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poux\Desktop\2021\"/>
    </mc:Choice>
  </mc:AlternateContent>
  <xr:revisionPtr revIDLastSave="0" documentId="13_ncr:1_{EC075648-CA30-49C5-B6A9-56BD058ED3E8}" xr6:coauthVersionLast="36" xr6:coauthVersionMax="46" xr10:uidLastSave="{00000000-0000-0000-0000-000000000000}"/>
  <bookViews>
    <workbookView xWindow="-48" yWindow="-48" windowWidth="23136" windowHeight="12456" xr2:uid="{00000000-000D-0000-FFFF-FFFF00000000}"/>
  </bookViews>
  <sheets>
    <sheet name="FACTURE" sheetId="1" r:id="rId1"/>
    <sheet name="AIDE" sheetId="6" r:id="rId2"/>
  </sheets>
  <externalReferences>
    <externalReference r:id="rId3"/>
  </externalReferences>
  <definedNames>
    <definedName name="AIDE">AIDE!$1:$1048576</definedName>
    <definedName name="AIDE1">AIDE!$A$1:$D$24</definedName>
    <definedName name="AIDE2">AIDE!#REF!</definedName>
    <definedName name="DATA">FACTURE!$F$7</definedName>
    <definedName name="REGLEMENTS">#REF!</definedName>
    <definedName name="SIGNATURES">#REF!</definedName>
    <definedName name="_xlnm.Print_Area" localSheetId="0">FACTURE!$A$1:$J$105</definedName>
  </definedNames>
  <calcPr calcId="191029" concurrentCalc="0"/>
</workbook>
</file>

<file path=xl/calcChain.xml><?xml version="1.0" encoding="utf-8"?>
<calcChain xmlns="http://schemas.openxmlformats.org/spreadsheetml/2006/main">
  <c r="C23" i="6" l="1"/>
  <c r="D101" i="1"/>
  <c r="C100" i="1"/>
  <c r="M12" i="1"/>
  <c r="N12" i="1"/>
  <c r="O12" i="1"/>
  <c r="E11" i="1"/>
  <c r="D11" i="1"/>
  <c r="B98" i="1"/>
  <c r="G100" i="1"/>
  <c r="G101" i="1"/>
  <c r="G51" i="1"/>
  <c r="G69" i="1"/>
  <c r="A8" i="1"/>
  <c r="F101" i="1"/>
  <c r="G62" i="1"/>
  <c r="C64" i="1"/>
  <c r="C24" i="6"/>
  <c r="D24" i="6"/>
  <c r="D23" i="6"/>
  <c r="C22" i="6"/>
  <c r="D22" i="6"/>
  <c r="D21" i="6"/>
  <c r="C21" i="6"/>
  <c r="C20" i="6"/>
  <c r="D20" i="6"/>
  <c r="D19" i="6"/>
  <c r="C19" i="6"/>
  <c r="C18" i="6"/>
  <c r="D18" i="6"/>
  <c r="C17" i="6"/>
  <c r="D17" i="6"/>
  <c r="C16" i="6"/>
  <c r="D16" i="6"/>
  <c r="D15" i="6"/>
  <c r="C15" i="6"/>
  <c r="C14" i="6"/>
  <c r="D14" i="6"/>
  <c r="D13" i="6"/>
  <c r="C13" i="6"/>
  <c r="C12" i="6"/>
  <c r="D12" i="6"/>
  <c r="C9" i="6"/>
  <c r="D9" i="6"/>
  <c r="C8" i="6"/>
  <c r="D8" i="6"/>
  <c r="C7" i="6"/>
  <c r="D7" i="6"/>
  <c r="D6" i="6"/>
  <c r="C6" i="6"/>
  <c r="C5" i="6"/>
  <c r="D5" i="6"/>
  <c r="D4" i="6"/>
  <c r="C4" i="6"/>
  <c r="C3" i="6"/>
  <c r="D3" i="6"/>
  <c r="C2" i="6"/>
  <c r="D2" i="6"/>
  <c r="C1" i="6"/>
  <c r="D1" i="6"/>
  <c r="C65" i="1"/>
  <c r="F53" i="1"/>
  <c r="B67" i="1"/>
  <c r="F60" i="1"/>
  <c r="F58" i="1"/>
  <c r="F57" i="1"/>
  <c r="F56" i="1"/>
  <c r="A59" i="1"/>
  <c r="F55" i="1"/>
  <c r="G102" i="1"/>
  <c r="B97" i="1"/>
  <c r="F54" i="1"/>
</calcChain>
</file>

<file path=xl/sharedStrings.xml><?xml version="1.0" encoding="utf-8"?>
<sst xmlns="http://schemas.openxmlformats.org/spreadsheetml/2006/main" count="88" uniqueCount="79">
  <si>
    <t>N/Réf.</t>
  </si>
  <si>
    <t>/BP</t>
  </si>
  <si>
    <t>Comptabilité</t>
  </si>
  <si>
    <t>à reporter</t>
  </si>
  <si>
    <t>Voir conditions de paiement page 2</t>
  </si>
  <si>
    <t>24 lignes</t>
  </si>
  <si>
    <t>REPORT Euros Page 1</t>
  </si>
  <si>
    <t xml:space="preserve">      </t>
  </si>
  <si>
    <t>Mode de règlement</t>
  </si>
  <si>
    <t>La présente facture sera payable au plus tard le</t>
  </si>
  <si>
    <t>T60.DF</t>
  </si>
  <si>
    <t>REF. CLIENT</t>
  </si>
  <si>
    <t>Montant du marché HT…………………….</t>
  </si>
  <si>
    <t>N° AFFAIRE</t>
  </si>
  <si>
    <t>Chèque à 15 jours date de facturation</t>
  </si>
  <si>
    <t>C30</t>
  </si>
  <si>
    <t>Chèque</t>
  </si>
  <si>
    <t>C30.DF</t>
  </si>
  <si>
    <t>Chèque à 30 jours date de facturation</t>
  </si>
  <si>
    <t>C30.FM</t>
  </si>
  <si>
    <t>Chèque à 30 jours fin de mois</t>
  </si>
  <si>
    <t>C45.DF</t>
  </si>
  <si>
    <t>Chèque à 45 jours date de facturation</t>
  </si>
  <si>
    <t>C45.FM</t>
  </si>
  <si>
    <t>Chèque à 45 jours fin de mois</t>
  </si>
  <si>
    <t>C60.DF</t>
  </si>
  <si>
    <t>Chèque à 60 jours date de facturation</t>
  </si>
  <si>
    <t>CARECEPTION</t>
  </si>
  <si>
    <t>Chèque à réception de facture</t>
  </si>
  <si>
    <t>T30.DF</t>
  </si>
  <si>
    <t>Traite à 30 jours date de facturation</t>
  </si>
  <si>
    <t>T30.FM</t>
  </si>
  <si>
    <t>Traite à 30 jours fin de mois</t>
  </si>
  <si>
    <t>T45.DF</t>
  </si>
  <si>
    <t>Traite à 45 jours date de facturation</t>
  </si>
  <si>
    <t>T45.FM</t>
  </si>
  <si>
    <t>Traite à 45 jours fin de mois</t>
  </si>
  <si>
    <t>Traite à 60 jours date de facturation</t>
  </si>
  <si>
    <t>V30.DF</t>
  </si>
  <si>
    <t>Virement à 30 jours date de facturation</t>
  </si>
  <si>
    <t>V30.FM</t>
  </si>
  <si>
    <t>Virement à 30 jours fin de mois</t>
  </si>
  <si>
    <t>V45.DF</t>
  </si>
  <si>
    <t>Virement à 45 jours date de facturation</t>
  </si>
  <si>
    <t>V45.FM</t>
  </si>
  <si>
    <t>Virement à 45 jours fin de mois</t>
  </si>
  <si>
    <t>V60.DF</t>
  </si>
  <si>
    <t>Virement à 60 jours date de facturation</t>
  </si>
  <si>
    <t>Page 1</t>
  </si>
  <si>
    <t>Page 2</t>
  </si>
  <si>
    <t>TOTAL HT €</t>
  </si>
  <si>
    <t>Pour fourniture d'une ossature métallique</t>
  </si>
  <si>
    <t>C15.DF</t>
  </si>
  <si>
    <t>Compensation</t>
  </si>
  <si>
    <t>COMP</t>
  </si>
  <si>
    <t>VARECEPTION</t>
  </si>
  <si>
    <t>Virement à réception de facture</t>
  </si>
  <si>
    <t>C45.FM15</t>
  </si>
  <si>
    <t>Chèque à 45 jours fin de mois le 15</t>
  </si>
  <si>
    <t>T45.FM15</t>
  </si>
  <si>
    <t>Traite à 45 jours fin de mois le 15</t>
  </si>
  <si>
    <t>V45.FM15</t>
  </si>
  <si>
    <t>Virement à 45 jours fin de mois le 15</t>
  </si>
  <si>
    <t>n°</t>
  </si>
  <si>
    <t>NUMFACT</t>
  </si>
  <si>
    <t>MONTANT</t>
  </si>
  <si>
    <t>TOTAL TTC €</t>
  </si>
  <si>
    <t xml:space="preserve">Situation demandée suivant avancement des travaux : </t>
  </si>
  <si>
    <t>SIREN / SIRET</t>
  </si>
  <si>
    <t>Clé</t>
  </si>
  <si>
    <t>N° TVA intracom.</t>
  </si>
  <si>
    <t>X</t>
  </si>
  <si>
    <t>N° FACTURE</t>
  </si>
  <si>
    <t xml:space="preserve">Situation n° </t>
  </si>
  <si>
    <t>R</t>
  </si>
  <si>
    <t>En votre aimable règlement</t>
  </si>
  <si>
    <t>Passé ce délai et conformément à l'article L441-6 alinéa 3 du Code du Commerce, une pénalité équivalente à un taux de 12 % sera appliquée.                                                   En cas de retard de paiement, une indemnité forfaitaire de 40€ pour frais de recouvrement est due de plein droit, en sus des pénalités de retard et d'une indemnisation complémentaire éventuelle.                                                                                                                           Escompte pour paiement anticipé : 0.5 % par tranche de 30 jours.                                                           Clause de réserve de propriété : voir conditions générales de vente.</t>
  </si>
  <si>
    <t xml:space="preserve">En rouge le texte à copier au même endroit sur chacun des fichiers 1.0003 - 1.0004 - 1.0005 - etc (il y en a environ </t>
  </si>
  <si>
    <t>800) en conservant les formules en C100 et D101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</si>
</sst>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-* #,##0.00\ _F_-;\-* #,##0.00\ _F_-;_-* &quot;-&quot;??\ _F_-;_-@_-"/>
    <numFmt numFmtId="165" formatCode="0.00_ ;[Red]\-0.00\ "/>
    <numFmt numFmtId="166" formatCode="_-\ #,##0.00\ &quot;F&quot;_-;\-\ #,##0.00\ &quot;F&quot;_-;_-\ &quot;-&quot;??\ &quot;F&quot;_-;_-@_-"/>
    <numFmt numFmtId="167" formatCode="&quot;Situation n° &quot;#"/>
    <numFmt numFmtId="168" formatCode="&quot;Le &quot;d\ mmmm\ yyyy"/>
    <numFmt numFmtId="169" formatCode="&quot;Situation n° &quot;#&quot; (Suite)&quot;"/>
    <numFmt numFmtId="170" formatCode="&quot;      Traite à &quot;#&quot; jours le 10&quot;"/>
    <numFmt numFmtId="171" formatCode="#,##0.00&quot;     &quot;"/>
    <numFmt numFmtId="172" formatCode="#,##0.00&quot;   &quot;"/>
    <numFmt numFmtId="173" formatCode="&quot;T.V.A. &quot;#.0&quot; %&quot;"/>
    <numFmt numFmtId="174" formatCode="0.000"/>
    <numFmt numFmtId="175" formatCode="0&quot; &quot;%"/>
    <numFmt numFmtId="176" formatCode="dd/mm/yy;@"/>
    <numFmt numFmtId="177" formatCode="&quot;FACTURE n° 9.&quot;0000"/>
    <numFmt numFmtId="178" formatCode="&quot;n° 9.&quot;0000"/>
    <numFmt numFmtId="179" formatCode="@*."/>
    <numFmt numFmtId="180" formatCode="@*.&quot;        &quot;"/>
    <numFmt numFmtId="181" formatCode="[&gt;=1000000000]000&quot; &quot;000&quot; &quot;000&quot; &quot;00000;000&quot; &quot;000&quot; &quot;000"/>
    <numFmt numFmtId="182" formatCode="&quot;FR&quot;0#"/>
    <numFmt numFmtId="183" formatCode="&quot;FACTURE n° 1.&quot;0000"/>
  </numFmts>
  <fonts count="34" x14ac:knownFonts="1"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i/>
      <sz val="10"/>
      <name val="Arial"/>
      <family val="2"/>
    </font>
    <font>
      <sz val="7"/>
      <name val="Times New Roman"/>
      <family val="1"/>
    </font>
    <font>
      <sz val="9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.5"/>
      <name val="Times New Roman"/>
      <family val="1"/>
    </font>
    <font>
      <b/>
      <sz val="10.5"/>
      <name val="Times New Roman"/>
      <family val="1"/>
    </font>
    <font>
      <sz val="8"/>
      <name val="Arial"/>
      <family val="2"/>
    </font>
    <font>
      <u/>
      <sz val="11"/>
      <name val="Times New Roman"/>
      <family val="1"/>
    </font>
    <font>
      <sz val="10"/>
      <color theme="1" tint="0.499984740745262"/>
      <name val="Arial"/>
      <family val="2"/>
    </font>
    <font>
      <sz val="5.5"/>
      <name val="Arial"/>
      <family val="2"/>
    </font>
    <font>
      <sz val="12"/>
      <color rgb="FF0000CC"/>
      <name val="Arial"/>
      <family val="2"/>
    </font>
    <font>
      <sz val="10"/>
      <color rgb="FF0000CC"/>
      <name val="Arial"/>
      <family val="2"/>
    </font>
    <font>
      <sz val="9"/>
      <color rgb="FF0000CC"/>
      <name val="Times New Roman"/>
      <family val="1"/>
    </font>
    <font>
      <b/>
      <sz val="10"/>
      <color rgb="FF0000CC"/>
      <name val="Arial"/>
      <family val="2"/>
    </font>
    <font>
      <i/>
      <sz val="10"/>
      <color rgb="FF0000CC"/>
      <name val="Arial"/>
      <family val="2"/>
    </font>
    <font>
      <sz val="10"/>
      <color theme="1"/>
      <name val="Calibri"/>
      <family val="2"/>
      <scheme val="minor"/>
    </font>
    <font>
      <sz val="6"/>
      <color rgb="FFFF0000"/>
      <name val="Arial"/>
      <family val="2"/>
    </font>
    <font>
      <sz val="9"/>
      <color rgb="FFFF0000"/>
      <name val="Times New Roman"/>
      <family val="1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17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17"/>
      </top>
      <bottom/>
      <diagonal/>
    </border>
    <border>
      <left style="thick">
        <color indexed="17"/>
      </left>
      <right/>
      <top/>
      <bottom style="thick">
        <color indexed="17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 applyAlignment="1">
      <alignment horizontal="left" vertical="top"/>
    </xf>
    <xf numFmtId="0" fontId="0" fillId="0" borderId="1" xfId="0" applyBorder="1"/>
    <xf numFmtId="0" fontId="0" fillId="0" borderId="2" xfId="0" applyBorder="1"/>
    <xf numFmtId="0" fontId="9" fillId="0" borderId="3" xfId="0" applyFont="1" applyBorder="1" applyAlignment="1">
      <alignment vertical="top"/>
    </xf>
    <xf numFmtId="0" fontId="10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165" fontId="11" fillId="0" borderId="0" xfId="0" applyNumberFormat="1" applyFont="1" applyAlignment="1">
      <alignment horizontal="center"/>
    </xf>
    <xf numFmtId="0" fontId="9" fillId="0" borderId="4" xfId="0" applyFont="1" applyBorder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5" fontId="1" fillId="0" borderId="6" xfId="0" applyNumberFormat="1" applyFont="1" applyBorder="1"/>
    <xf numFmtId="165" fontId="1" fillId="0" borderId="0" xfId="0" applyNumberFormat="1" applyFont="1"/>
    <xf numFmtId="166" fontId="9" fillId="0" borderId="5" xfId="0" applyNumberFormat="1" applyFont="1" applyBorder="1"/>
    <xf numFmtId="4" fontId="9" fillId="0" borderId="0" xfId="0" applyNumberFormat="1" applyFont="1"/>
    <xf numFmtId="0" fontId="9" fillId="0" borderId="7" xfId="0" applyFont="1" applyBorder="1"/>
    <xf numFmtId="0" fontId="9" fillId="0" borderId="8" xfId="0" applyFont="1" applyBorder="1"/>
    <xf numFmtId="165" fontId="1" fillId="0" borderId="9" xfId="0" applyNumberFormat="1" applyFont="1" applyBorder="1"/>
    <xf numFmtId="165" fontId="11" fillId="2" borderId="4" xfId="0" applyNumberFormat="1" applyFont="1" applyFill="1" applyBorder="1" applyAlignment="1">
      <alignment vertical="center"/>
    </xf>
    <xf numFmtId="0" fontId="1" fillId="3" borderId="10" xfId="0" applyFont="1" applyFill="1" applyBorder="1"/>
    <xf numFmtId="0" fontId="1" fillId="2" borderId="0" xfId="0" applyFont="1" applyFill="1"/>
    <xf numFmtId="165" fontId="11" fillId="2" borderId="0" xfId="0" applyNumberFormat="1" applyFont="1" applyFill="1" applyAlignment="1">
      <alignment vertical="center"/>
    </xf>
    <xf numFmtId="0" fontId="13" fillId="0" borderId="0" xfId="0" applyFont="1"/>
    <xf numFmtId="0" fontId="0" fillId="0" borderId="11" xfId="0" applyBorder="1"/>
    <xf numFmtId="0" fontId="7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14" fontId="1" fillId="0" borderId="0" xfId="0" applyNumberFormat="1" applyFont="1" applyAlignment="1">
      <alignment horizontal="left"/>
    </xf>
    <xf numFmtId="0" fontId="1" fillId="3" borderId="0" xfId="0" applyFont="1" applyFill="1"/>
    <xf numFmtId="0" fontId="11" fillId="0" borderId="0" xfId="0" applyFont="1"/>
    <xf numFmtId="2" fontId="11" fillId="0" borderId="3" xfId="0" applyNumberFormat="1" applyFont="1" applyBorder="1" applyAlignment="1">
      <alignment vertical="top"/>
    </xf>
    <xf numFmtId="0" fontId="16" fillId="0" borderId="4" xfId="0" applyFont="1" applyBorder="1"/>
    <xf numFmtId="0" fontId="16" fillId="0" borderId="0" xfId="0" applyFont="1"/>
    <xf numFmtId="165" fontId="17" fillId="0" borderId="0" xfId="0" applyNumberFormat="1" applyFont="1"/>
    <xf numFmtId="0" fontId="17" fillId="0" borderId="0" xfId="0" applyFont="1"/>
    <xf numFmtId="0" fontId="1" fillId="3" borderId="14" xfId="0" applyFont="1" applyFill="1" applyBorder="1"/>
    <xf numFmtId="165" fontId="11" fillId="6" borderId="15" xfId="0" applyNumberFormat="1" applyFont="1" applyFill="1" applyBorder="1" applyAlignment="1">
      <alignment vertical="center"/>
    </xf>
    <xf numFmtId="0" fontId="8" fillId="6" borderId="7" xfId="0" applyFont="1" applyFill="1" applyBorder="1" applyAlignment="1">
      <alignment horizontal="center" vertical="center"/>
    </xf>
    <xf numFmtId="165" fontId="11" fillId="6" borderId="16" xfId="0" applyNumberFormat="1" applyFont="1" applyFill="1" applyBorder="1" applyAlignment="1">
      <alignment vertical="center"/>
    </xf>
    <xf numFmtId="166" fontId="19" fillId="0" borderId="5" xfId="0" applyNumberFormat="1" applyFont="1" applyBorder="1"/>
    <xf numFmtId="171" fontId="9" fillId="0" borderId="5" xfId="0" applyNumberFormat="1" applyFont="1" applyBorder="1"/>
    <xf numFmtId="172" fontId="10" fillId="0" borderId="17" xfId="0" applyNumberFormat="1" applyFont="1" applyBorder="1" applyAlignment="1">
      <alignment horizontal="center" vertical="center"/>
    </xf>
    <xf numFmtId="172" fontId="9" fillId="0" borderId="17" xfId="0" applyNumberFormat="1" applyFont="1" applyBorder="1"/>
    <xf numFmtId="172" fontId="9" fillId="0" borderId="18" xfId="0" applyNumberFormat="1" applyFont="1" applyBorder="1"/>
    <xf numFmtId="0" fontId="6" fillId="4" borderId="0" xfId="0" applyFont="1" applyFill="1" applyAlignment="1">
      <alignment horizontal="right" vertical="center"/>
    </xf>
    <xf numFmtId="164" fontId="10" fillId="4" borderId="0" xfId="0" applyNumberFormat="1" applyFont="1" applyFill="1" applyAlignment="1">
      <alignment horizontal="right" vertical="center"/>
    </xf>
    <xf numFmtId="165" fontId="6" fillId="4" borderId="0" xfId="0" applyNumberFormat="1" applyFont="1" applyFill="1" applyAlignment="1">
      <alignment vertical="center"/>
    </xf>
    <xf numFmtId="0" fontId="11" fillId="0" borderId="19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14" fontId="0" fillId="0" borderId="0" xfId="0" applyNumberFormat="1"/>
    <xf numFmtId="0" fontId="8" fillId="6" borderId="20" xfId="0" applyFont="1" applyFill="1" applyBorder="1" applyAlignment="1">
      <alignment horizontal="center" vertical="center"/>
    </xf>
    <xf numFmtId="49" fontId="1" fillId="0" borderId="0" xfId="0" applyNumberFormat="1" applyFont="1"/>
    <xf numFmtId="0" fontId="0" fillId="5" borderId="0" xfId="0" applyFill="1"/>
    <xf numFmtId="0" fontId="1" fillId="0" borderId="22" xfId="0" applyFont="1" applyBorder="1"/>
    <xf numFmtId="0" fontId="1" fillId="0" borderId="23" xfId="0" applyFont="1" applyBorder="1"/>
    <xf numFmtId="175" fontId="9" fillId="0" borderId="5" xfId="0" applyNumberFormat="1" applyFont="1" applyBorder="1" applyAlignment="1">
      <alignment horizontal="left"/>
    </xf>
    <xf numFmtId="0" fontId="22" fillId="0" borderId="0" xfId="0" applyFont="1"/>
    <xf numFmtId="0" fontId="15" fillId="0" borderId="8" xfId="0" applyFont="1" applyBorder="1"/>
    <xf numFmtId="0" fontId="5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/>
    <xf numFmtId="176" fontId="0" fillId="0" borderId="0" xfId="0" applyNumberFormat="1"/>
    <xf numFmtId="0" fontId="23" fillId="0" borderId="0" xfId="0" applyFont="1"/>
    <xf numFmtId="0" fontId="20" fillId="6" borderId="29" xfId="0" applyFont="1" applyFill="1" applyBorder="1" applyAlignment="1">
      <alignment horizontal="center" vertical="center"/>
    </xf>
    <xf numFmtId="172" fontId="8" fillId="6" borderId="30" xfId="0" applyNumberFormat="1" applyFont="1" applyFill="1" applyBorder="1" applyAlignment="1">
      <alignment horizontal="right" vertical="center"/>
    </xf>
    <xf numFmtId="165" fontId="11" fillId="6" borderId="31" xfId="0" applyNumberFormat="1" applyFont="1" applyFill="1" applyBorder="1" applyAlignment="1">
      <alignment vertical="center"/>
    </xf>
    <xf numFmtId="173" fontId="20" fillId="7" borderId="28" xfId="0" applyNumberFormat="1" applyFont="1" applyFill="1" applyBorder="1" applyAlignment="1">
      <alignment horizontal="center" vertical="center"/>
    </xf>
    <xf numFmtId="165" fontId="11" fillId="7" borderId="9" xfId="0" applyNumberFormat="1" applyFont="1" applyFill="1" applyBorder="1" applyAlignment="1">
      <alignment vertical="center"/>
    </xf>
    <xf numFmtId="173" fontId="20" fillId="7" borderId="26" xfId="0" applyNumberFormat="1" applyFont="1" applyFill="1" applyBorder="1" applyAlignment="1">
      <alignment horizontal="center" vertical="center"/>
    </xf>
    <xf numFmtId="172" fontId="8" fillId="7" borderId="24" xfId="0" applyNumberFormat="1" applyFont="1" applyFill="1" applyBorder="1" applyAlignment="1">
      <alignment horizontal="right" vertical="center"/>
    </xf>
    <xf numFmtId="165" fontId="11" fillId="7" borderId="25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quotePrefix="1" applyFont="1" applyAlignment="1">
      <alignment horizontal="left" vertical="top"/>
    </xf>
    <xf numFmtId="0" fontId="0" fillId="0" borderId="10" xfId="0" applyBorder="1"/>
    <xf numFmtId="178" fontId="7" fillId="0" borderId="0" xfId="0" applyNumberFormat="1" applyFont="1" applyAlignment="1">
      <alignment horizontal="center" vertical="center"/>
    </xf>
    <xf numFmtId="0" fontId="0" fillId="0" borderId="34" xfId="0" applyBorder="1"/>
    <xf numFmtId="165" fontId="11" fillId="0" borderId="13" xfId="0" applyNumberFormat="1" applyFont="1" applyBorder="1" applyAlignment="1">
      <alignment horizontal="center"/>
    </xf>
    <xf numFmtId="177" fontId="1" fillId="0" borderId="0" xfId="0" applyNumberFormat="1" applyFont="1"/>
    <xf numFmtId="178" fontId="1" fillId="0" borderId="0" xfId="0" applyNumberFormat="1" applyFont="1"/>
    <xf numFmtId="178" fontId="25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center"/>
    </xf>
    <xf numFmtId="0" fontId="26" fillId="0" borderId="0" xfId="0" applyFont="1"/>
    <xf numFmtId="0" fontId="28" fillId="0" borderId="0" xfId="0" applyFont="1"/>
    <xf numFmtId="0" fontId="29" fillId="0" borderId="0" xfId="0" applyFont="1"/>
    <xf numFmtId="4" fontId="1" fillId="9" borderId="0" xfId="0" applyNumberFormat="1" applyFont="1" applyFill="1"/>
    <xf numFmtId="0" fontId="15" fillId="0" borderId="0" xfId="0" applyFont="1"/>
    <xf numFmtId="0" fontId="15" fillId="0" borderId="0" xfId="0" quotePrefix="1" applyFont="1"/>
    <xf numFmtId="9" fontId="26" fillId="0" borderId="0" xfId="0" applyNumberFormat="1" applyFont="1" applyAlignment="1">
      <alignment horizontal="left"/>
    </xf>
    <xf numFmtId="9" fontId="9" fillId="0" borderId="0" xfId="0" applyNumberFormat="1" applyFont="1"/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8" borderId="0" xfId="0" applyFont="1" applyFill="1" applyAlignment="1">
      <alignment horizontal="center" vertical="center"/>
    </xf>
    <xf numFmtId="182" fontId="15" fillId="9" borderId="0" xfId="0" applyNumberFormat="1" applyFont="1" applyFill="1" applyAlignment="1">
      <alignment horizontal="right"/>
    </xf>
    <xf numFmtId="0" fontId="9" fillId="0" borderId="5" xfId="0" applyNumberFormat="1" applyFont="1" applyBorder="1"/>
    <xf numFmtId="1" fontId="9" fillId="0" borderId="5" xfId="0" applyNumberFormat="1" applyFont="1" applyBorder="1" applyAlignment="1">
      <alignment horizontal="left"/>
    </xf>
    <xf numFmtId="1" fontId="15" fillId="0" borderId="5" xfId="0" applyNumberFormat="1" applyFont="1" applyBorder="1" applyAlignment="1">
      <alignment horizontal="left"/>
    </xf>
    <xf numFmtId="0" fontId="18" fillId="0" borderId="21" xfId="0" applyFont="1" applyBorder="1"/>
    <xf numFmtId="0" fontId="18" fillId="0" borderId="22" xfId="0" applyFont="1" applyBorder="1"/>
    <xf numFmtId="14" fontId="0" fillId="0" borderId="22" xfId="0" applyNumberFormat="1" applyBorder="1"/>
    <xf numFmtId="14" fontId="0" fillId="0" borderId="23" xfId="0" applyNumberFormat="1" applyBorder="1"/>
    <xf numFmtId="0" fontId="0" fillId="0" borderId="4" xfId="0" applyBorder="1"/>
    <xf numFmtId="0" fontId="0" fillId="0" borderId="0" xfId="0" applyBorder="1"/>
    <xf numFmtId="14" fontId="0" fillId="0" borderId="0" xfId="0" applyNumberFormat="1" applyBorder="1"/>
    <xf numFmtId="14" fontId="0" fillId="0" borderId="6" xfId="0" applyNumberFormat="1" applyBorder="1"/>
    <xf numFmtId="0" fontId="18" fillId="0" borderId="4" xfId="0" applyFont="1" applyBorder="1"/>
    <xf numFmtId="0" fontId="18" fillId="0" borderId="0" xfId="0" applyFont="1" applyBorder="1"/>
    <xf numFmtId="0" fontId="0" fillId="0" borderId="6" xfId="0" applyBorder="1"/>
    <xf numFmtId="0" fontId="0" fillId="0" borderId="0" xfId="0"/>
    <xf numFmtId="0" fontId="1" fillId="3" borderId="0" xfId="0" applyFont="1" applyFill="1" applyBorder="1"/>
    <xf numFmtId="173" fontId="20" fillId="9" borderId="0" xfId="0" applyNumberFormat="1" applyFont="1" applyFill="1" applyBorder="1" applyAlignment="1">
      <alignment horizontal="center" vertical="center"/>
    </xf>
    <xf numFmtId="172" fontId="8" fillId="9" borderId="0" xfId="0" applyNumberFormat="1" applyFont="1" applyFill="1" applyBorder="1" applyAlignment="1">
      <alignment horizontal="right" vertical="center"/>
    </xf>
    <xf numFmtId="165" fontId="11" fillId="9" borderId="0" xfId="0" applyNumberFormat="1" applyFont="1" applyFill="1" applyBorder="1" applyAlignment="1">
      <alignment vertical="center"/>
    </xf>
    <xf numFmtId="0" fontId="0" fillId="9" borderId="0" xfId="0" applyFill="1"/>
    <xf numFmtId="49" fontId="21" fillId="5" borderId="17" xfId="0" applyNumberFormat="1" applyFont="1" applyFill="1" applyBorder="1" applyAlignment="1">
      <alignment horizontal="center" vertical="center" wrapText="1"/>
    </xf>
    <xf numFmtId="174" fontId="11" fillId="0" borderId="19" xfId="0" applyNumberFormat="1" applyFont="1" applyBorder="1" applyAlignment="1">
      <alignment horizontal="left" vertical="top"/>
    </xf>
    <xf numFmtId="0" fontId="11" fillId="0" borderId="19" xfId="0" applyFont="1" applyBorder="1" applyAlignment="1">
      <alignment vertical="top"/>
    </xf>
    <xf numFmtId="0" fontId="0" fillId="0" borderId="0" xfId="0"/>
    <xf numFmtId="181" fontId="30" fillId="8" borderId="0" xfId="0" applyNumberFormat="1" applyFont="1" applyFill="1" applyAlignment="1">
      <alignment horizontal="center" vertical="center"/>
    </xf>
    <xf numFmtId="176" fontId="32" fillId="0" borderId="6" xfId="0" applyNumberFormat="1" applyFont="1" applyBorder="1" applyAlignment="1">
      <alignment horizontal="center" vertical="center"/>
    </xf>
    <xf numFmtId="0" fontId="31" fillId="0" borderId="21" xfId="0" applyFont="1" applyBorder="1" applyAlignment="1">
      <alignment vertical="center"/>
    </xf>
    <xf numFmtId="0" fontId="33" fillId="0" borderId="22" xfId="0" applyFont="1" applyBorder="1" applyAlignment="1">
      <alignment vertical="center"/>
    </xf>
    <xf numFmtId="14" fontId="27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textRotation="90"/>
    </xf>
    <xf numFmtId="0" fontId="0" fillId="0" borderId="0" xfId="0"/>
    <xf numFmtId="0" fontId="24" fillId="0" borderId="32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180" fontId="9" fillId="0" borderId="0" xfId="0" applyNumberFormat="1" applyFont="1" applyAlignment="1">
      <alignment horizontal="left"/>
    </xf>
    <xf numFmtId="180" fontId="9" fillId="0" borderId="5" xfId="0" applyNumberFormat="1" applyFont="1" applyBorder="1" applyAlignment="1">
      <alignment horizontal="left"/>
    </xf>
    <xf numFmtId="172" fontId="8" fillId="6" borderId="13" xfId="0" applyNumberFormat="1" applyFont="1" applyFill="1" applyBorder="1" applyAlignment="1">
      <alignment horizontal="right" vertical="center"/>
    </xf>
    <xf numFmtId="172" fontId="18" fillId="0" borderId="27" xfId="0" applyNumberFormat="1" applyFont="1" applyBorder="1" applyAlignment="1">
      <alignment horizontal="right" vertical="center"/>
    </xf>
    <xf numFmtId="14" fontId="23" fillId="0" borderId="0" xfId="0" applyNumberFormat="1" applyFont="1" applyBorder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31" fillId="0" borderId="4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left" vertical="center" wrapText="1"/>
    </xf>
    <xf numFmtId="169" fontId="12" fillId="0" borderId="0" xfId="0" applyNumberFormat="1" applyFont="1" applyAlignment="1">
      <alignment horizontal="center"/>
    </xf>
    <xf numFmtId="169" fontId="12" fillId="0" borderId="5" xfId="0" applyNumberFormat="1" applyFont="1" applyBorder="1" applyAlignment="1">
      <alignment horizontal="center"/>
    </xf>
    <xf numFmtId="170" fontId="32" fillId="0" borderId="22" xfId="0" applyNumberFormat="1" applyFont="1" applyBorder="1" applyAlignment="1">
      <alignment horizontal="center" vertical="center"/>
    </xf>
    <xf numFmtId="170" fontId="32" fillId="0" borderId="23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168" fontId="2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left"/>
    </xf>
    <xf numFmtId="0" fontId="9" fillId="0" borderId="5" xfId="0" applyNumberFormat="1" applyFont="1" applyBorder="1" applyAlignment="1">
      <alignment horizontal="left"/>
    </xf>
    <xf numFmtId="179" fontId="18" fillId="0" borderId="0" xfId="0" applyNumberFormat="1" applyFont="1" applyAlignment="1">
      <alignment horizontal="center"/>
    </xf>
    <xf numFmtId="168" fontId="2" fillId="9" borderId="0" xfId="0" applyNumberFormat="1" applyFont="1" applyFill="1" applyAlignment="1">
      <alignment horizontal="left" vertical="center"/>
    </xf>
    <xf numFmtId="180" fontId="0" fillId="0" borderId="1" xfId="0" applyNumberFormat="1" applyBorder="1" applyAlignment="1">
      <alignment horizontal="left"/>
    </xf>
    <xf numFmtId="167" fontId="12" fillId="0" borderId="0" xfId="0" applyNumberFormat="1" applyFont="1" applyAlignment="1">
      <alignment horizontal="center"/>
    </xf>
    <xf numFmtId="167" fontId="12" fillId="0" borderId="5" xfId="0" applyNumberFormat="1" applyFont="1" applyBorder="1" applyAlignment="1">
      <alignment horizontal="center"/>
    </xf>
    <xf numFmtId="0" fontId="11" fillId="0" borderId="19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174" fontId="11" fillId="0" borderId="19" xfId="0" applyNumberFormat="1" applyFont="1" applyBorder="1" applyAlignment="1">
      <alignment horizontal="left" vertical="top"/>
    </xf>
    <xf numFmtId="183" fontId="6" fillId="9" borderId="33" xfId="0" applyNumberFormat="1" applyFont="1" applyFill="1" applyBorder="1" applyAlignment="1">
      <alignment horizontal="center" vertical="center"/>
    </xf>
    <xf numFmtId="183" fontId="6" fillId="9" borderId="0" xfId="0" applyNumberFormat="1" applyFont="1" applyFill="1" applyAlignment="1">
      <alignment horizontal="center" vertical="center"/>
    </xf>
    <xf numFmtId="183" fontId="6" fillId="9" borderId="3" xfId="0" applyNumberFormat="1" applyFont="1" applyFill="1" applyBorder="1" applyAlignment="1">
      <alignment horizontal="center" vertical="center"/>
    </xf>
    <xf numFmtId="183" fontId="6" fillId="0" borderId="33" xfId="0" applyNumberFormat="1" applyFont="1" applyBorder="1" applyAlignment="1">
      <alignment horizontal="center" vertical="center"/>
    </xf>
    <xf numFmtId="183" fontId="6" fillId="0" borderId="0" xfId="0" applyNumberFormat="1" applyFont="1" applyAlignment="1">
      <alignment horizontal="center" vertical="center"/>
    </xf>
    <xf numFmtId="183" fontId="6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10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numFmt numFmtId="181" formatCode="[&gt;=1000000000]000&quot; &quot;000&quot; &quot;000&quot; &quot;00000;000&quot; &quot;000&quot; &quot;000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numFmt numFmtId="184" formatCode="&quot;--------        &quot;"/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  <color rgb="FF0000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754956</xdr:colOff>
      <xdr:row>0</xdr:row>
      <xdr:rowOff>5541</xdr:rowOff>
    </xdr:from>
    <xdr:to>
      <xdr:col>21</xdr:col>
      <xdr:colOff>264960</xdr:colOff>
      <xdr:row>4</xdr:row>
      <xdr:rowOff>6927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13799011" y="5541"/>
          <a:ext cx="1879131" cy="8326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Pour être libératoire, le paiement de cette facture doit être effectué à : BPI FRANCE  Comptabilité Mouvements de fonds - Banques   27-31, Avenue Général Leclerc  94710 MAISONS ALFORT Cédex qui a acquis notre créance par voie de subrogation dans le cadre d'un contrat d'affacturage. BPI FRANCE  devra être avisé de toute réclamation.</a:t>
          </a:r>
        </a:p>
        <a:p>
          <a:pPr algn="l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IBAN : CPMEFRPPXXX FR7618359000430000799484524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ux/Documents/bpoux2/AFFAI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"/>
      <sheetName val="1998"/>
      <sheetName val="1999"/>
      <sheetName val="2000"/>
      <sheetName val="2001"/>
      <sheetName val="2002"/>
      <sheetName val="2003"/>
      <sheetName val="2004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RECHERCHE"/>
      <sheetName val="Feuil8"/>
      <sheetName val="REGIONS"/>
      <sheetName val="REP. 97-98-99"/>
      <sheetName val="GRA. 97-98-99"/>
      <sheetName val="TCD REPAR 2000"/>
      <sheetName val="TCD REPAR 2001"/>
      <sheetName val="TCD REPAR 2002"/>
      <sheetName val="TCD REPAR 2003"/>
    </sheetNames>
    <definedNames>
      <definedName name="_xlbgnm.AFF2019" refersTo="='2019'!$A$1:$IV$65536"/>
      <definedName name="_xlbgnm.AFF2020" refersTo="='2020'!$A$1:$IV$65536"/>
      <definedName name="_xlbgnm.AFF2021" refersTo="='2021'!$A$1:$IV$65536"/>
    </definedNames>
    <sheetDataSet>
      <sheetData sheetId="0">
        <row r="1">
          <cell r="A1" t="str">
            <v>LISTE DES AFFAIRES 1997</v>
          </cell>
        </row>
        <row r="3">
          <cell r="A3" t="str">
            <v>N° AFFAIRE</v>
          </cell>
          <cell r="B3" t="str">
            <v>SECTEUR</v>
          </cell>
          <cell r="C3" t="str">
            <v>NOM</v>
          </cell>
          <cell r="D3" t="str">
            <v>MONTANT HT</v>
          </cell>
        </row>
        <row r="4">
          <cell r="A4" t="str">
            <v>7.001</v>
          </cell>
          <cell r="B4" t="str">
            <v>BI</v>
          </cell>
          <cell r="C4" t="str">
            <v>TRIPAP</v>
          </cell>
          <cell r="D4">
            <v>245900</v>
          </cell>
        </row>
        <row r="5">
          <cell r="A5" t="str">
            <v>7.002</v>
          </cell>
          <cell r="B5" t="str">
            <v>BI</v>
          </cell>
          <cell r="C5" t="str">
            <v>MULLER ROST - RICOH</v>
          </cell>
          <cell r="D5">
            <v>272385</v>
          </cell>
        </row>
        <row r="6">
          <cell r="A6" t="str">
            <v>7.003</v>
          </cell>
          <cell r="B6" t="str">
            <v>GD</v>
          </cell>
          <cell r="C6" t="str">
            <v>METRO</v>
          </cell>
          <cell r="D6">
            <v>464100</v>
          </cell>
        </row>
        <row r="7">
          <cell r="A7" t="str">
            <v>7.004</v>
          </cell>
          <cell r="B7" t="str">
            <v>BA</v>
          </cell>
          <cell r="C7" t="str">
            <v>MOUREY Eric</v>
          </cell>
          <cell r="D7">
            <v>10500</v>
          </cell>
        </row>
        <row r="8">
          <cell r="A8" t="str">
            <v>7.005</v>
          </cell>
          <cell r="B8" t="str">
            <v>DI</v>
          </cell>
          <cell r="C8" t="str">
            <v>L'ART DE CONSTRUIRE - CHRONOPOST MASSY</v>
          </cell>
          <cell r="D8">
            <v>2269731</v>
          </cell>
        </row>
        <row r="9">
          <cell r="A9" t="str">
            <v>7.006</v>
          </cell>
          <cell r="B9" t="str">
            <v>BI</v>
          </cell>
          <cell r="C9" t="str">
            <v>COATEX</v>
          </cell>
          <cell r="D9">
            <v>2935307.5</v>
          </cell>
        </row>
        <row r="10">
          <cell r="A10" t="str">
            <v>7.007</v>
          </cell>
          <cell r="B10" t="str">
            <v>DI</v>
          </cell>
          <cell r="C10" t="str">
            <v>PAREAZ</v>
          </cell>
          <cell r="D10">
            <v>44280</v>
          </cell>
        </row>
        <row r="11">
          <cell r="A11" t="str">
            <v>7.008</v>
          </cell>
          <cell r="B11" t="str">
            <v>AL</v>
          </cell>
          <cell r="C11" t="str">
            <v>SUCRERIE AISEREY</v>
          </cell>
          <cell r="D11">
            <v>203060</v>
          </cell>
        </row>
        <row r="12">
          <cell r="A12" t="str">
            <v>7.009</v>
          </cell>
          <cell r="B12" t="str">
            <v>AR</v>
          </cell>
          <cell r="C12" t="str">
            <v>ROLAND MATERIEL</v>
          </cell>
          <cell r="D12">
            <v>619670</v>
          </cell>
        </row>
        <row r="13">
          <cell r="A13" t="str">
            <v>7.010</v>
          </cell>
          <cell r="B13" t="str">
            <v>AR</v>
          </cell>
          <cell r="C13" t="str">
            <v>DAMY</v>
          </cell>
          <cell r="D13">
            <v>1191800</v>
          </cell>
        </row>
        <row r="14">
          <cell r="A14" t="str">
            <v>7.011</v>
          </cell>
          <cell r="B14" t="str">
            <v>BA</v>
          </cell>
          <cell r="C14" t="str">
            <v>GAEC HYENNE</v>
          </cell>
          <cell r="D14">
            <v>57600</v>
          </cell>
        </row>
        <row r="15">
          <cell r="A15" t="str">
            <v>7.012</v>
          </cell>
          <cell r="B15" t="str">
            <v>DI</v>
          </cell>
          <cell r="C15" t="str">
            <v>L'ART DE CONSTRUIRE - CHRONOPOST MARSEILLE</v>
          </cell>
          <cell r="D15">
            <v>1076080</v>
          </cell>
        </row>
        <row r="16">
          <cell r="A16" t="str">
            <v>7.013</v>
          </cell>
          <cell r="B16" t="str">
            <v>BI</v>
          </cell>
          <cell r="C16" t="str">
            <v>GUILLIN</v>
          </cell>
          <cell r="D16">
            <v>38600</v>
          </cell>
        </row>
        <row r="17">
          <cell r="A17" t="str">
            <v>7.014</v>
          </cell>
          <cell r="B17" t="str">
            <v>AR</v>
          </cell>
          <cell r="C17" t="str">
            <v>SCI CHARLES</v>
          </cell>
          <cell r="D17">
            <v>233000</v>
          </cell>
        </row>
        <row r="18">
          <cell r="A18" t="str">
            <v>7.015</v>
          </cell>
          <cell r="B18" t="str">
            <v>DI</v>
          </cell>
          <cell r="C18" t="str">
            <v>PAREAZ</v>
          </cell>
          <cell r="D18">
            <v>57190</v>
          </cell>
        </row>
        <row r="19">
          <cell r="A19" t="str">
            <v>7.016</v>
          </cell>
          <cell r="B19" t="str">
            <v>AR</v>
          </cell>
          <cell r="C19" t="str">
            <v>MOBILYA</v>
          </cell>
          <cell r="D19">
            <v>66900</v>
          </cell>
        </row>
        <row r="20">
          <cell r="A20" t="str">
            <v>7.017</v>
          </cell>
          <cell r="B20" t="str">
            <v>AR</v>
          </cell>
          <cell r="C20" t="str">
            <v>HARTZER Gérard</v>
          </cell>
          <cell r="D20">
            <v>151400</v>
          </cell>
        </row>
        <row r="21">
          <cell r="A21" t="str">
            <v>7.018</v>
          </cell>
          <cell r="B21" t="str">
            <v>AR</v>
          </cell>
          <cell r="C21" t="str">
            <v>BOUVERET Jean-Marie</v>
          </cell>
          <cell r="D21">
            <v>360000</v>
          </cell>
        </row>
        <row r="22">
          <cell r="A22" t="str">
            <v>7.019</v>
          </cell>
          <cell r="B22" t="str">
            <v>MP</v>
          </cell>
          <cell r="C22" t="str">
            <v>ADAPEI MAICHE</v>
          </cell>
          <cell r="D22">
            <v>366433.67</v>
          </cell>
        </row>
        <row r="23">
          <cell r="A23" t="str">
            <v>7.020</v>
          </cell>
          <cell r="B23" t="str">
            <v>HS</v>
          </cell>
          <cell r="C23" t="str">
            <v>L'ART DE CONSTRUIRE - LEASE PLAN FRANCE</v>
          </cell>
          <cell r="D23">
            <v>456855</v>
          </cell>
        </row>
        <row r="24">
          <cell r="A24" t="str">
            <v>7.021</v>
          </cell>
          <cell r="B24" t="str">
            <v>AR</v>
          </cell>
          <cell r="C24" t="str">
            <v>R2I -SCI ALSY - AMV</v>
          </cell>
          <cell r="D24">
            <v>203000</v>
          </cell>
        </row>
        <row r="25">
          <cell r="A25" t="str">
            <v>7.022</v>
          </cell>
          <cell r="B25" t="str">
            <v>AR</v>
          </cell>
          <cell r="C25" t="str">
            <v>L'ART DE CONSTRUIRE - SCI MAUVAIS</v>
          </cell>
          <cell r="D25">
            <v>216000</v>
          </cell>
        </row>
        <row r="26">
          <cell r="A26" t="str">
            <v>7.023</v>
          </cell>
          <cell r="B26" t="str">
            <v>AR</v>
          </cell>
          <cell r="C26" t="str">
            <v>R2I - CAB</v>
          </cell>
          <cell r="D26">
            <v>207000</v>
          </cell>
        </row>
        <row r="27">
          <cell r="A27" t="str">
            <v>7.024</v>
          </cell>
          <cell r="B27" t="str">
            <v>AR</v>
          </cell>
          <cell r="C27" t="str">
            <v>ROIDE ET DOUBS</v>
          </cell>
          <cell r="D27">
            <v>109720</v>
          </cell>
        </row>
        <row r="28">
          <cell r="A28" t="str">
            <v>7.025</v>
          </cell>
          <cell r="B28" t="str">
            <v>BI</v>
          </cell>
          <cell r="C28" t="str">
            <v>GUILLIN</v>
          </cell>
          <cell r="D28">
            <v>125000</v>
          </cell>
        </row>
        <row r="29">
          <cell r="A29" t="str">
            <v>7.026</v>
          </cell>
          <cell r="B29" t="str">
            <v>DI</v>
          </cell>
          <cell r="C29" t="str">
            <v>PAREAZ</v>
          </cell>
          <cell r="D29">
            <v>57925</v>
          </cell>
        </row>
        <row r="30">
          <cell r="A30" t="str">
            <v>7.027</v>
          </cell>
          <cell r="B30" t="str">
            <v>MP</v>
          </cell>
          <cell r="C30" t="str">
            <v>MAIRIE CREANCEY - CHEVALIER</v>
          </cell>
          <cell r="D30">
            <v>403800</v>
          </cell>
        </row>
        <row r="31">
          <cell r="A31" t="str">
            <v>7.028</v>
          </cell>
          <cell r="B31" t="str">
            <v>BI</v>
          </cell>
          <cell r="C31" t="str">
            <v>SATP - BURKERT</v>
          </cell>
          <cell r="D31">
            <v>206260</v>
          </cell>
        </row>
        <row r="32">
          <cell r="A32" t="str">
            <v>7.029</v>
          </cell>
          <cell r="B32" t="str">
            <v>DI</v>
          </cell>
          <cell r="C32" t="str">
            <v>Pharmacie MOUTTE</v>
          </cell>
          <cell r="D32">
            <v>153780</v>
          </cell>
        </row>
        <row r="33">
          <cell r="A33" t="str">
            <v>7.030</v>
          </cell>
          <cell r="B33" t="str">
            <v>BA</v>
          </cell>
          <cell r="C33" t="str">
            <v>RACLOT Gilles</v>
          </cell>
          <cell r="D33">
            <v>135000</v>
          </cell>
        </row>
        <row r="34">
          <cell r="A34" t="str">
            <v>7.031</v>
          </cell>
          <cell r="B34" t="str">
            <v>BI</v>
          </cell>
          <cell r="C34" t="str">
            <v>PB GELATINS FRANCE</v>
          </cell>
          <cell r="D34">
            <v>380080</v>
          </cell>
        </row>
        <row r="35">
          <cell r="A35" t="str">
            <v>7.032</v>
          </cell>
          <cell r="B35" t="str">
            <v>HS</v>
          </cell>
          <cell r="C35" t="str">
            <v>SCI MARIGNY - ENTR'ALP</v>
          </cell>
          <cell r="D35">
            <v>684100</v>
          </cell>
        </row>
        <row r="36">
          <cell r="A36" t="str">
            <v>7.033</v>
          </cell>
          <cell r="B36" t="str">
            <v>BI</v>
          </cell>
          <cell r="C36" t="str">
            <v>MITSUI - SATO</v>
          </cell>
          <cell r="D36">
            <v>1942202.06</v>
          </cell>
        </row>
        <row r="37">
          <cell r="A37" t="str">
            <v>7.034</v>
          </cell>
          <cell r="B37" t="str">
            <v>BA</v>
          </cell>
          <cell r="C37" t="str">
            <v>GOICHOT</v>
          </cell>
          <cell r="D37">
            <v>95950</v>
          </cell>
        </row>
        <row r="38">
          <cell r="A38" t="str">
            <v>7.035</v>
          </cell>
          <cell r="B38" t="str">
            <v>DI</v>
          </cell>
          <cell r="C38" t="str">
            <v>Pharmacie DEMOLOMBE</v>
          </cell>
          <cell r="D38">
            <v>235000</v>
          </cell>
        </row>
        <row r="39">
          <cell r="A39" t="str">
            <v>7.036</v>
          </cell>
          <cell r="B39" t="str">
            <v>AR</v>
          </cell>
          <cell r="C39" t="str">
            <v>R2I - TECOFI</v>
          </cell>
          <cell r="D39">
            <v>240000</v>
          </cell>
        </row>
        <row r="40">
          <cell r="A40" t="str">
            <v>7.037</v>
          </cell>
          <cell r="B40" t="str">
            <v>GD</v>
          </cell>
          <cell r="C40" t="str">
            <v>SCI GL</v>
          </cell>
          <cell r="D40">
            <v>798000</v>
          </cell>
        </row>
        <row r="41">
          <cell r="A41" t="str">
            <v>7.038</v>
          </cell>
          <cell r="B41" t="str">
            <v>BI</v>
          </cell>
          <cell r="C41" t="str">
            <v>INTERGLAS</v>
          </cell>
          <cell r="D41">
            <v>61000</v>
          </cell>
        </row>
        <row r="42">
          <cell r="A42" t="str">
            <v>7.039</v>
          </cell>
          <cell r="B42" t="str">
            <v>BI</v>
          </cell>
          <cell r="C42" t="str">
            <v>SULZER INFRA - GENERAL MOTORS</v>
          </cell>
          <cell r="D42">
            <v>156248</v>
          </cell>
        </row>
        <row r="43">
          <cell r="A43" t="str">
            <v>7.040</v>
          </cell>
          <cell r="B43" t="str">
            <v>AL</v>
          </cell>
          <cell r="C43" t="str">
            <v>SUCRERIE AISEREY</v>
          </cell>
          <cell r="D43">
            <v>115000</v>
          </cell>
        </row>
        <row r="44">
          <cell r="A44" t="str">
            <v>7.041</v>
          </cell>
          <cell r="B44" t="str">
            <v>BI</v>
          </cell>
          <cell r="C44" t="str">
            <v>VITACUIRE - SCI KRIMO</v>
          </cell>
          <cell r="D44">
            <v>794500</v>
          </cell>
        </row>
        <row r="45">
          <cell r="A45" t="str">
            <v>7.042</v>
          </cell>
          <cell r="B45" t="str">
            <v>BI</v>
          </cell>
          <cell r="C45" t="str">
            <v>QUILLERY - L'INCROYABLE</v>
          </cell>
          <cell r="D45">
            <v>470000</v>
          </cell>
        </row>
        <row r="46">
          <cell r="A46" t="str">
            <v>7.043</v>
          </cell>
          <cell r="B46" t="str">
            <v>MP</v>
          </cell>
          <cell r="C46" t="str">
            <v>AEROPORT BALE MULHOUSE</v>
          </cell>
          <cell r="D46">
            <v>249399.26</v>
          </cell>
        </row>
        <row r="47">
          <cell r="A47" t="str">
            <v>7.044</v>
          </cell>
          <cell r="B47" t="str">
            <v>DI</v>
          </cell>
          <cell r="C47" t="str">
            <v>PAREAZ</v>
          </cell>
          <cell r="D47">
            <v>44750</v>
          </cell>
        </row>
        <row r="48">
          <cell r="A48" t="str">
            <v>7.045</v>
          </cell>
          <cell r="B48" t="str">
            <v>AL</v>
          </cell>
          <cell r="C48" t="str">
            <v>Fromagerie MILLERET</v>
          </cell>
          <cell r="D48">
            <v>113000</v>
          </cell>
        </row>
        <row r="49">
          <cell r="A49" t="str">
            <v>7.046</v>
          </cell>
          <cell r="B49" t="str">
            <v>AR</v>
          </cell>
          <cell r="C49" t="str">
            <v>IELSCH Daniel</v>
          </cell>
          <cell r="D49">
            <v>180000</v>
          </cell>
        </row>
        <row r="50">
          <cell r="A50" t="str">
            <v>7.047</v>
          </cell>
          <cell r="B50" t="str">
            <v>AL</v>
          </cell>
          <cell r="C50" t="str">
            <v>SOCIETE INDUSTRIELLE FROMAGERIE - SIF</v>
          </cell>
          <cell r="D50">
            <v>176000</v>
          </cell>
        </row>
        <row r="51">
          <cell r="A51" t="str">
            <v>7.048</v>
          </cell>
          <cell r="B51" t="str">
            <v>BI</v>
          </cell>
          <cell r="C51" t="str">
            <v>PAPETERIE DE MANDEURE</v>
          </cell>
          <cell r="D51">
            <v>1167800</v>
          </cell>
        </row>
        <row r="52">
          <cell r="A52" t="str">
            <v>7.049</v>
          </cell>
          <cell r="B52" t="str">
            <v>BI</v>
          </cell>
          <cell r="C52" t="str">
            <v>DIMECO - ROTOBLOC</v>
          </cell>
          <cell r="D52">
            <v>375477</v>
          </cell>
        </row>
        <row r="53">
          <cell r="A53" t="str">
            <v>7.050</v>
          </cell>
          <cell r="B53" t="str">
            <v>MP</v>
          </cell>
          <cell r="C53" t="str">
            <v>ASSOCIATION PARALYSES DE FRANCE</v>
          </cell>
          <cell r="D53">
            <v>339000</v>
          </cell>
        </row>
        <row r="54">
          <cell r="A54" t="str">
            <v>7.051</v>
          </cell>
          <cell r="B54" t="str">
            <v>HS</v>
          </cell>
          <cell r="C54" t="str">
            <v>L'ART DE CONSTRUIRE - GUILBERT</v>
          </cell>
          <cell r="D54">
            <v>1234761.21</v>
          </cell>
        </row>
        <row r="55">
          <cell r="A55" t="str">
            <v>7.052</v>
          </cell>
          <cell r="B55" t="str">
            <v>BI</v>
          </cell>
          <cell r="C55" t="str">
            <v>OCP - CABI</v>
          </cell>
          <cell r="D55">
            <v>1350000</v>
          </cell>
        </row>
        <row r="56">
          <cell r="A56" t="str">
            <v>7.053</v>
          </cell>
          <cell r="B56" t="str">
            <v>AR</v>
          </cell>
          <cell r="C56" t="str">
            <v>SCI DES ROSIERS - SCI DU MUGUET</v>
          </cell>
          <cell r="D56">
            <v>232491.87</v>
          </cell>
        </row>
        <row r="57">
          <cell r="A57" t="str">
            <v>7.054</v>
          </cell>
          <cell r="B57" t="str">
            <v>BA</v>
          </cell>
          <cell r="C57" t="str">
            <v>GAEC OUDRY</v>
          </cell>
          <cell r="D57">
            <v>150270</v>
          </cell>
        </row>
        <row r="58">
          <cell r="A58" t="str">
            <v>7.055</v>
          </cell>
          <cell r="B58" t="str">
            <v>BI</v>
          </cell>
          <cell r="C58" t="str">
            <v>REYDEL</v>
          </cell>
          <cell r="D58">
            <v>980000</v>
          </cell>
        </row>
        <row r="59">
          <cell r="A59" t="str">
            <v>7.056</v>
          </cell>
          <cell r="B59" t="str">
            <v>BI</v>
          </cell>
          <cell r="C59" t="str">
            <v>SCHERBERICH - ALLHEYLY</v>
          </cell>
          <cell r="D59">
            <v>181700</v>
          </cell>
        </row>
        <row r="60">
          <cell r="A60" t="str">
            <v>7.057</v>
          </cell>
          <cell r="B60" t="str">
            <v>HS</v>
          </cell>
          <cell r="C60" t="str">
            <v>EBCI - PEUGEOT VESOUL</v>
          </cell>
          <cell r="D60">
            <v>129070</v>
          </cell>
        </row>
        <row r="61">
          <cell r="A61" t="str">
            <v>7.058</v>
          </cell>
          <cell r="B61" t="str">
            <v>AR</v>
          </cell>
          <cell r="C61" t="str">
            <v>THOPAZE</v>
          </cell>
          <cell r="D61">
            <v>295095</v>
          </cell>
        </row>
        <row r="62">
          <cell r="A62" t="str">
            <v>7.059</v>
          </cell>
          <cell r="B62" t="str">
            <v>BI</v>
          </cell>
          <cell r="C62" t="str">
            <v>AMTIS - AUGE MICROTECHNIQUE</v>
          </cell>
          <cell r="D62">
            <v>542420</v>
          </cell>
        </row>
        <row r="63">
          <cell r="A63" t="str">
            <v>7.060</v>
          </cell>
          <cell r="B63" t="str">
            <v>DI</v>
          </cell>
          <cell r="C63" t="str">
            <v>PAREAZ</v>
          </cell>
          <cell r="D63">
            <v>45600</v>
          </cell>
        </row>
        <row r="64">
          <cell r="A64" t="str">
            <v>7.061</v>
          </cell>
          <cell r="B64" t="str">
            <v>BI</v>
          </cell>
          <cell r="C64" t="str">
            <v>MADER - MCS</v>
          </cell>
          <cell r="D64">
            <v>435200</v>
          </cell>
        </row>
        <row r="65">
          <cell r="A65" t="str">
            <v>7.062</v>
          </cell>
          <cell r="B65" t="str">
            <v>BI</v>
          </cell>
          <cell r="C65" t="str">
            <v>SOCAD - DEVILLERS</v>
          </cell>
          <cell r="D65">
            <v>3539747</v>
          </cell>
        </row>
        <row r="66">
          <cell r="A66" t="str">
            <v>7.063</v>
          </cell>
          <cell r="B66" t="str">
            <v>AR</v>
          </cell>
          <cell r="C66" t="str">
            <v>SCI SAINT PAUL</v>
          </cell>
          <cell r="D66">
            <v>144200</v>
          </cell>
        </row>
        <row r="67">
          <cell r="A67" t="str">
            <v>7.064</v>
          </cell>
          <cell r="B67" t="str">
            <v>BA</v>
          </cell>
          <cell r="C67" t="str">
            <v>GRAS Michel</v>
          </cell>
          <cell r="D67">
            <v>204000</v>
          </cell>
        </row>
        <row r="68">
          <cell r="A68" t="str">
            <v>7.065</v>
          </cell>
          <cell r="B68" t="str">
            <v>HS</v>
          </cell>
          <cell r="C68" t="str">
            <v>FRANCE HANDLING - AEROPORT ROISSY</v>
          </cell>
          <cell r="D68">
            <v>683900</v>
          </cell>
        </row>
        <row r="69">
          <cell r="A69" t="str">
            <v>7.066</v>
          </cell>
          <cell r="B69" t="str">
            <v>MP</v>
          </cell>
          <cell r="C69" t="str">
            <v>LA POSTE CHALON SUR SAONE</v>
          </cell>
          <cell r="D69">
            <v>179200</v>
          </cell>
        </row>
        <row r="70">
          <cell r="A70" t="str">
            <v>7.067</v>
          </cell>
          <cell r="B70" t="str">
            <v>MP</v>
          </cell>
          <cell r="C70" t="str">
            <v>MAIRIE PLOMBIERES LES DIJON</v>
          </cell>
          <cell r="D70">
            <v>13700</v>
          </cell>
        </row>
        <row r="71">
          <cell r="A71" t="str">
            <v>7.068</v>
          </cell>
          <cell r="B71" t="str">
            <v>GD</v>
          </cell>
          <cell r="C71" t="str">
            <v>MAXIMO - SEMARG</v>
          </cell>
          <cell r="D71">
            <v>464200</v>
          </cell>
        </row>
        <row r="72">
          <cell r="A72" t="str">
            <v>7.069</v>
          </cell>
          <cell r="B72" t="str">
            <v>BI</v>
          </cell>
          <cell r="C72" t="str">
            <v>PECHINEY</v>
          </cell>
          <cell r="D72">
            <v>40810</v>
          </cell>
        </row>
        <row r="73">
          <cell r="A73" t="str">
            <v>7.070</v>
          </cell>
          <cell r="B73" t="str">
            <v>DI</v>
          </cell>
          <cell r="C73" t="str">
            <v>PAREAZ</v>
          </cell>
          <cell r="D73">
            <v>62625</v>
          </cell>
        </row>
        <row r="74">
          <cell r="A74" t="str">
            <v>7.071</v>
          </cell>
          <cell r="B74" t="str">
            <v>BI</v>
          </cell>
          <cell r="C74" t="str">
            <v>PECHINEY</v>
          </cell>
          <cell r="D74">
            <v>56900</v>
          </cell>
        </row>
        <row r="75">
          <cell r="A75" t="str">
            <v>7.072</v>
          </cell>
          <cell r="B75" t="str">
            <v>GD</v>
          </cell>
          <cell r="C75" t="str">
            <v>CASAL SPORT</v>
          </cell>
          <cell r="D75">
            <v>254030</v>
          </cell>
        </row>
        <row r="76">
          <cell r="A76" t="str">
            <v>7.073</v>
          </cell>
          <cell r="B76" t="str">
            <v>MP</v>
          </cell>
          <cell r="C76" t="str">
            <v>L'ART DE CONSTRUIRE - SNCF VAUGIRARD</v>
          </cell>
          <cell r="D76">
            <v>535420</v>
          </cell>
        </row>
        <row r="77">
          <cell r="A77" t="str">
            <v>7.074</v>
          </cell>
          <cell r="B77" t="str">
            <v>BI</v>
          </cell>
          <cell r="C77" t="str">
            <v>SOTRALENTZ</v>
          </cell>
          <cell r="D77">
            <v>1916725</v>
          </cell>
        </row>
        <row r="78">
          <cell r="A78" t="str">
            <v>7.075</v>
          </cell>
          <cell r="B78" t="str">
            <v>DI</v>
          </cell>
          <cell r="C78" t="str">
            <v>L'ART DE CONSTRUIRE - CHRONOPOST SOUFFELWEYERSHEIM</v>
          </cell>
          <cell r="D78">
            <v>631540</v>
          </cell>
        </row>
        <row r="79">
          <cell r="A79" t="str">
            <v>7.076</v>
          </cell>
          <cell r="B79" t="str">
            <v>AR</v>
          </cell>
          <cell r="C79" t="str">
            <v>PRESSMATIC</v>
          </cell>
          <cell r="D79">
            <v>362000</v>
          </cell>
        </row>
        <row r="80">
          <cell r="A80" t="str">
            <v>7.077</v>
          </cell>
          <cell r="B80" t="str">
            <v>MP</v>
          </cell>
          <cell r="C80" t="str">
            <v>MAIRIE MARSANNAY LA COTE</v>
          </cell>
          <cell r="D80">
            <v>79500</v>
          </cell>
        </row>
        <row r="81">
          <cell r="A81" t="str">
            <v>7.078</v>
          </cell>
          <cell r="B81" t="str">
            <v>AR</v>
          </cell>
          <cell r="C81" t="str">
            <v>DELAMARCHE Hervé</v>
          </cell>
          <cell r="D81">
            <v>231570</v>
          </cell>
        </row>
        <row r="82">
          <cell r="A82" t="str">
            <v>7.079</v>
          </cell>
          <cell r="B82" t="str">
            <v>AL</v>
          </cell>
          <cell r="C82" t="str">
            <v>CENTRALE LAITIERE FRANCHE COMTE</v>
          </cell>
          <cell r="D82">
            <v>506494</v>
          </cell>
        </row>
        <row r="83">
          <cell r="A83" t="str">
            <v>7.080</v>
          </cell>
          <cell r="B83" t="str">
            <v>BI</v>
          </cell>
          <cell r="C83" t="str">
            <v>GUILLIN</v>
          </cell>
          <cell r="D83">
            <v>1072042</v>
          </cell>
        </row>
        <row r="84">
          <cell r="A84" t="str">
            <v>7.081</v>
          </cell>
          <cell r="B84" t="str">
            <v>MP</v>
          </cell>
          <cell r="C84" t="str">
            <v>MAIRIE MAMIROLLE</v>
          </cell>
          <cell r="D84">
            <v>68400</v>
          </cell>
        </row>
        <row r="85">
          <cell r="A85" t="str">
            <v>7.082</v>
          </cell>
          <cell r="B85" t="str">
            <v>BI</v>
          </cell>
          <cell r="C85" t="str">
            <v>SCREG MOMMENHEIM</v>
          </cell>
          <cell r="D85">
            <v>127012</v>
          </cell>
        </row>
        <row r="86">
          <cell r="A86" t="str">
            <v>7.083</v>
          </cell>
          <cell r="B86" t="str">
            <v>BI</v>
          </cell>
          <cell r="C86" t="str">
            <v>ESAC - EURO COOLER</v>
          </cell>
          <cell r="D86">
            <v>36700</v>
          </cell>
        </row>
        <row r="87">
          <cell r="A87" t="str">
            <v>7.084</v>
          </cell>
          <cell r="B87" t="str">
            <v>BI</v>
          </cell>
          <cell r="C87" t="str">
            <v>MIGEON</v>
          </cell>
          <cell r="D87">
            <v>1578905</v>
          </cell>
        </row>
        <row r="88">
          <cell r="A88" t="str">
            <v>7.085</v>
          </cell>
          <cell r="B88" t="str">
            <v>BI</v>
          </cell>
          <cell r="C88" t="str">
            <v>TECNOPAN - SOPREMA</v>
          </cell>
          <cell r="D88">
            <v>528471.4</v>
          </cell>
        </row>
        <row r="89">
          <cell r="A89" t="str">
            <v>7.086</v>
          </cell>
          <cell r="B89" t="str">
            <v>BI</v>
          </cell>
          <cell r="C89" t="str">
            <v>KUHN NODET</v>
          </cell>
          <cell r="D89">
            <v>1720537</v>
          </cell>
        </row>
        <row r="90">
          <cell r="A90" t="str">
            <v>7.087</v>
          </cell>
          <cell r="B90" t="str">
            <v>GD</v>
          </cell>
          <cell r="C90" t="str">
            <v>ATAC Supermarché</v>
          </cell>
          <cell r="D90">
            <v>113200</v>
          </cell>
        </row>
        <row r="91">
          <cell r="A91" t="str">
            <v>7.088</v>
          </cell>
          <cell r="B91" t="str">
            <v>DI</v>
          </cell>
          <cell r="C91" t="str">
            <v>PAREAZ</v>
          </cell>
          <cell r="D91">
            <v>66550</v>
          </cell>
        </row>
        <row r="92">
          <cell r="A92" t="str">
            <v>7.089</v>
          </cell>
          <cell r="B92" t="str">
            <v>GD</v>
          </cell>
          <cell r="C92" t="str">
            <v>SAINT MACLOU</v>
          </cell>
          <cell r="D92">
            <v>33000</v>
          </cell>
        </row>
        <row r="93">
          <cell r="A93" t="str">
            <v>7.090</v>
          </cell>
          <cell r="B93" t="str">
            <v>GD</v>
          </cell>
          <cell r="C93" t="str">
            <v>PROVENCIA - SCI VAL 4</v>
          </cell>
          <cell r="D93">
            <v>1547960</v>
          </cell>
        </row>
        <row r="94">
          <cell r="A94" t="str">
            <v>7.091</v>
          </cell>
          <cell r="B94" t="str">
            <v>BI</v>
          </cell>
          <cell r="C94" t="str">
            <v>HYDRONIC</v>
          </cell>
          <cell r="D94">
            <v>1768350</v>
          </cell>
        </row>
        <row r="95">
          <cell r="A95" t="str">
            <v>7.092</v>
          </cell>
          <cell r="B95" t="str">
            <v>BI</v>
          </cell>
          <cell r="C95" t="str">
            <v>GUILLIN</v>
          </cell>
          <cell r="D95">
            <v>37000</v>
          </cell>
        </row>
        <row r="96">
          <cell r="A96" t="str">
            <v>7.093</v>
          </cell>
          <cell r="B96" t="str">
            <v>BA</v>
          </cell>
          <cell r="C96" t="str">
            <v>PRETOT Roger</v>
          </cell>
          <cell r="D96">
            <v>134000</v>
          </cell>
        </row>
        <row r="97">
          <cell r="A97" t="str">
            <v>7.094</v>
          </cell>
          <cell r="B97" t="str">
            <v>BA</v>
          </cell>
          <cell r="C97" t="str">
            <v>PIERRE André</v>
          </cell>
          <cell r="D97">
            <v>278000</v>
          </cell>
        </row>
        <row r="98">
          <cell r="A98" t="str">
            <v>7.095</v>
          </cell>
          <cell r="B98" t="str">
            <v>BI</v>
          </cell>
          <cell r="C98" t="str">
            <v>OXXO Menuiseries</v>
          </cell>
          <cell r="D98">
            <v>1006000</v>
          </cell>
        </row>
        <row r="99">
          <cell r="A99" t="str">
            <v>7.096</v>
          </cell>
          <cell r="B99" t="str">
            <v>BI</v>
          </cell>
          <cell r="C99" t="str">
            <v>ROGER MARTIN</v>
          </cell>
          <cell r="D99">
            <v>100000</v>
          </cell>
        </row>
        <row r="100">
          <cell r="A100" t="str">
            <v>7.097</v>
          </cell>
          <cell r="B100" t="str">
            <v>BA</v>
          </cell>
          <cell r="C100" t="str">
            <v>GAEC POURNY Bernard et Claude</v>
          </cell>
          <cell r="D100">
            <v>155000</v>
          </cell>
        </row>
        <row r="101">
          <cell r="A101" t="str">
            <v>7.098</v>
          </cell>
          <cell r="B101" t="str">
            <v>DI</v>
          </cell>
          <cell r="C101" t="str">
            <v>PAREAZ</v>
          </cell>
          <cell r="D101">
            <v>60800</v>
          </cell>
        </row>
        <row r="102">
          <cell r="A102" t="str">
            <v>7.099</v>
          </cell>
          <cell r="B102" t="str">
            <v>BI</v>
          </cell>
          <cell r="C102" t="str">
            <v>ALBEMARLE</v>
          </cell>
          <cell r="D102">
            <v>810545</v>
          </cell>
        </row>
        <row r="103">
          <cell r="A103" t="str">
            <v>7.100</v>
          </cell>
          <cell r="B103" t="str">
            <v>BI</v>
          </cell>
          <cell r="C103" t="str">
            <v>SCI LA PRAIRIE DE L'ORMONT</v>
          </cell>
          <cell r="D103">
            <v>554986</v>
          </cell>
        </row>
        <row r="104">
          <cell r="A104" t="str">
            <v>7.101</v>
          </cell>
          <cell r="B104" t="str">
            <v>BI</v>
          </cell>
          <cell r="C104" t="str">
            <v>FRANCE DECHETS</v>
          </cell>
          <cell r="D104">
            <v>946170</v>
          </cell>
        </row>
        <row r="105">
          <cell r="A105" t="str">
            <v>7.102</v>
          </cell>
          <cell r="B105" t="str">
            <v>BI</v>
          </cell>
          <cell r="C105" t="str">
            <v>REYDEL - Auvent 2</v>
          </cell>
          <cell r="D105">
            <v>102700</v>
          </cell>
        </row>
        <row r="106">
          <cell r="A106" t="str">
            <v>7.103</v>
          </cell>
          <cell r="B106" t="str">
            <v>DI</v>
          </cell>
          <cell r="C106" t="str">
            <v>PAREAZ</v>
          </cell>
          <cell r="D106">
            <v>72575</v>
          </cell>
        </row>
        <row r="107">
          <cell r="A107" t="str">
            <v>7.104</v>
          </cell>
          <cell r="B107" t="str">
            <v>AR</v>
          </cell>
          <cell r="C107" t="str">
            <v>LENOIR Gilbert</v>
          </cell>
          <cell r="D107">
            <v>110850</v>
          </cell>
        </row>
        <row r="108">
          <cell r="A108" t="str">
            <v>7.105</v>
          </cell>
          <cell r="B108" t="str">
            <v>BA</v>
          </cell>
          <cell r="C108" t="str">
            <v>ROLOT Marcel</v>
          </cell>
          <cell r="D108">
            <v>180000</v>
          </cell>
        </row>
        <row r="109">
          <cell r="A109" t="str">
            <v>7.106</v>
          </cell>
          <cell r="B109" t="str">
            <v>BI</v>
          </cell>
          <cell r="C109" t="str">
            <v>MOINGEON</v>
          </cell>
          <cell r="D109">
            <v>115200</v>
          </cell>
        </row>
        <row r="110">
          <cell r="A110" t="str">
            <v>7.107</v>
          </cell>
          <cell r="B110" t="str">
            <v>AR</v>
          </cell>
          <cell r="C110" t="str">
            <v>TONDU Patrick</v>
          </cell>
          <cell r="D110">
            <v>32752</v>
          </cell>
        </row>
        <row r="111">
          <cell r="A111" t="str">
            <v>7.108</v>
          </cell>
          <cell r="B111" t="str">
            <v>BI</v>
          </cell>
          <cell r="C111" t="str">
            <v>MIGEON</v>
          </cell>
          <cell r="D111">
            <v>43960</v>
          </cell>
        </row>
        <row r="112">
          <cell r="A112" t="str">
            <v>7.109</v>
          </cell>
          <cell r="B112" t="str">
            <v>AR</v>
          </cell>
          <cell r="C112" t="str">
            <v>SCI JEANNOT</v>
          </cell>
          <cell r="D112">
            <v>100740</v>
          </cell>
        </row>
        <row r="113">
          <cell r="A113" t="str">
            <v>7.110</v>
          </cell>
          <cell r="B113" t="str">
            <v>BI</v>
          </cell>
          <cell r="C113" t="str">
            <v>SCANIA SAUSHEIM</v>
          </cell>
          <cell r="D113">
            <v>441000</v>
          </cell>
        </row>
        <row r="114">
          <cell r="A114" t="str">
            <v>7.111</v>
          </cell>
          <cell r="B114" t="str">
            <v>BI</v>
          </cell>
          <cell r="C114" t="str">
            <v>LIEBHERR</v>
          </cell>
          <cell r="D114">
            <v>344580</v>
          </cell>
        </row>
        <row r="115">
          <cell r="A115" t="str">
            <v>7.112</v>
          </cell>
          <cell r="B115" t="str">
            <v>BI</v>
          </cell>
          <cell r="C115" t="str">
            <v>ALCATEL FIBRES OPTIQUES</v>
          </cell>
          <cell r="D115">
            <v>45300</v>
          </cell>
        </row>
        <row r="116">
          <cell r="A116" t="str">
            <v>7.113</v>
          </cell>
          <cell r="B116" t="str">
            <v>BI</v>
          </cell>
          <cell r="C116" t="str">
            <v>GRAND GARAGE DES HALLES</v>
          </cell>
          <cell r="D116">
            <v>987985</v>
          </cell>
        </row>
        <row r="117">
          <cell r="A117" t="str">
            <v>7.114</v>
          </cell>
          <cell r="B117" t="str">
            <v>BI</v>
          </cell>
          <cell r="C117" t="str">
            <v>SCI BEAU DE ROCHAS</v>
          </cell>
          <cell r="D117">
            <v>270600</v>
          </cell>
        </row>
        <row r="118">
          <cell r="A118" t="str">
            <v>7.115</v>
          </cell>
          <cell r="B118" t="str">
            <v>DI</v>
          </cell>
          <cell r="C118" t="str">
            <v>GA - MAIF</v>
          </cell>
          <cell r="D118">
            <v>314750</v>
          </cell>
        </row>
        <row r="119">
          <cell r="A119" t="str">
            <v>7.116</v>
          </cell>
          <cell r="B119" t="str">
            <v>GD</v>
          </cell>
          <cell r="C119" t="str">
            <v>SCALPALSACE - SCI HAUSSMANN</v>
          </cell>
          <cell r="D119">
            <v>2909000</v>
          </cell>
        </row>
        <row r="120">
          <cell r="A120" t="str">
            <v>7.117</v>
          </cell>
          <cell r="B120" t="str">
            <v>DI</v>
          </cell>
          <cell r="C120" t="str">
            <v>PAREAZ</v>
          </cell>
          <cell r="D120">
            <v>82575</v>
          </cell>
        </row>
        <row r="121">
          <cell r="A121" t="str">
            <v>7.118</v>
          </cell>
          <cell r="B121" t="str">
            <v>BI</v>
          </cell>
          <cell r="C121" t="str">
            <v>BARRY CALLEBAUT</v>
          </cell>
          <cell r="D121">
            <v>1429000</v>
          </cell>
        </row>
        <row r="122">
          <cell r="A122" t="str">
            <v>7.119</v>
          </cell>
          <cell r="B122" t="str">
            <v>MP</v>
          </cell>
          <cell r="C122" t="str">
            <v>CENTRE DE VIE ET D'AFFAIRES - HOTEL D'ENTREPRISES</v>
          </cell>
          <cell r="D122">
            <v>1342285.49</v>
          </cell>
        </row>
        <row r="123">
          <cell r="A123" t="str">
            <v>7.120</v>
          </cell>
          <cell r="B123" t="str">
            <v>BA</v>
          </cell>
          <cell r="C123" t="str">
            <v>GAEC BERNHARD</v>
          </cell>
          <cell r="D123">
            <v>140800</v>
          </cell>
        </row>
        <row r="124">
          <cell r="A124" t="str">
            <v>7.121</v>
          </cell>
          <cell r="B124" t="str">
            <v>BI</v>
          </cell>
          <cell r="C124" t="str">
            <v>GENERAL MOTORS POWERTRAIN</v>
          </cell>
          <cell r="D124">
            <v>39300</v>
          </cell>
        </row>
        <row r="125">
          <cell r="A125" t="str">
            <v>7.122</v>
          </cell>
          <cell r="B125" t="str">
            <v>AR</v>
          </cell>
          <cell r="C125" t="str">
            <v>PERNOT - CARRIERES DE MOISSEY</v>
          </cell>
          <cell r="D125">
            <v>35000</v>
          </cell>
        </row>
        <row r="126">
          <cell r="A126" t="str">
            <v>7.123</v>
          </cell>
          <cell r="B126" t="str">
            <v>BI</v>
          </cell>
          <cell r="C126" t="str">
            <v>ALGECO - HEWLETT PACKARD</v>
          </cell>
          <cell r="D126">
            <v>1230000</v>
          </cell>
        </row>
        <row r="127">
          <cell r="A127" t="str">
            <v>7.124</v>
          </cell>
          <cell r="B127" t="str">
            <v>GD</v>
          </cell>
          <cell r="C127" t="str">
            <v>SCI DU TONNELET ROUGE - CID</v>
          </cell>
          <cell r="D127">
            <v>1498200</v>
          </cell>
        </row>
        <row r="128">
          <cell r="A128" t="str">
            <v>7.125</v>
          </cell>
          <cell r="B128" t="str">
            <v>BI</v>
          </cell>
          <cell r="C128" t="str">
            <v>MECA PLASTIC</v>
          </cell>
          <cell r="D128">
            <v>890000</v>
          </cell>
        </row>
        <row r="129">
          <cell r="A129" t="str">
            <v>7.126</v>
          </cell>
          <cell r="B129" t="str">
            <v>BI</v>
          </cell>
          <cell r="C129" t="str">
            <v>HEWLETT PACKARD</v>
          </cell>
          <cell r="D129">
            <v>848250</v>
          </cell>
        </row>
        <row r="130">
          <cell r="A130" t="str">
            <v>7.127</v>
          </cell>
          <cell r="B130" t="str">
            <v>BI</v>
          </cell>
          <cell r="C130" t="str">
            <v>ROSE COSMETIC</v>
          </cell>
          <cell r="D130">
            <v>1190000</v>
          </cell>
        </row>
      </sheetData>
      <sheetData sheetId="1">
        <row r="1">
          <cell r="A1" t="str">
            <v>N° AFFAIRE</v>
          </cell>
          <cell r="B1" t="str">
            <v>COM</v>
          </cell>
          <cell r="C1" t="str">
            <v>SECTEUR</v>
          </cell>
          <cell r="D1" t="str">
            <v>NOM AFFAIRE</v>
          </cell>
          <cell r="E1" t="str">
            <v>ADRESSE</v>
          </cell>
          <cell r="F1" t="str">
            <v>DPT</v>
          </cell>
          <cell r="G1" t="str">
            <v>N° TEL</v>
          </cell>
          <cell r="H1" t="str">
            <v>N° FAX</v>
          </cell>
          <cell r="I1" t="str">
            <v>NOM ARCHITECTE</v>
          </cell>
          <cell r="J1" t="str">
            <v>ADRESSE</v>
          </cell>
          <cell r="K1" t="str">
            <v>N° TEL</v>
          </cell>
          <cell r="L1" t="str">
            <v>N° FAX</v>
          </cell>
          <cell r="M1" t="str">
            <v>MONTANT HT</v>
          </cell>
        </row>
        <row r="2">
          <cell r="A2" t="str">
            <v>8.001</v>
          </cell>
          <cell r="B2" t="str">
            <v>ML</v>
          </cell>
          <cell r="C2" t="str">
            <v>MP</v>
          </cell>
          <cell r="D2" t="str">
            <v>DISTRICT GRAND BESANCON - CASERNE POMPIERS</v>
          </cell>
          <cell r="E2" t="str">
            <v>La City 4, Rue Gabriel Plançon   25000 BESANCON</v>
          </cell>
          <cell r="F2" t="str">
            <v>25</v>
          </cell>
          <cell r="I2" t="str">
            <v>IMAGE ET CALCUL</v>
          </cell>
          <cell r="J2" t="str">
            <v>3, Rue Hector Berlioz   25000 BESANCON</v>
          </cell>
          <cell r="K2" t="str">
            <v>03.81.80.85.50</v>
          </cell>
          <cell r="L2" t="str">
            <v>03.81.88.13.86</v>
          </cell>
          <cell r="M2">
            <v>266557.5</v>
          </cell>
        </row>
        <row r="3">
          <cell r="A3" t="str">
            <v>8.002</v>
          </cell>
          <cell r="B3" t="str">
            <v>ML</v>
          </cell>
          <cell r="C3" t="str">
            <v>BI</v>
          </cell>
          <cell r="D3" t="str">
            <v>ZURFLUH FELLER</v>
          </cell>
          <cell r="E3" t="str">
            <v>15, Grande Rue   25150 ROIDE</v>
          </cell>
          <cell r="F3" t="str">
            <v>25</v>
          </cell>
          <cell r="G3" t="str">
            <v>03.81.99.33.00</v>
          </cell>
          <cell r="H3" t="str">
            <v>03.81.99.33.40</v>
          </cell>
          <cell r="M3">
            <v>742480</v>
          </cell>
        </row>
        <row r="4">
          <cell r="A4" t="str">
            <v>8.003</v>
          </cell>
          <cell r="B4" t="str">
            <v>BE</v>
          </cell>
          <cell r="C4" t="str">
            <v>BI</v>
          </cell>
          <cell r="D4" t="str">
            <v>SCI PIERRE ET SUCCESSEURS</v>
          </cell>
          <cell r="E4" t="str">
            <v>Impasse J.B. Cambut   21200 BEAUNE</v>
          </cell>
          <cell r="F4" t="str">
            <v>21</v>
          </cell>
          <cell r="I4" t="str">
            <v>GUY Bernard</v>
          </cell>
          <cell r="J4" t="str">
            <v>37, Avenue Charles Jaffelin   21200 BEAUNE</v>
          </cell>
          <cell r="K4" t="str">
            <v>03.80.24.01.10</v>
          </cell>
          <cell r="L4" t="str">
            <v>03.80.22.68.62</v>
          </cell>
          <cell r="M4">
            <v>430680</v>
          </cell>
        </row>
        <row r="5">
          <cell r="A5" t="str">
            <v>8.004</v>
          </cell>
          <cell r="B5" t="str">
            <v>ML</v>
          </cell>
          <cell r="C5" t="str">
            <v>GD</v>
          </cell>
          <cell r="D5" t="str">
            <v>SCI GL IMMOBILIER - JAVEL BARBIZIER</v>
          </cell>
          <cell r="E5" t="str">
            <v>Rue Gay Lussac   25000 BESANCON</v>
          </cell>
          <cell r="F5" t="str">
            <v>25</v>
          </cell>
          <cell r="I5" t="str">
            <v>GROUPE 1000</v>
          </cell>
          <cell r="J5" t="str">
            <v>3, Place de Montrapon   25000 BESANCON</v>
          </cell>
          <cell r="K5" t="str">
            <v>03.81.53.08.08</v>
          </cell>
          <cell r="L5" t="str">
            <v>03.81.50.06.66</v>
          </cell>
          <cell r="M5">
            <v>111300</v>
          </cell>
        </row>
        <row r="6">
          <cell r="A6" t="str">
            <v>8.005</v>
          </cell>
          <cell r="B6" t="str">
            <v>BE</v>
          </cell>
          <cell r="C6" t="str">
            <v>BI</v>
          </cell>
          <cell r="D6" t="str">
            <v>LTN CHRISTINE LAURE - GRAY MODE</v>
          </cell>
          <cell r="E6" t="str">
            <v>70100 GRAY</v>
          </cell>
          <cell r="F6" t="str">
            <v>70</v>
          </cell>
          <cell r="I6" t="str">
            <v>SOTEB</v>
          </cell>
          <cell r="J6" t="str">
            <v>1, Rue des Giranaux   ZI   70100 ARC LES GRAY</v>
          </cell>
          <cell r="K6" t="str">
            <v>03.84.65.13.20</v>
          </cell>
          <cell r="M6">
            <v>35186.400000000001</v>
          </cell>
        </row>
        <row r="7">
          <cell r="A7" t="str">
            <v>8.006</v>
          </cell>
          <cell r="B7" t="str">
            <v>BB</v>
          </cell>
          <cell r="C7" t="str">
            <v>MP</v>
          </cell>
          <cell r="D7" t="str">
            <v>REGION RHONE ALPES - LYCEE BEJUIT</v>
          </cell>
          <cell r="E7" t="str">
            <v>78, Route de Paris BP 19 69751 CHARBONNIERES LES BAINS</v>
          </cell>
          <cell r="F7" t="str">
            <v>69</v>
          </cell>
          <cell r="G7" t="str">
            <v>04.72.59.40.00</v>
          </cell>
          <cell r="H7" t="str">
            <v>04.72.59.42.18</v>
          </cell>
          <cell r="I7" t="str">
            <v>CUZIN</v>
          </cell>
          <cell r="J7" t="str">
            <v>14, Place Gutenberg   69300 CALUIRE ET CUIRE</v>
          </cell>
          <cell r="K7" t="str">
            <v>04.78.23.69.48</v>
          </cell>
          <cell r="L7" t="str">
            <v>04.78.08.76.93</v>
          </cell>
          <cell r="M7">
            <v>1307530.23</v>
          </cell>
        </row>
        <row r="8">
          <cell r="A8" t="str">
            <v>8.007</v>
          </cell>
          <cell r="B8" t="str">
            <v>CC</v>
          </cell>
          <cell r="C8" t="str">
            <v>MP</v>
          </cell>
          <cell r="D8" t="str">
            <v>SERS - ASSOCIATION SYNDICALE CENTRE HALLES</v>
          </cell>
          <cell r="E8" t="str">
            <v>10, Rue Oberlin   67000 STRASBOURG</v>
          </cell>
          <cell r="F8" t="str">
            <v>67</v>
          </cell>
          <cell r="G8" t="str">
            <v>03.88.37.88.88</v>
          </cell>
          <cell r="I8" t="str">
            <v>BRONNER François</v>
          </cell>
          <cell r="J8" t="str">
            <v>95, Rue Boecklin   67000 STRASBOURG</v>
          </cell>
          <cell r="K8" t="str">
            <v>03.88.31.83.03</v>
          </cell>
          <cell r="M8">
            <v>340745</v>
          </cell>
        </row>
        <row r="9">
          <cell r="A9" t="str">
            <v>8.008</v>
          </cell>
          <cell r="B9" t="str">
            <v>BE</v>
          </cell>
          <cell r="C9" t="str">
            <v>MP</v>
          </cell>
          <cell r="D9" t="str">
            <v>CHU DIJON (Cuisine Centrale)</v>
          </cell>
          <cell r="E9" t="str">
            <v>5, Boulevard Jeanne d'Arc  BP 1542  21034 DIJON Cx</v>
          </cell>
          <cell r="F9" t="str">
            <v>21</v>
          </cell>
          <cell r="G9" t="str">
            <v>03.80.29.35.50</v>
          </cell>
          <cell r="I9" t="str">
            <v>NOVOREST</v>
          </cell>
          <cell r="J9" t="str">
            <v>68, Rue du Général Galiéni   93100 MONTREUIL</v>
          </cell>
          <cell r="K9" t="str">
            <v>01.48.58.66.00</v>
          </cell>
          <cell r="M9">
            <v>1226747.8800000001</v>
          </cell>
        </row>
        <row r="10">
          <cell r="A10" t="str">
            <v>8.009</v>
          </cell>
          <cell r="B10" t="str">
            <v>BE</v>
          </cell>
          <cell r="C10" t="str">
            <v>MP</v>
          </cell>
          <cell r="D10" t="str">
            <v>SYNDICAT INTERCOMMUNAL SCOLAIRE - GYMNASE DE VAGNEY</v>
          </cell>
          <cell r="E10" t="str">
            <v>12, Place Caritey   88120 VAGNEY</v>
          </cell>
          <cell r="F10" t="str">
            <v>88</v>
          </cell>
          <cell r="G10" t="str">
            <v>03.29.24.70.19</v>
          </cell>
          <cell r="I10" t="str">
            <v>BECSI</v>
          </cell>
          <cell r="J10" t="str">
            <v>12, Rue d'Olima   88000 EPINAL</v>
          </cell>
          <cell r="K10" t="str">
            <v>03.29.33.07.88</v>
          </cell>
          <cell r="M10">
            <v>570088.95999999996</v>
          </cell>
        </row>
        <row r="11">
          <cell r="A11" t="str">
            <v>8.010</v>
          </cell>
          <cell r="B11" t="str">
            <v>BE</v>
          </cell>
          <cell r="C11" t="str">
            <v>AL</v>
          </cell>
          <cell r="D11" t="str">
            <v>SUCRERIE AISEREY</v>
          </cell>
          <cell r="E11" t="str">
            <v>21110 AISEREY</v>
          </cell>
          <cell r="F11" t="str">
            <v>21</v>
          </cell>
          <cell r="G11" t="str">
            <v>03.80.63.15.60</v>
          </cell>
          <cell r="M11">
            <v>100000</v>
          </cell>
        </row>
        <row r="12">
          <cell r="A12" t="str">
            <v>8.011</v>
          </cell>
          <cell r="B12" t="str">
            <v>CC</v>
          </cell>
          <cell r="C12" t="str">
            <v>GD</v>
          </cell>
          <cell r="D12" t="str">
            <v>CARREDIS - SCI ALFRAN</v>
          </cell>
          <cell r="E12" t="str">
            <v>Rue des Tuileries   67460 SOUFFELWEYERSHEIM</v>
          </cell>
          <cell r="F12" t="str">
            <v>67</v>
          </cell>
          <cell r="G12" t="str">
            <v>03.88.33.64.68</v>
          </cell>
          <cell r="I12" t="str">
            <v>ATS &amp; BAT</v>
          </cell>
          <cell r="J12" t="str">
            <v>12, Rue des Cerisiers   BP 10   67117 FURDENHEIM</v>
          </cell>
          <cell r="K12" t="str">
            <v>03.88.69.18.80</v>
          </cell>
          <cell r="M12">
            <v>193000</v>
          </cell>
        </row>
        <row r="13">
          <cell r="A13" t="str">
            <v>8.012</v>
          </cell>
          <cell r="B13" t="str">
            <v>CC</v>
          </cell>
          <cell r="C13" t="str">
            <v>HS</v>
          </cell>
          <cell r="D13" t="str">
            <v>MULLER ROST - KLEYLING Transports à ALGOLSHEIM</v>
          </cell>
          <cell r="E13" t="str">
            <v>RN 83   BP 2   68920 WETTOLSHEIM</v>
          </cell>
          <cell r="F13" t="str">
            <v>68</v>
          </cell>
          <cell r="G13" t="str">
            <v>03.89.80.64.95</v>
          </cell>
          <cell r="I13" t="str">
            <v>LEIBENGUTH Bernard</v>
          </cell>
          <cell r="J13" t="str">
            <v>3, Route de Rouffach   BP 5   68005 COLMAR Cx</v>
          </cell>
          <cell r="K13" t="str">
            <v>03.89.41.53.16</v>
          </cell>
          <cell r="M13">
            <v>1220200</v>
          </cell>
        </row>
        <row r="14">
          <cell r="A14" t="str">
            <v>8.013</v>
          </cell>
          <cell r="B14" t="str">
            <v>CC</v>
          </cell>
          <cell r="C14" t="str">
            <v>BI</v>
          </cell>
          <cell r="D14" t="str">
            <v>LIEBHERR FRANCE (AUVENT) - ALSABAIL</v>
          </cell>
          <cell r="E14" t="str">
            <v>2, Avenue Joseph Rey  BP 287  68005 COLMAR Cx</v>
          </cell>
          <cell r="F14" t="str">
            <v>68</v>
          </cell>
          <cell r="G14" t="str">
            <v>03.89.21.30.30</v>
          </cell>
          <cell r="M14">
            <v>119353.2</v>
          </cell>
        </row>
        <row r="15">
          <cell r="A15" t="str">
            <v>8.014</v>
          </cell>
          <cell r="B15" t="str">
            <v>CC</v>
          </cell>
          <cell r="C15" t="str">
            <v>BI</v>
          </cell>
          <cell r="D15" t="str">
            <v>LIEBHERR FRANCE ( BUREAUX) - ALSABAIL</v>
          </cell>
          <cell r="E15" t="str">
            <v>2, Avenue Joseph Rey  BP 287  68005 COLMAR Cx</v>
          </cell>
          <cell r="F15" t="str">
            <v>68</v>
          </cell>
          <cell r="G15" t="str">
            <v>03.89.21.30.30</v>
          </cell>
          <cell r="M15">
            <v>164299.4</v>
          </cell>
        </row>
        <row r="16">
          <cell r="A16" t="str">
            <v>8.015</v>
          </cell>
          <cell r="B16" t="str">
            <v>BE</v>
          </cell>
          <cell r="C16" t="str">
            <v>MP</v>
          </cell>
          <cell r="D16" t="str">
            <v>MONTALI - SEMARELP - ECOLE MATERNELLE LEVALLOIS</v>
          </cell>
          <cell r="E16" t="str">
            <v>1, Rue de la Marne ZAC Courtillière  77400 ST THIBAULT VIGNES</v>
          </cell>
          <cell r="F16" t="str">
            <v>77</v>
          </cell>
          <cell r="G16" t="str">
            <v>01.64.30.56.22</v>
          </cell>
          <cell r="I16" t="str">
            <v>CLAUBEL</v>
          </cell>
          <cell r="J16" t="str">
            <v>11, Rue Git le Coeuf   75006 PARIS</v>
          </cell>
          <cell r="M16">
            <v>490000</v>
          </cell>
        </row>
        <row r="17">
          <cell r="A17" t="str">
            <v>8.016</v>
          </cell>
          <cell r="B17" t="str">
            <v>BE</v>
          </cell>
          <cell r="C17" t="str">
            <v>DI</v>
          </cell>
          <cell r="D17" t="str">
            <v>PAREAZ</v>
          </cell>
          <cell r="E17" t="str">
            <v>1261 LA RIPPE SUR NYON</v>
          </cell>
          <cell r="F17" t="str">
            <v>E</v>
          </cell>
          <cell r="G17">
            <v>41223671342</v>
          </cell>
          <cell r="M17">
            <v>72425</v>
          </cell>
        </row>
        <row r="18">
          <cell r="A18" t="str">
            <v>8.017</v>
          </cell>
          <cell r="B18" t="str">
            <v>BB</v>
          </cell>
          <cell r="C18" t="str">
            <v>GD</v>
          </cell>
          <cell r="D18" t="str">
            <v>GEANT CASINO - CASINO DOLE</v>
          </cell>
          <cell r="E18" t="str">
            <v>24, Rue de la Montat BP 306   42008 ST ETIENNE Cx</v>
          </cell>
          <cell r="F18" t="str">
            <v>39</v>
          </cell>
          <cell r="I18" t="str">
            <v>AGIL</v>
          </cell>
          <cell r="J18" t="str">
            <v>12 D, Rue Général Leclerc   71100 CHALON SUR SAONE</v>
          </cell>
          <cell r="K18" t="str">
            <v>03.85.48.44.34</v>
          </cell>
          <cell r="L18" t="str">
            <v>03.85.93.27.54</v>
          </cell>
          <cell r="M18">
            <v>1293100</v>
          </cell>
        </row>
        <row r="19">
          <cell r="A19" t="str">
            <v>8.018</v>
          </cell>
          <cell r="B19" t="str">
            <v>BE</v>
          </cell>
          <cell r="C19" t="str">
            <v>BI</v>
          </cell>
          <cell r="D19" t="str">
            <v>ITE - CITROEN à VELIZY</v>
          </cell>
          <cell r="E19" t="str">
            <v>7, Rue de la Paroisse   78100 SAINT GERMAIN EN LAYE</v>
          </cell>
          <cell r="F19" t="str">
            <v>78</v>
          </cell>
          <cell r="G19" t="str">
            <v>01.39.73.17.00</v>
          </cell>
          <cell r="M19">
            <v>861000</v>
          </cell>
        </row>
        <row r="20">
          <cell r="A20" t="str">
            <v>8.019</v>
          </cell>
          <cell r="B20" t="str">
            <v>ML</v>
          </cell>
          <cell r="C20" t="str">
            <v>BI</v>
          </cell>
          <cell r="D20" t="str">
            <v>PAPETERIE DE MANDEURE</v>
          </cell>
          <cell r="E20" t="str">
            <v>14, Rue de la Papeterie   25350 MANDEURE</v>
          </cell>
          <cell r="F20" t="str">
            <v>25</v>
          </cell>
          <cell r="G20" t="str">
            <v>03.81.35.20.52</v>
          </cell>
          <cell r="M20">
            <v>1000000</v>
          </cell>
        </row>
        <row r="21">
          <cell r="A21" t="str">
            <v>8.020</v>
          </cell>
          <cell r="B21" t="str">
            <v>BB</v>
          </cell>
          <cell r="C21" t="str">
            <v>AR</v>
          </cell>
          <cell r="D21" t="str">
            <v>WINELEC - SCI LES MUGUETS</v>
          </cell>
          <cell r="E21" t="str">
            <v>Chemin Gaston Bachelard  69120 VAULX EN VELIN</v>
          </cell>
          <cell r="F21" t="str">
            <v>69</v>
          </cell>
          <cell r="G21" t="str">
            <v>04.72.97.01.97</v>
          </cell>
          <cell r="H21" t="str">
            <v>04.72.97.01.96</v>
          </cell>
          <cell r="M21">
            <v>75000</v>
          </cell>
        </row>
        <row r="22">
          <cell r="A22" t="str">
            <v>8.021</v>
          </cell>
          <cell r="B22" t="str">
            <v>BE</v>
          </cell>
          <cell r="C22" t="str">
            <v>BI</v>
          </cell>
          <cell r="D22" t="str">
            <v>ARCODE</v>
          </cell>
          <cell r="E22" t="str">
            <v>Route de Dijon   BP 74   70103 GRAY</v>
          </cell>
          <cell r="F22" t="str">
            <v>70</v>
          </cell>
          <cell r="G22" t="str">
            <v>03.84.65.67.00</v>
          </cell>
          <cell r="M22">
            <v>119985</v>
          </cell>
        </row>
        <row r="23">
          <cell r="A23" t="str">
            <v>8.022</v>
          </cell>
          <cell r="B23" t="str">
            <v>BE</v>
          </cell>
          <cell r="C23" t="str">
            <v>BI</v>
          </cell>
          <cell r="D23" t="str">
            <v>GIOBBINI - Manufacture HERMES à SELONCOURT - SEDD</v>
          </cell>
          <cell r="E23" t="str">
            <v>28, Rue de la Jalésie   BP 68   25402 AUDINCOURT</v>
          </cell>
          <cell r="F23" t="str">
            <v>25</v>
          </cell>
          <cell r="G23" t="str">
            <v>03.81.35.53.30</v>
          </cell>
          <cell r="H23" t="str">
            <v>03.81.30.36.57</v>
          </cell>
          <cell r="I23" t="str">
            <v>CETEC</v>
          </cell>
          <cell r="J23" t="str">
            <v>5, Rue Vivaldi   25200 MONTBELIARD</v>
          </cell>
          <cell r="M23">
            <v>560000</v>
          </cell>
        </row>
        <row r="24">
          <cell r="A24" t="str">
            <v>8.022</v>
          </cell>
          <cell r="B24" t="str">
            <v>ML</v>
          </cell>
          <cell r="C24" t="str">
            <v>BI</v>
          </cell>
          <cell r="D24" t="str">
            <v>GIOBBINI - Manufacture HERMES à SELONCOURT - SEDD</v>
          </cell>
          <cell r="E24" t="str">
            <v>28, Rue de la Jalésie   BP 68   25402 AUDINCOURT</v>
          </cell>
          <cell r="F24" t="str">
            <v>25</v>
          </cell>
          <cell r="G24" t="str">
            <v>03.81.35.53.30</v>
          </cell>
          <cell r="H24" t="str">
            <v>03.81.30.36.57</v>
          </cell>
          <cell r="I24" t="str">
            <v>CETEC</v>
          </cell>
          <cell r="J24" t="str">
            <v>5, Rue Vivaldi   25200 MONTBELIARD</v>
          </cell>
          <cell r="M24">
            <v>560000</v>
          </cell>
        </row>
        <row r="25">
          <cell r="A25" t="str">
            <v>8.023</v>
          </cell>
          <cell r="B25" t="str">
            <v>BE</v>
          </cell>
          <cell r="C25" t="str">
            <v>DI</v>
          </cell>
          <cell r="D25" t="str">
            <v>PAREAZ Philippe</v>
          </cell>
          <cell r="E25" t="str">
            <v>1261 LA RIPPE SUR NYON (SUISSE)</v>
          </cell>
          <cell r="F25" t="str">
            <v>E</v>
          </cell>
          <cell r="G25">
            <v>41223671342</v>
          </cell>
          <cell r="M25">
            <v>72575</v>
          </cell>
        </row>
        <row r="26">
          <cell r="A26" t="str">
            <v>8.024</v>
          </cell>
          <cell r="B26" t="str">
            <v>BE</v>
          </cell>
          <cell r="C26" t="str">
            <v>BI</v>
          </cell>
          <cell r="D26" t="str">
            <v>ATEC - FONDIS à VIEUX THANN</v>
          </cell>
          <cell r="E26" t="str">
            <v>Espace Valentin Nord  Rue Ariane 2  BP 93132 25047 BESANCON</v>
          </cell>
          <cell r="F26" t="str">
            <v>68</v>
          </cell>
          <cell r="G26" t="str">
            <v>03.81.53.53.32</v>
          </cell>
          <cell r="I26" t="str">
            <v>ATEC</v>
          </cell>
          <cell r="J26" t="str">
            <v>BP 93132   25047 BESANCON Cédex</v>
          </cell>
          <cell r="K26" t="str">
            <v>03.81.53.53.32</v>
          </cell>
          <cell r="M26">
            <v>171135</v>
          </cell>
        </row>
        <row r="27">
          <cell r="A27" t="str">
            <v>8.024</v>
          </cell>
          <cell r="B27" t="str">
            <v>ML</v>
          </cell>
          <cell r="C27" t="str">
            <v>BI</v>
          </cell>
          <cell r="D27" t="str">
            <v>ATEC - FONDIS à VIEUX THANN</v>
          </cell>
          <cell r="E27" t="str">
            <v>Espace Valentin Nord  Rue Ariane 2  BP 93132 25047 BESANCON</v>
          </cell>
          <cell r="F27" t="str">
            <v>68</v>
          </cell>
          <cell r="G27" t="str">
            <v>03.81.53.53.32</v>
          </cell>
          <cell r="I27" t="str">
            <v>ATEC</v>
          </cell>
          <cell r="J27" t="str">
            <v>BP 93132   25047 BESANCON Cédex</v>
          </cell>
          <cell r="K27" t="str">
            <v>03.81.53.53.32</v>
          </cell>
          <cell r="M27">
            <v>171135</v>
          </cell>
        </row>
        <row r="28">
          <cell r="A28" t="str">
            <v>8.025</v>
          </cell>
          <cell r="B28" t="str">
            <v>ML</v>
          </cell>
          <cell r="C28" t="str">
            <v>BI</v>
          </cell>
          <cell r="D28" t="str">
            <v>ATEC - TRANE à CHARMES</v>
          </cell>
          <cell r="E28" t="str">
            <v>Espace Valentin Nord  Rue Ariane 2  BP 93132 25047 BESANCON</v>
          </cell>
          <cell r="F28" t="str">
            <v>88</v>
          </cell>
          <cell r="G28" t="str">
            <v>03.81.53.53.32</v>
          </cell>
          <cell r="I28" t="str">
            <v>ATEC</v>
          </cell>
          <cell r="J28" t="str">
            <v>BP 93132   25047 BESANCON Cédex</v>
          </cell>
          <cell r="K28" t="str">
            <v>03.81.53.53.32</v>
          </cell>
          <cell r="M28">
            <v>189000</v>
          </cell>
        </row>
        <row r="29">
          <cell r="A29" t="str">
            <v>8.026</v>
          </cell>
          <cell r="B29" t="str">
            <v>BE</v>
          </cell>
          <cell r="C29" t="str">
            <v>BI</v>
          </cell>
          <cell r="D29" t="str">
            <v>GUILLIN</v>
          </cell>
          <cell r="E29" t="str">
            <v>BP 89   25290 ORNANS</v>
          </cell>
          <cell r="F29" t="str">
            <v>25</v>
          </cell>
          <cell r="G29" t="str">
            <v>03.81.40.23.00</v>
          </cell>
          <cell r="H29" t="str">
            <v>03.81.57.10.59</v>
          </cell>
          <cell r="I29" t="str">
            <v>ROLLA Mario</v>
          </cell>
          <cell r="J29" t="str">
            <v>59 Ter, Rue des Granges   25000 BESANCON</v>
          </cell>
          <cell r="K29" t="str">
            <v>03.81.81.10.78</v>
          </cell>
          <cell r="L29" t="str">
            <v>03.81.81.39.42</v>
          </cell>
          <cell r="M29">
            <v>383200</v>
          </cell>
        </row>
        <row r="30">
          <cell r="A30" t="str">
            <v>8.026</v>
          </cell>
          <cell r="B30" t="str">
            <v>ML</v>
          </cell>
          <cell r="C30" t="str">
            <v>BI</v>
          </cell>
          <cell r="D30" t="str">
            <v>GUILLIN</v>
          </cell>
          <cell r="E30" t="str">
            <v>BP 89   25290 ORNANS</v>
          </cell>
          <cell r="F30" t="str">
            <v>25</v>
          </cell>
          <cell r="G30" t="str">
            <v>03.81.40.23.00</v>
          </cell>
          <cell r="H30" t="str">
            <v>03.81.57.10.59</v>
          </cell>
          <cell r="I30" t="str">
            <v>ROLLA Mario</v>
          </cell>
          <cell r="J30" t="str">
            <v>59 Ter, Rue des Granges   25000 BESANCON</v>
          </cell>
          <cell r="K30" t="str">
            <v>03.81.81.10.78</v>
          </cell>
          <cell r="L30" t="str">
            <v>03.81.81.39.42</v>
          </cell>
          <cell r="M30">
            <v>562296</v>
          </cell>
        </row>
        <row r="31">
          <cell r="A31" t="str">
            <v>8.027</v>
          </cell>
          <cell r="B31" t="str">
            <v>BE</v>
          </cell>
          <cell r="C31" t="str">
            <v>BI</v>
          </cell>
          <cell r="D31" t="str">
            <v>ALSTHOM</v>
          </cell>
          <cell r="E31" t="str">
            <v>Avenue des Trois Chênes   90018 BELFORT Cédex</v>
          </cell>
          <cell r="F31" t="str">
            <v>90</v>
          </cell>
          <cell r="M31">
            <v>250000</v>
          </cell>
        </row>
        <row r="32">
          <cell r="A32" t="str">
            <v>8.028</v>
          </cell>
          <cell r="B32" t="str">
            <v>CC</v>
          </cell>
          <cell r="C32" t="str">
            <v>BI</v>
          </cell>
          <cell r="D32" t="str">
            <v>SCI HEBIFRA - Menuiserie BURG</v>
          </cell>
          <cell r="E32" t="str">
            <v>2, Rue de l'Artisanat   67116 REICHSTETT</v>
          </cell>
          <cell r="F32" t="str">
            <v>67</v>
          </cell>
          <cell r="I32" t="str">
            <v>VIX Xavier</v>
          </cell>
          <cell r="J32" t="str">
            <v>17, Rue de Rosheim   67300 SCHILTIGHEIM</v>
          </cell>
          <cell r="K32" t="str">
            <v>03.88.33.12.70</v>
          </cell>
          <cell r="M32">
            <v>201000</v>
          </cell>
        </row>
        <row r="33">
          <cell r="A33" t="str">
            <v>8.029</v>
          </cell>
          <cell r="B33" t="str">
            <v>CC</v>
          </cell>
          <cell r="C33" t="str">
            <v>AR</v>
          </cell>
          <cell r="D33" t="str">
            <v>SOCIETE IMMOBILIERE DES GRANDS GARAGES - Garage OPEL</v>
          </cell>
          <cell r="E33" t="str">
            <v>26, Rue de la Sapinière   54000 LAXOU</v>
          </cell>
          <cell r="F33" t="str">
            <v>54</v>
          </cell>
          <cell r="I33" t="str">
            <v>HENNRICH Christian</v>
          </cell>
          <cell r="J33" t="str">
            <v>23, Avenue Foch    54000 NANCY</v>
          </cell>
          <cell r="K33" t="str">
            <v>03.83.40.29.94</v>
          </cell>
          <cell r="M33">
            <v>35600</v>
          </cell>
        </row>
        <row r="34">
          <cell r="A34" t="str">
            <v>8.030</v>
          </cell>
          <cell r="B34" t="str">
            <v>BE</v>
          </cell>
          <cell r="C34" t="str">
            <v>GD</v>
          </cell>
          <cell r="D34" t="str">
            <v>MARSADIS - LECLERC</v>
          </cell>
          <cell r="E34" t="str">
            <v>ZAC Acti Sud   21160 MARSANNAY LA COTE</v>
          </cell>
          <cell r="F34" t="str">
            <v>21</v>
          </cell>
          <cell r="I34" t="str">
            <v>SOPRICOM</v>
          </cell>
          <cell r="J34" t="str">
            <v>7 Bis, Bd République BP 245  58002 NEVERS</v>
          </cell>
          <cell r="K34" t="str">
            <v>03.86.59.38.44</v>
          </cell>
          <cell r="L34" t="str">
            <v>03.86.61.20.48</v>
          </cell>
          <cell r="M34">
            <v>686600</v>
          </cell>
        </row>
        <row r="35">
          <cell r="A35" t="str">
            <v>8.031</v>
          </cell>
          <cell r="B35" t="str">
            <v>ML</v>
          </cell>
          <cell r="C35" t="str">
            <v>BI</v>
          </cell>
          <cell r="D35" t="str">
            <v>PAPETERIE DE MANDEURE</v>
          </cell>
          <cell r="E35" t="str">
            <v>14, Rue de la Papeterie   25350 MANDEURE</v>
          </cell>
          <cell r="F35" t="str">
            <v>25</v>
          </cell>
          <cell r="G35" t="str">
            <v>03.81.35.20.52</v>
          </cell>
          <cell r="H35" t="str">
            <v>03.81.35.28.30</v>
          </cell>
          <cell r="M35">
            <v>125000</v>
          </cell>
        </row>
        <row r="36">
          <cell r="A36" t="str">
            <v>8.032</v>
          </cell>
          <cell r="B36" t="str">
            <v>BE</v>
          </cell>
          <cell r="C36" t="str">
            <v>DI</v>
          </cell>
          <cell r="D36" t="str">
            <v>PAREAZ Philippe</v>
          </cell>
          <cell r="E36" t="str">
            <v>1261 LA RIPPE SUR NYON (SUISSE)</v>
          </cell>
          <cell r="F36" t="str">
            <v>E</v>
          </cell>
          <cell r="G36">
            <v>41223671342</v>
          </cell>
          <cell r="M36">
            <v>98175</v>
          </cell>
        </row>
        <row r="37">
          <cell r="A37" t="str">
            <v>8.033</v>
          </cell>
          <cell r="B37" t="str">
            <v>BE</v>
          </cell>
          <cell r="C37" t="str">
            <v>HS</v>
          </cell>
          <cell r="D37" t="str">
            <v>MONTS JURA</v>
          </cell>
          <cell r="E37" t="str">
            <v>Rue Pierre Déchanet   25300 PONTARLIER</v>
          </cell>
          <cell r="F37" t="str">
            <v>25</v>
          </cell>
          <cell r="I37" t="str">
            <v>FERRINI Sege</v>
          </cell>
          <cell r="J37" t="str">
            <v>7, Rue Jouchoux   25000 BESANCON</v>
          </cell>
          <cell r="K37" t="str">
            <v>03.81.47.97.45</v>
          </cell>
          <cell r="M37">
            <v>232000</v>
          </cell>
        </row>
        <row r="38">
          <cell r="A38" t="str">
            <v>8.034</v>
          </cell>
          <cell r="B38" t="str">
            <v>CC</v>
          </cell>
          <cell r="C38" t="str">
            <v>AR</v>
          </cell>
          <cell r="D38" t="str">
            <v>CGE DISTRIBUTION (Bâtiment à BELFORT)</v>
          </cell>
          <cell r="E38" t="str">
            <v>15-17, Bd Général De Gaulle  BP 652   92542 MONTROUGE Cdx</v>
          </cell>
          <cell r="F38" t="str">
            <v>90</v>
          </cell>
          <cell r="G38" t="str">
            <v>01.40.92.58.58</v>
          </cell>
          <cell r="H38" t="str">
            <v>01.40.92.59.99</v>
          </cell>
          <cell r="I38" t="str">
            <v>JEAN William</v>
          </cell>
          <cell r="J38" t="str">
            <v>160, Avenue Jean Jaurès  BP 822  90020 BELFORT Cdx</v>
          </cell>
          <cell r="K38" t="str">
            <v>03.84.28.16.52</v>
          </cell>
          <cell r="L38" t="str">
            <v>03.84.58.12.46</v>
          </cell>
          <cell r="M38">
            <v>221000</v>
          </cell>
        </row>
        <row r="39">
          <cell r="A39" t="str">
            <v>8.035</v>
          </cell>
          <cell r="B39" t="str">
            <v>BB</v>
          </cell>
          <cell r="C39" t="str">
            <v>BI</v>
          </cell>
          <cell r="D39" t="str">
            <v>SCAPPATICCI A.  - Imprimerie FAYOLLE</v>
          </cell>
          <cell r="E39" t="str">
            <v>22, Rue d'Arsonval   BP 43   ZI   69684 CHASSIEU Cédex</v>
          </cell>
          <cell r="F39" t="str">
            <v>69</v>
          </cell>
          <cell r="G39" t="str">
            <v>04.78.90.11.97</v>
          </cell>
          <cell r="I39" t="str">
            <v xml:space="preserve">GRUYER </v>
          </cell>
          <cell r="J39" t="str">
            <v>94, Rue Mercière   69002 LYON</v>
          </cell>
          <cell r="K39" t="str">
            <v>04.78.37.65.29</v>
          </cell>
          <cell r="L39" t="str">
            <v>04.72.41.90.55</v>
          </cell>
          <cell r="M39">
            <v>399000</v>
          </cell>
        </row>
        <row r="40">
          <cell r="A40" t="str">
            <v>8.036</v>
          </cell>
          <cell r="B40" t="str">
            <v>BB</v>
          </cell>
          <cell r="C40" t="str">
            <v>AR</v>
          </cell>
          <cell r="D40" t="str">
            <v>SCAPPATICCI A. - LOT 159</v>
          </cell>
          <cell r="E40" t="str">
            <v>22, Rue d'Arsonval   BP 43   ZI   69684 CHASSIEU Cédex</v>
          </cell>
          <cell r="F40" t="str">
            <v>69</v>
          </cell>
          <cell r="G40" t="str">
            <v>04.78.90.11.97</v>
          </cell>
          <cell r="I40" t="str">
            <v xml:space="preserve">GRUYER </v>
          </cell>
          <cell r="J40" t="str">
            <v>94, Rue Mercière   69002 LYON</v>
          </cell>
          <cell r="K40" t="str">
            <v>04.78.37.65.29</v>
          </cell>
          <cell r="L40" t="str">
            <v>04.72.41.90.55</v>
          </cell>
          <cell r="M40">
            <v>421000</v>
          </cell>
        </row>
        <row r="41">
          <cell r="A41" t="str">
            <v>8.037</v>
          </cell>
          <cell r="B41" t="str">
            <v>ML</v>
          </cell>
          <cell r="C41" t="str">
            <v>BI</v>
          </cell>
          <cell r="D41" t="str">
            <v>ATEC - ROMANZINI</v>
          </cell>
          <cell r="E41" t="str">
            <v>Espace Valentin Nord  Rue Ariane 2  BP 93132 25047 BESANCON</v>
          </cell>
          <cell r="F41" t="str">
            <v>25</v>
          </cell>
          <cell r="M41">
            <v>201600</v>
          </cell>
        </row>
        <row r="42">
          <cell r="A42" t="str">
            <v>8.038</v>
          </cell>
          <cell r="B42" t="str">
            <v>BB</v>
          </cell>
          <cell r="C42" t="str">
            <v>BI</v>
          </cell>
          <cell r="D42" t="str">
            <v>REEL (Bâtiment à VILLEFRANCHE SUR SAONE)</v>
          </cell>
          <cell r="E42" t="str">
            <v>Chemin de la Chaux   BP 39   69450 ST CYR AU MONT D'OR</v>
          </cell>
          <cell r="F42" t="str">
            <v>69</v>
          </cell>
          <cell r="I42" t="str">
            <v>ARCHI. CONSULTANT</v>
          </cell>
          <cell r="J42" t="str">
            <v>72, Rue du Rendez-Vous   75012 PARIS</v>
          </cell>
          <cell r="K42" t="str">
            <v>01.43.44.05.00</v>
          </cell>
          <cell r="L42" t="str">
            <v>01.43.45.95.18</v>
          </cell>
          <cell r="M42">
            <v>2428751.5</v>
          </cell>
        </row>
        <row r="43">
          <cell r="A43" t="str">
            <v>8.039</v>
          </cell>
          <cell r="B43" t="str">
            <v>ML</v>
          </cell>
          <cell r="C43" t="str">
            <v>BI</v>
          </cell>
          <cell r="D43" t="str">
            <v>TILLET ARS</v>
          </cell>
          <cell r="E43" t="str">
            <v>Chemin des Tilles   25870 CHATILLON LE DUC</v>
          </cell>
          <cell r="F43" t="str">
            <v>25</v>
          </cell>
          <cell r="I43" t="str">
            <v>INGEBAT</v>
          </cell>
          <cell r="J43" t="str">
            <v>18, Rue du Pont de l'Epée   39300 CHAMPAGNOLE</v>
          </cell>
          <cell r="K43" t="str">
            <v>03.84.52.45.01</v>
          </cell>
          <cell r="L43" t="str">
            <v>03.84.52.27.99</v>
          </cell>
          <cell r="M43">
            <v>1028985</v>
          </cell>
        </row>
        <row r="44">
          <cell r="A44" t="str">
            <v>8.040</v>
          </cell>
          <cell r="B44" t="str">
            <v>BE</v>
          </cell>
          <cell r="C44" t="str">
            <v>GD</v>
          </cell>
          <cell r="D44" t="str">
            <v>BUT</v>
          </cell>
          <cell r="E44" t="str">
            <v>Zone Commerciale   39100 CHOISEY</v>
          </cell>
          <cell r="F44" t="str">
            <v>39</v>
          </cell>
          <cell r="G44" t="str">
            <v>03.84.82.15.39</v>
          </cell>
          <cell r="H44" t="str">
            <v>03.84.72.85.87</v>
          </cell>
          <cell r="M44">
            <v>178600</v>
          </cell>
        </row>
        <row r="45">
          <cell r="A45" t="str">
            <v>8.041</v>
          </cell>
          <cell r="B45" t="str">
            <v>CC</v>
          </cell>
          <cell r="C45" t="str">
            <v>AR</v>
          </cell>
          <cell r="D45" t="str">
            <v>SODAG - Station Service TOTAL</v>
          </cell>
          <cell r="E45" t="str">
            <v>26, Route de Colmar   68500 GUEBWILLER</v>
          </cell>
          <cell r="F45" t="str">
            <v>68</v>
          </cell>
          <cell r="I45" t="str">
            <v>KRONENBERGER J.</v>
          </cell>
          <cell r="J45" t="str">
            <v>187, Rue de l'Hotel de Ville   68500 GUEBWILLER</v>
          </cell>
          <cell r="M45">
            <v>114250</v>
          </cell>
        </row>
        <row r="46">
          <cell r="A46" t="str">
            <v>8.042</v>
          </cell>
          <cell r="B46" t="str">
            <v>BE</v>
          </cell>
          <cell r="C46" t="str">
            <v>BI</v>
          </cell>
          <cell r="D46" t="str">
            <v>SNS INDUSTRIE</v>
          </cell>
          <cell r="E46" t="str">
            <v>Rue de l'Ingénieur Bertin   21600 LONGVIC</v>
          </cell>
          <cell r="F46" t="str">
            <v>21</v>
          </cell>
          <cell r="I46" t="str">
            <v>PERRAUDIN J.P.</v>
          </cell>
          <cell r="J46" t="str">
            <v>47, Avenue Colbert   58000 NEVERS</v>
          </cell>
          <cell r="K46" t="str">
            <v>03.86.61.32.54</v>
          </cell>
          <cell r="L46" t="str">
            <v>03.86.36.25.52</v>
          </cell>
          <cell r="M46">
            <v>367512</v>
          </cell>
        </row>
        <row r="47">
          <cell r="A47" t="str">
            <v>8.043</v>
          </cell>
          <cell r="B47" t="str">
            <v>BE</v>
          </cell>
          <cell r="C47" t="str">
            <v>GD</v>
          </cell>
          <cell r="D47" t="str">
            <v>SCI D'ARLIER - THIRIET</v>
          </cell>
          <cell r="E47" t="str">
            <v>5, Rue Albert Thomas   BP 6   Le Forum   25000 BESANCON</v>
          </cell>
          <cell r="F47" t="str">
            <v>25</v>
          </cell>
          <cell r="I47" t="str">
            <v>GRAYLOISE TRAVAUX</v>
          </cell>
          <cell r="J47" t="str">
            <v>BP 36   70102 GRAY Cédex</v>
          </cell>
          <cell r="K47" t="str">
            <v>03.84.65.30.88</v>
          </cell>
          <cell r="M47">
            <v>150000</v>
          </cell>
        </row>
        <row r="48">
          <cell r="A48" t="str">
            <v>8.044</v>
          </cell>
          <cell r="B48" t="str">
            <v>BE</v>
          </cell>
          <cell r="C48" t="str">
            <v>BI</v>
          </cell>
          <cell r="D48" t="str">
            <v>LAPP Câbleries</v>
          </cell>
          <cell r="E48" t="str">
            <v>Technopôle Sud   57600 FORBACH</v>
          </cell>
          <cell r="F48" t="str">
            <v>57</v>
          </cell>
          <cell r="G48" t="str">
            <v>03.87.84.43.43</v>
          </cell>
          <cell r="M48">
            <v>64000</v>
          </cell>
        </row>
        <row r="49">
          <cell r="A49" t="str">
            <v>8.045</v>
          </cell>
          <cell r="B49" t="str">
            <v>BB</v>
          </cell>
          <cell r="C49" t="str">
            <v>AR</v>
          </cell>
          <cell r="D49" t="str">
            <v>SCAPPATICCI - LOT 160 à CHASSIEU</v>
          </cell>
          <cell r="E49" t="str">
            <v>22, Rue d'Arsonval   BP 43   ZI   69684 CHASSIEU Cédex</v>
          </cell>
          <cell r="F49" t="str">
            <v>69</v>
          </cell>
          <cell r="G49" t="str">
            <v>04.78.90.11.97</v>
          </cell>
          <cell r="I49" t="str">
            <v>GRUYER Pierre-André</v>
          </cell>
          <cell r="J49" t="str">
            <v>94, Rue Mercière   69002 LYON</v>
          </cell>
          <cell r="K49" t="str">
            <v>04.78.37.52.69</v>
          </cell>
          <cell r="L49" t="str">
            <v>04.72.41.90.55</v>
          </cell>
          <cell r="M49">
            <v>680000</v>
          </cell>
        </row>
        <row r="50">
          <cell r="A50" t="str">
            <v>8.046</v>
          </cell>
          <cell r="B50" t="str">
            <v>BB</v>
          </cell>
          <cell r="C50" t="str">
            <v>AR</v>
          </cell>
          <cell r="D50" t="str">
            <v>SCAPPATICCI - LOT 601 (ARPEGE) à CHASSIEU</v>
          </cell>
          <cell r="E50" t="str">
            <v>22, Rue d'Arsonval   BP 43   ZI   69684 CHASSIEU Cédex</v>
          </cell>
          <cell r="F50" t="str">
            <v>69</v>
          </cell>
          <cell r="G50" t="str">
            <v>04.78.90.11.97</v>
          </cell>
          <cell r="I50" t="str">
            <v>GRUYER Pierre-André</v>
          </cell>
          <cell r="J50" t="str">
            <v>94, Rue Mercière   69002 LYON</v>
          </cell>
          <cell r="K50" t="str">
            <v>04.78.37.52.69</v>
          </cell>
          <cell r="L50" t="str">
            <v>04.72.41.90.55</v>
          </cell>
          <cell r="M50">
            <v>300000</v>
          </cell>
        </row>
        <row r="51">
          <cell r="A51" t="str">
            <v>8.047</v>
          </cell>
          <cell r="B51" t="str">
            <v>BB</v>
          </cell>
          <cell r="C51" t="str">
            <v>BI</v>
          </cell>
          <cell r="D51" t="str">
            <v>SCI REGALE - LGR REINE à VEYZIAT</v>
          </cell>
          <cell r="E51" t="str">
            <v>26, Rue Jean Mermoz   01102 OYONNAX</v>
          </cell>
          <cell r="F51" t="str">
            <v>01</v>
          </cell>
          <cell r="I51" t="str">
            <v>ERMO Architecture</v>
          </cell>
          <cell r="J51" t="str">
            <v>Rue des Calots   BP 60   72403 LA FERTE BERNARD</v>
          </cell>
          <cell r="K51" t="str">
            <v>02.43.93.39.16</v>
          </cell>
          <cell r="M51">
            <v>540000</v>
          </cell>
        </row>
        <row r="52">
          <cell r="A52" t="str">
            <v>8.048</v>
          </cell>
          <cell r="B52" t="str">
            <v>ML</v>
          </cell>
          <cell r="C52" t="str">
            <v>HS</v>
          </cell>
          <cell r="D52" t="str">
            <v>EBCI - Transports LEXOVIENS à ETUPES</v>
          </cell>
          <cell r="E52" t="str">
            <v>216, Avenue du Breuil  Technoland   25461 ETUPES Cédex</v>
          </cell>
          <cell r="F52" t="str">
            <v>25</v>
          </cell>
          <cell r="G52" t="str">
            <v>03.81.94.13.89</v>
          </cell>
          <cell r="H52" t="str">
            <v>03.81.94.23.04</v>
          </cell>
          <cell r="M52">
            <v>181100</v>
          </cell>
        </row>
        <row r="53">
          <cell r="A53" t="str">
            <v>8.049</v>
          </cell>
          <cell r="B53" t="str">
            <v>BE</v>
          </cell>
          <cell r="C53" t="str">
            <v>DI</v>
          </cell>
          <cell r="D53" t="str">
            <v>PAREAZ Philippe</v>
          </cell>
          <cell r="E53" t="str">
            <v>1261 LA RIPPE SUR NYON (SUISSE)</v>
          </cell>
          <cell r="F53" t="str">
            <v>E</v>
          </cell>
          <cell r="G53">
            <v>41223671342</v>
          </cell>
          <cell r="M53">
            <v>97975</v>
          </cell>
        </row>
        <row r="54">
          <cell r="A54" t="str">
            <v>8.050</v>
          </cell>
          <cell r="B54" t="str">
            <v>BE</v>
          </cell>
          <cell r="C54" t="str">
            <v>GD</v>
          </cell>
          <cell r="D54" t="str">
            <v>ELBEUF DISTIBUTION (Centre LECLERC)</v>
          </cell>
          <cell r="E54" t="str">
            <v>Z.I. Les Grands Prés    76320 SAINT PIERRE LES ELBEUF</v>
          </cell>
          <cell r="F54" t="str">
            <v>76</v>
          </cell>
          <cell r="I54" t="str">
            <v>ARDECO</v>
          </cell>
          <cell r="J54" t="str">
            <v>Les Granges Galand   BP 236   37552 SAINT-AVERTIN</v>
          </cell>
          <cell r="K54" t="str">
            <v>02.47.27.01.28</v>
          </cell>
          <cell r="L54" t="str">
            <v>02.47.28.78.44</v>
          </cell>
          <cell r="M54">
            <v>855020</v>
          </cell>
        </row>
        <row r="55">
          <cell r="A55" t="str">
            <v>8.051</v>
          </cell>
          <cell r="B55" t="str">
            <v>BE</v>
          </cell>
          <cell r="C55" t="str">
            <v>BA</v>
          </cell>
          <cell r="D55" t="str">
            <v>SILO DE HUNINGUE</v>
          </cell>
          <cell r="E55" t="str">
            <v>4, Rue Lavoisier   BP 31   21604 LONGVIC Cédex</v>
          </cell>
          <cell r="F55" t="str">
            <v>68</v>
          </cell>
          <cell r="G55" t="str">
            <v>03.80.70.62.70</v>
          </cell>
          <cell r="H55" t="str">
            <v>03.80.67.22.48</v>
          </cell>
          <cell r="I55" t="str">
            <v>ICC</v>
          </cell>
          <cell r="J55" t="str">
            <v>21, Place de la République   21000 DIJON</v>
          </cell>
          <cell r="K55" t="str">
            <v>03.80.73.67.67</v>
          </cell>
          <cell r="M55">
            <v>1501000</v>
          </cell>
        </row>
        <row r="56">
          <cell r="A56" t="str">
            <v>8.052</v>
          </cell>
          <cell r="B56" t="str">
            <v>BE</v>
          </cell>
          <cell r="C56" t="str">
            <v>BA</v>
          </cell>
          <cell r="D56" t="str">
            <v>SILO DE HUNINGUE</v>
          </cell>
          <cell r="E56" t="str">
            <v>68330 HUNINGUE</v>
          </cell>
          <cell r="F56" t="str">
            <v>68</v>
          </cell>
          <cell r="I56" t="str">
            <v>ICC</v>
          </cell>
          <cell r="J56" t="str">
            <v>21, Place de la République   21000 DIJON</v>
          </cell>
          <cell r="K56" t="str">
            <v>03.80.73.67.67</v>
          </cell>
          <cell r="M56">
            <v>952500</v>
          </cell>
        </row>
        <row r="57">
          <cell r="A57" t="str">
            <v>8.053</v>
          </cell>
          <cell r="B57" t="str">
            <v>ML</v>
          </cell>
          <cell r="C57" t="str">
            <v>GD</v>
          </cell>
          <cell r="D57" t="str">
            <v>TOUTMOUSSE</v>
          </cell>
          <cell r="E57" t="str">
            <v>ZAC de Châteaufarine   23, Rue D. De Bellay   25000 BESANCON</v>
          </cell>
          <cell r="F57" t="str">
            <v>25</v>
          </cell>
          <cell r="G57" t="str">
            <v>03.81.51.65.65</v>
          </cell>
          <cell r="H57" t="str">
            <v>03.81.51.66.66</v>
          </cell>
          <cell r="M57">
            <v>283000</v>
          </cell>
        </row>
        <row r="58">
          <cell r="A58" t="str">
            <v>8.054</v>
          </cell>
          <cell r="B58" t="str">
            <v>ML</v>
          </cell>
          <cell r="C58" t="str">
            <v>BA</v>
          </cell>
          <cell r="D58" t="str">
            <v>VERNEREY Luc</v>
          </cell>
          <cell r="E58" t="str">
            <v>Le Creusot   25510 PIERREFONTAINE LES VARANS</v>
          </cell>
          <cell r="F58" t="str">
            <v>25</v>
          </cell>
          <cell r="G58" t="str">
            <v>03.81.56.03.36</v>
          </cell>
          <cell r="M58">
            <v>155800</v>
          </cell>
          <cell r="N58" t="str">
            <v>MONNET</v>
          </cell>
        </row>
        <row r="59">
          <cell r="A59" t="str">
            <v>8.055</v>
          </cell>
          <cell r="B59" t="str">
            <v>ML</v>
          </cell>
          <cell r="C59" t="str">
            <v>AR</v>
          </cell>
          <cell r="D59" t="str">
            <v>FANTINI T.P.</v>
          </cell>
          <cell r="E59" t="str">
            <v>15, Rue du Château d'Eau   25150 AUTECHAUX ROIDE</v>
          </cell>
          <cell r="F59" t="str">
            <v>25</v>
          </cell>
          <cell r="G59" t="str">
            <v>03.81.92.44.62</v>
          </cell>
          <cell r="M59">
            <v>300000</v>
          </cell>
          <cell r="N59" t="str">
            <v>MONNET</v>
          </cell>
        </row>
        <row r="60">
          <cell r="A60" t="str">
            <v>8.056</v>
          </cell>
          <cell r="B60" t="str">
            <v>ML</v>
          </cell>
          <cell r="C60" t="str">
            <v>MP</v>
          </cell>
          <cell r="D60" t="str">
            <v>HABITAT 25 - Pôle Sportif des Montboucons</v>
          </cell>
          <cell r="E60" t="str">
            <v>5, Rue Loucheur   25000 BESANCON</v>
          </cell>
          <cell r="F60" t="str">
            <v>25</v>
          </cell>
          <cell r="G60" t="str">
            <v>03.81.61.88.88</v>
          </cell>
          <cell r="M60">
            <v>1106421</v>
          </cell>
        </row>
        <row r="61">
          <cell r="A61" t="str">
            <v>8.057</v>
          </cell>
          <cell r="B61" t="str">
            <v>BB</v>
          </cell>
          <cell r="C61" t="str">
            <v>BI</v>
          </cell>
          <cell r="D61" t="str">
            <v>INPACK</v>
          </cell>
          <cell r="E61" t="str">
            <v>Z.I.   2, Avenue Gustave Eiffel   28630 GELLAINVILLE</v>
          </cell>
          <cell r="F61" t="str">
            <v>28</v>
          </cell>
          <cell r="G61" t="str">
            <v>02.37.30.91.69</v>
          </cell>
          <cell r="H61" t="str">
            <v>02.37.30.81.69</v>
          </cell>
          <cell r="I61" t="str">
            <v>AARALP</v>
          </cell>
          <cell r="J61" t="str">
            <v>L'Astrolabe   Park Nord Annecy   74370 METZ TESSY</v>
          </cell>
          <cell r="K61" t="str">
            <v>04.50.27.36.74</v>
          </cell>
          <cell r="L61" t="str">
            <v>04.50.27.36.09</v>
          </cell>
          <cell r="M61">
            <v>660155</v>
          </cell>
        </row>
        <row r="62">
          <cell r="A62" t="str">
            <v>8.057</v>
          </cell>
          <cell r="B62" t="str">
            <v>BE</v>
          </cell>
          <cell r="C62" t="str">
            <v>BI</v>
          </cell>
          <cell r="D62" t="str">
            <v>INPACK</v>
          </cell>
          <cell r="E62" t="str">
            <v>Z.I.   2, Avenue Gustave Eiffel   28630 GELLAINVILLE</v>
          </cell>
          <cell r="F62" t="str">
            <v>28</v>
          </cell>
          <cell r="G62" t="str">
            <v>02.37.30.91.69</v>
          </cell>
          <cell r="H62" t="str">
            <v>02.37.30.81.69</v>
          </cell>
          <cell r="I62" t="str">
            <v>AARALP</v>
          </cell>
          <cell r="J62" t="str">
            <v>L'Astrolabe   Park Nord Annecy   74370 METZ TESSY</v>
          </cell>
          <cell r="K62" t="str">
            <v>04.50.27.36.74</v>
          </cell>
          <cell r="L62" t="str">
            <v>04.50.27.36.09</v>
          </cell>
          <cell r="M62">
            <v>660155</v>
          </cell>
        </row>
        <row r="63">
          <cell r="A63" t="str">
            <v>8.058</v>
          </cell>
          <cell r="B63" t="str">
            <v>BB</v>
          </cell>
          <cell r="C63" t="str">
            <v>AR</v>
          </cell>
          <cell r="D63" t="str">
            <v>SCAPPATICCI (AMONTER à SAINT PRIEST)</v>
          </cell>
          <cell r="E63" t="str">
            <v>38, Avenue des Frères Montgolfier   BP 43  69684 CHASSIEU Cdx</v>
          </cell>
          <cell r="F63" t="str">
            <v>69</v>
          </cell>
          <cell r="G63" t="str">
            <v>04.78.90.11.97</v>
          </cell>
          <cell r="H63" t="str">
            <v>04.78.40.67.96</v>
          </cell>
          <cell r="I63" t="str">
            <v>GRUYER P.A.</v>
          </cell>
          <cell r="J63" t="str">
            <v>94, Rue Mercière   69002 LYON</v>
          </cell>
          <cell r="K63" t="str">
            <v>04.78.37.65.29</v>
          </cell>
          <cell r="L63" t="str">
            <v>04.72.41.90.55</v>
          </cell>
          <cell r="M63">
            <v>119000</v>
          </cell>
        </row>
        <row r="64">
          <cell r="A64" t="str">
            <v>8.059</v>
          </cell>
          <cell r="B64" t="str">
            <v>BE</v>
          </cell>
          <cell r="C64" t="str">
            <v>AL</v>
          </cell>
          <cell r="D64" t="str">
            <v>MILLERET Fromagerie</v>
          </cell>
          <cell r="E64" t="str">
            <v>B.P. 5   70700 CHARCENNE</v>
          </cell>
          <cell r="F64" t="str">
            <v>70</v>
          </cell>
          <cell r="G64" t="str">
            <v>03.84.65.68.68</v>
          </cell>
          <cell r="H64" t="str">
            <v>03.84.32.81.92</v>
          </cell>
          <cell r="M64">
            <v>33000</v>
          </cell>
        </row>
        <row r="65">
          <cell r="A65" t="str">
            <v>8.060</v>
          </cell>
          <cell r="B65" t="str">
            <v>CC</v>
          </cell>
          <cell r="C65" t="str">
            <v>BI</v>
          </cell>
          <cell r="D65" t="str">
            <v>MPM - MECANIQUE DE PRECISION MULHOUSIENNE</v>
          </cell>
          <cell r="E65" t="str">
            <v>83, Rue de Fribourg   68110 ILLZACH</v>
          </cell>
          <cell r="F65" t="str">
            <v>68</v>
          </cell>
          <cell r="G65" t="str">
            <v>03.89.61.51.94</v>
          </cell>
          <cell r="I65" t="str">
            <v>COULOMBEL Gérard</v>
          </cell>
          <cell r="J65" t="str">
            <v>32, Allée Nathan Katz   BP 3194   68064 MULHOUSE Cdx</v>
          </cell>
          <cell r="K65" t="str">
            <v>03.89.46.27.46</v>
          </cell>
          <cell r="M65">
            <v>738000</v>
          </cell>
        </row>
        <row r="66">
          <cell r="A66" t="str">
            <v>8.061</v>
          </cell>
          <cell r="B66" t="str">
            <v>BE</v>
          </cell>
          <cell r="C66" t="str">
            <v>MP</v>
          </cell>
          <cell r="D66" t="str">
            <v>MAIRIE DE CHENOVE (Bât. STE MARIE SUR OUCHE)</v>
          </cell>
          <cell r="E66" t="str">
            <v>Hotel de Ville   B.P. 130   21303 CHENOVE</v>
          </cell>
          <cell r="F66" t="str">
            <v>21</v>
          </cell>
          <cell r="G66" t="str">
            <v>03.80.51.73.80</v>
          </cell>
          <cell r="H66" t="str">
            <v>03.80.51.73.88</v>
          </cell>
          <cell r="M66">
            <v>38352</v>
          </cell>
        </row>
        <row r="67">
          <cell r="A67" t="str">
            <v>8.062</v>
          </cell>
          <cell r="B67" t="str">
            <v>BE</v>
          </cell>
          <cell r="C67" t="str">
            <v>BI</v>
          </cell>
          <cell r="D67" t="str">
            <v>OXXO Menuiserie</v>
          </cell>
          <cell r="E67" t="str">
            <v>Route de Jalogny   71250 CLUNY</v>
          </cell>
          <cell r="F67" t="str">
            <v>71</v>
          </cell>
          <cell r="G67" t="str">
            <v>03.85.59.55.66</v>
          </cell>
          <cell r="H67" t="str">
            <v>03.85.59.55.50</v>
          </cell>
          <cell r="I67" t="str">
            <v>ROBIN</v>
          </cell>
          <cell r="M67">
            <v>258355</v>
          </cell>
        </row>
        <row r="68">
          <cell r="A68" t="str">
            <v>8.063</v>
          </cell>
          <cell r="B68" t="str">
            <v>BE</v>
          </cell>
          <cell r="C68" t="str">
            <v>BI</v>
          </cell>
          <cell r="D68" t="str">
            <v>MULLER ROST - RICOH à COLMAR</v>
          </cell>
          <cell r="E68" t="str">
            <v>B.P. 2   R.N. 83   68920 WETTOLSHEIM</v>
          </cell>
          <cell r="F68" t="str">
            <v>68</v>
          </cell>
          <cell r="G68" t="str">
            <v>03.89.80.64.95</v>
          </cell>
          <cell r="M68">
            <v>123095</v>
          </cell>
        </row>
        <row r="69">
          <cell r="A69" t="str">
            <v>8.064</v>
          </cell>
          <cell r="B69" t="str">
            <v>CC</v>
          </cell>
          <cell r="C69" t="str">
            <v>BI</v>
          </cell>
          <cell r="D69" t="str">
            <v>EUROPE COSMETIQUE</v>
          </cell>
          <cell r="E69" t="str">
            <v>16, Rue Oberwald   68360 SOULTZ</v>
          </cell>
          <cell r="F69" t="str">
            <v>68</v>
          </cell>
          <cell r="G69" t="str">
            <v>03.89.83.08.16</v>
          </cell>
          <cell r="I69" t="str">
            <v>STAUFFER Pierre</v>
          </cell>
          <cell r="J69" t="str">
            <v>20, Place Joffre   68800 THANN</v>
          </cell>
          <cell r="K69" t="str">
            <v>03.89.37.90.19</v>
          </cell>
          <cell r="M69">
            <v>428000</v>
          </cell>
        </row>
        <row r="70">
          <cell r="A70" t="str">
            <v>8.065</v>
          </cell>
          <cell r="B70" t="str">
            <v>BE</v>
          </cell>
          <cell r="C70" t="str">
            <v>BI</v>
          </cell>
          <cell r="D70" t="str">
            <v>B3I (TRANSTECHNIK à AHUY)</v>
          </cell>
          <cell r="E70" t="str">
            <v>13, Rue de la Houe   21800 QUETIGNY</v>
          </cell>
          <cell r="F70" t="str">
            <v>21</v>
          </cell>
          <cell r="G70" t="str">
            <v>03.80.46.96.00</v>
          </cell>
          <cell r="M70">
            <v>69600</v>
          </cell>
        </row>
        <row r="71">
          <cell r="A71" t="str">
            <v>8.066</v>
          </cell>
          <cell r="B71" t="str">
            <v>ML</v>
          </cell>
          <cell r="C71" t="str">
            <v>BA</v>
          </cell>
          <cell r="D71" t="str">
            <v>MONNET Gilles</v>
          </cell>
          <cell r="E71" t="str">
            <v>Les Combes Jean Vienot   25450 DAMPRICHARD</v>
          </cell>
          <cell r="F71" t="str">
            <v>25</v>
          </cell>
          <cell r="M71">
            <v>31510</v>
          </cell>
          <cell r="N71" t="str">
            <v>MONNET</v>
          </cell>
        </row>
        <row r="72">
          <cell r="A72" t="str">
            <v>8.067</v>
          </cell>
          <cell r="B72" t="str">
            <v>ML</v>
          </cell>
          <cell r="C72" t="str">
            <v>BA</v>
          </cell>
          <cell r="D72" t="str">
            <v>GRILLOT Claude</v>
          </cell>
          <cell r="E72" t="str">
            <v>25120 MANCENANS LIZERNE</v>
          </cell>
          <cell r="F72" t="str">
            <v>25</v>
          </cell>
          <cell r="M72">
            <v>238858</v>
          </cell>
        </row>
        <row r="73">
          <cell r="A73" t="str">
            <v>8.068</v>
          </cell>
          <cell r="B73" t="str">
            <v>ML</v>
          </cell>
          <cell r="C73" t="str">
            <v>AR</v>
          </cell>
          <cell r="D73" t="str">
            <v>RTEL (Mr RABASSE)</v>
          </cell>
          <cell r="E73" t="str">
            <v>25170 CHAMPAGNEY</v>
          </cell>
          <cell r="F73" t="str">
            <v>25</v>
          </cell>
          <cell r="M73">
            <v>561000</v>
          </cell>
        </row>
        <row r="74">
          <cell r="A74" t="str">
            <v>8.069</v>
          </cell>
          <cell r="B74" t="str">
            <v>ML</v>
          </cell>
          <cell r="C74" t="str">
            <v>BI</v>
          </cell>
          <cell r="D74" t="str">
            <v>ZURFLUH FELLER</v>
          </cell>
          <cell r="E74" t="str">
            <v>15, Grande Rue   25150 ROIDE</v>
          </cell>
          <cell r="F74" t="str">
            <v>25</v>
          </cell>
          <cell r="G74" t="str">
            <v>03.81.99.33.00</v>
          </cell>
          <cell r="H74" t="str">
            <v>03.81.99.33.40</v>
          </cell>
          <cell r="M74">
            <v>126500</v>
          </cell>
        </row>
        <row r="75">
          <cell r="A75" t="str">
            <v>8.070</v>
          </cell>
          <cell r="B75" t="str">
            <v>BE</v>
          </cell>
          <cell r="C75" t="str">
            <v>DI</v>
          </cell>
          <cell r="D75" t="str">
            <v>PAREAZ Philippe</v>
          </cell>
          <cell r="E75" t="str">
            <v>1261 LA RIPPE SUR NYON (SUISSE)</v>
          </cell>
          <cell r="F75" t="str">
            <v>E</v>
          </cell>
          <cell r="G75">
            <v>41223671342</v>
          </cell>
          <cell r="M75">
            <v>87625</v>
          </cell>
        </row>
        <row r="76">
          <cell r="A76" t="str">
            <v>8.071</v>
          </cell>
          <cell r="B76" t="str">
            <v>BE</v>
          </cell>
          <cell r="C76" t="str">
            <v>BI</v>
          </cell>
          <cell r="D76" t="str">
            <v>SANDIC (SCI MAT ET AUD)</v>
          </cell>
          <cell r="E76" t="str">
            <v>33, Rue de la Chapelle St Antoine ZA Ennery  95308 CERGY PONT.</v>
          </cell>
          <cell r="F76" t="str">
            <v>95</v>
          </cell>
          <cell r="G76" t="str">
            <v>01.34.20.01.15</v>
          </cell>
          <cell r="H76" t="str">
            <v>01.34.20.01.16</v>
          </cell>
          <cell r="I76" t="str">
            <v>HELBERT Gilles</v>
          </cell>
          <cell r="J76" t="str">
            <v>18, Avenue de Paris   78820 JUZIERS</v>
          </cell>
          <cell r="K76" t="str">
            <v>01.34.75.67.52</v>
          </cell>
          <cell r="L76" t="str">
            <v>01.34.75.62.74</v>
          </cell>
          <cell r="M76">
            <v>221800</v>
          </cell>
        </row>
        <row r="77">
          <cell r="A77" t="str">
            <v>8.072</v>
          </cell>
          <cell r="B77" t="str">
            <v>BB</v>
          </cell>
          <cell r="C77" t="str">
            <v>BI</v>
          </cell>
          <cell r="D77" t="str">
            <v>LGR Emballages - SCI REGALE (Abri à palettes)</v>
          </cell>
          <cell r="E77" t="str">
            <v>26, Rue Jean Mermoz   B.P. 72    01102 OYONNAX</v>
          </cell>
          <cell r="F77" t="str">
            <v>01</v>
          </cell>
          <cell r="G77" t="str">
            <v>04.74.12.12.12</v>
          </cell>
          <cell r="M77">
            <v>27000</v>
          </cell>
        </row>
        <row r="78">
          <cell r="A78" t="str">
            <v>8.073</v>
          </cell>
          <cell r="B78" t="str">
            <v>BE</v>
          </cell>
          <cell r="C78" t="str">
            <v>DI</v>
          </cell>
          <cell r="D78" t="str">
            <v>PAREAZ Philippe</v>
          </cell>
          <cell r="E78" t="str">
            <v>1261 LA RIPPE SUR NYON (SUISSE)</v>
          </cell>
          <cell r="F78" t="str">
            <v>E</v>
          </cell>
          <cell r="G78">
            <v>41223671342</v>
          </cell>
          <cell r="M78">
            <v>102625</v>
          </cell>
        </row>
        <row r="79">
          <cell r="A79" t="str">
            <v>8.074</v>
          </cell>
          <cell r="B79" t="str">
            <v>BE</v>
          </cell>
          <cell r="C79" t="str">
            <v>DI</v>
          </cell>
          <cell r="D79" t="str">
            <v>PAREAZ Philippe</v>
          </cell>
          <cell r="E79" t="str">
            <v>1261 LA RIPPE SUR NYON (SUISSE)</v>
          </cell>
          <cell r="F79" t="str">
            <v>E</v>
          </cell>
          <cell r="G79">
            <v>41223671342</v>
          </cell>
          <cell r="M79">
            <v>87625</v>
          </cell>
        </row>
        <row r="80">
          <cell r="A80" t="str">
            <v>8.075</v>
          </cell>
          <cell r="B80" t="str">
            <v>ML</v>
          </cell>
          <cell r="C80" t="str">
            <v>BI</v>
          </cell>
          <cell r="D80" t="str">
            <v>ESSILOR</v>
          </cell>
          <cell r="E80" t="str">
            <v>Rue Fernand Holweck   B.P. 110   21003 DIJON</v>
          </cell>
          <cell r="F80" t="str">
            <v>21</v>
          </cell>
          <cell r="G80" t="str">
            <v>03.80.68.36.36</v>
          </cell>
          <cell r="M80">
            <v>247425</v>
          </cell>
        </row>
        <row r="81">
          <cell r="A81" t="str">
            <v>8.076</v>
          </cell>
          <cell r="B81" t="str">
            <v>CC</v>
          </cell>
          <cell r="C81" t="str">
            <v>BI</v>
          </cell>
          <cell r="D81" t="str">
            <v>SULZER INFRA (GEC ALSTHOM - Bât. 52)</v>
          </cell>
          <cell r="E81" t="str">
            <v>10, Rue de Sélestat   B.P. 1   67305 SCHILTIGHEIM Cédex</v>
          </cell>
          <cell r="F81" t="str">
            <v>90</v>
          </cell>
          <cell r="G81" t="str">
            <v>03.88.18.65.50</v>
          </cell>
          <cell r="M81">
            <v>328950</v>
          </cell>
        </row>
        <row r="82">
          <cell r="A82" t="str">
            <v>8.077</v>
          </cell>
          <cell r="B82" t="str">
            <v>BE</v>
          </cell>
          <cell r="C82" t="str">
            <v>BI</v>
          </cell>
          <cell r="D82" t="str">
            <v>B3I (OXYDEC à MONTCEAU LES MINES)</v>
          </cell>
          <cell r="E82" t="str">
            <v>13, Rue de la Houe   21800 QUETIGNY</v>
          </cell>
          <cell r="F82" t="str">
            <v>71</v>
          </cell>
          <cell r="G82" t="str">
            <v>03.80.46.96.00</v>
          </cell>
          <cell r="M82">
            <v>1011840</v>
          </cell>
        </row>
        <row r="83">
          <cell r="A83" t="str">
            <v>8.078</v>
          </cell>
          <cell r="B83" t="str">
            <v>BE</v>
          </cell>
          <cell r="C83" t="str">
            <v>MP</v>
          </cell>
          <cell r="D83" t="str">
            <v>GROUPE 1000 (LYCEE FERTET à GRAY)</v>
          </cell>
          <cell r="E83" t="str">
            <v>3, Place de Montrapon   25000 BESANCON</v>
          </cell>
          <cell r="F83" t="str">
            <v>70</v>
          </cell>
          <cell r="G83" t="str">
            <v>03.81.53.08.05</v>
          </cell>
          <cell r="H83" t="str">
            <v>03.81.50.06.66</v>
          </cell>
          <cell r="I83" t="str">
            <v>RICHETON</v>
          </cell>
          <cell r="J83" t="str">
            <v>82, Rue Vanoise   70100 GRAY</v>
          </cell>
          <cell r="K83" t="str">
            <v>03.84.65.06.36</v>
          </cell>
          <cell r="M83">
            <v>324660</v>
          </cell>
        </row>
        <row r="84">
          <cell r="A84" t="str">
            <v>8.079</v>
          </cell>
          <cell r="B84" t="str">
            <v>ML</v>
          </cell>
          <cell r="C84" t="str">
            <v>BI</v>
          </cell>
          <cell r="D84" t="str">
            <v>PERRON Alain (SCI BRECAT à LONGVIC)</v>
          </cell>
          <cell r="E84" t="str">
            <v>Zone Artisanale de Belleneuve   21310 BELLENEUVE</v>
          </cell>
          <cell r="F84" t="str">
            <v>21</v>
          </cell>
          <cell r="G84" t="str">
            <v>03.80.31.99.68</v>
          </cell>
          <cell r="M84">
            <v>190660</v>
          </cell>
        </row>
        <row r="85">
          <cell r="A85" t="str">
            <v>8.080</v>
          </cell>
          <cell r="B85" t="str">
            <v>BE</v>
          </cell>
          <cell r="C85" t="str">
            <v>BI</v>
          </cell>
          <cell r="D85" t="str">
            <v>GUILLIN Emballages</v>
          </cell>
          <cell r="E85" t="str">
            <v>BP 89   25290 ORNANS</v>
          </cell>
          <cell r="F85" t="str">
            <v>25</v>
          </cell>
          <cell r="G85" t="str">
            <v>03.81.40.23.00</v>
          </cell>
          <cell r="I85" t="str">
            <v>ROLLA Mario</v>
          </cell>
          <cell r="J85" t="str">
            <v>59 Ter, Rue des Granges   25000 BESANCON</v>
          </cell>
          <cell r="K85" t="str">
            <v>03.81.81.10.78</v>
          </cell>
          <cell r="M85">
            <v>165800</v>
          </cell>
        </row>
        <row r="86">
          <cell r="A86" t="str">
            <v>8.081</v>
          </cell>
          <cell r="B86" t="str">
            <v>BE</v>
          </cell>
          <cell r="C86" t="str">
            <v>AL</v>
          </cell>
          <cell r="D86" t="str">
            <v>SOCIETE NOUVELLE SUCRERIE CHALON (CEREPY à BRIENON)</v>
          </cell>
          <cell r="E86" t="str">
            <v>21110 AISEREY</v>
          </cell>
          <cell r="F86" t="str">
            <v>89</v>
          </cell>
          <cell r="G86" t="str">
            <v>03.80.63.15.62</v>
          </cell>
          <cell r="M86">
            <v>534940</v>
          </cell>
        </row>
        <row r="87">
          <cell r="A87" t="str">
            <v>8.082</v>
          </cell>
          <cell r="B87" t="str">
            <v>BE</v>
          </cell>
          <cell r="C87" t="str">
            <v>BI</v>
          </cell>
          <cell r="D87" t="str">
            <v>CANAM</v>
          </cell>
          <cell r="E87" t="str">
            <v>BP 6   10, Route de Tichémont   54802 JARNY Cédex</v>
          </cell>
          <cell r="F87" t="str">
            <v>54</v>
          </cell>
          <cell r="G87" t="str">
            <v>03.82.47.17.00</v>
          </cell>
          <cell r="H87" t="str">
            <v>03.82.47.17.01</v>
          </cell>
          <cell r="M87">
            <v>120090</v>
          </cell>
        </row>
        <row r="88">
          <cell r="A88" t="str">
            <v>8.083</v>
          </cell>
          <cell r="B88" t="str">
            <v>ML</v>
          </cell>
          <cell r="C88" t="str">
            <v>BI</v>
          </cell>
          <cell r="D88" t="str">
            <v>GTFC (BLONDEAU à ROCHE LEZ BEAUPRE)</v>
          </cell>
          <cell r="E88" t="str">
            <v>BP 159   4, Rue Plançon   25014 BESANCON</v>
          </cell>
          <cell r="F88" t="str">
            <v>25</v>
          </cell>
          <cell r="G88" t="str">
            <v>03.81.65.46.00</v>
          </cell>
          <cell r="H88" t="str">
            <v>03.81.82.14.05</v>
          </cell>
          <cell r="M88">
            <v>172500</v>
          </cell>
        </row>
        <row r="89">
          <cell r="A89" t="str">
            <v>8.084</v>
          </cell>
          <cell r="B89" t="str">
            <v>BE</v>
          </cell>
          <cell r="C89" t="str">
            <v>BI</v>
          </cell>
          <cell r="D89" t="str">
            <v>TRW FRANCE</v>
          </cell>
          <cell r="E89" t="str">
            <v>Chemin de la Colombière   21600 LONGVIC</v>
          </cell>
          <cell r="F89" t="str">
            <v>21</v>
          </cell>
          <cell r="I89" t="str">
            <v>SETUREC Architecture</v>
          </cell>
          <cell r="J89" t="str">
            <v>28, Rue Louis De Broglie   Parc Technolique 21000 DIJON</v>
          </cell>
          <cell r="K89" t="str">
            <v>03.80.74.01.02</v>
          </cell>
          <cell r="L89" t="str">
            <v>03.80.74.01.06</v>
          </cell>
          <cell r="M89">
            <v>48600</v>
          </cell>
        </row>
        <row r="90">
          <cell r="A90" t="str">
            <v>8.085</v>
          </cell>
          <cell r="B90" t="str">
            <v>BE</v>
          </cell>
          <cell r="C90" t="str">
            <v>GD</v>
          </cell>
          <cell r="D90" t="str">
            <v>SCHERBERICH (SCALPALSACE à COLMAR)</v>
          </cell>
          <cell r="E90" t="str">
            <v>BP 1619   162, Rue du Ladhof   68016 COLMAR</v>
          </cell>
          <cell r="F90" t="str">
            <v>68</v>
          </cell>
          <cell r="G90" t="str">
            <v>03.89.20.81.29</v>
          </cell>
          <cell r="M90">
            <v>80865</v>
          </cell>
        </row>
        <row r="91">
          <cell r="A91" t="str">
            <v>8.086</v>
          </cell>
          <cell r="B91" t="str">
            <v>BB</v>
          </cell>
          <cell r="C91" t="str">
            <v>BI</v>
          </cell>
          <cell r="D91" t="str">
            <v>L'ART DE CONSTRUIRE (ENAC à AUBERGENVILLE)</v>
          </cell>
          <cell r="E91" t="str">
            <v>1, Allée de la Combe   Le Bois Dieu   69380 LISSIEU</v>
          </cell>
          <cell r="F91" t="str">
            <v>78</v>
          </cell>
          <cell r="G91" t="str">
            <v>04.78.47.05.44</v>
          </cell>
          <cell r="H91" t="str">
            <v>04.78.47.68.85</v>
          </cell>
          <cell r="M91">
            <v>1093836.6000000001</v>
          </cell>
        </row>
        <row r="92">
          <cell r="A92" t="str">
            <v>8.087</v>
          </cell>
          <cell r="B92" t="str">
            <v>BE</v>
          </cell>
          <cell r="C92" t="str">
            <v>GD</v>
          </cell>
          <cell r="D92" t="str">
            <v>RICHARDSON (SCI IBERIA à PAVILLONS SOUS BOIS)</v>
          </cell>
          <cell r="E92" t="str">
            <v>23, Rue Sadi Carnot   93300 AUBERVILLERS</v>
          </cell>
          <cell r="F92" t="str">
            <v>93</v>
          </cell>
          <cell r="G92" t="str">
            <v>01.48.33.00.46</v>
          </cell>
          <cell r="H92" t="str">
            <v>01.48.33.48.30</v>
          </cell>
          <cell r="I92" t="str">
            <v>ABCT</v>
          </cell>
          <cell r="J92" t="str">
            <v>Château du Soleil   BP 419   01704 BEYNOST Cédex</v>
          </cell>
          <cell r="K92" t="str">
            <v>04.78.55.08.88</v>
          </cell>
          <cell r="L92" t="str">
            <v>04.78.55.49.28</v>
          </cell>
          <cell r="M92">
            <v>1084000</v>
          </cell>
        </row>
        <row r="93">
          <cell r="A93" t="str">
            <v>8.088</v>
          </cell>
          <cell r="B93" t="str">
            <v>BE</v>
          </cell>
          <cell r="C93" t="str">
            <v>HS</v>
          </cell>
          <cell r="D93" t="str">
            <v>SCI SAINT JOSEPH</v>
          </cell>
          <cell r="E93" t="str">
            <v>Verreries de Bourgogne   21200 SAVIGNY LES BEAUNE</v>
          </cell>
          <cell r="F93" t="str">
            <v>21</v>
          </cell>
          <cell r="I93" t="str">
            <v>ARNAUD R.</v>
          </cell>
          <cell r="J93" t="str">
            <v>27, Rue des Corroyeurs   21000 DIJON</v>
          </cell>
          <cell r="K93" t="str">
            <v>03.80.30.33.58</v>
          </cell>
          <cell r="L93" t="str">
            <v>03.80.30.37.29</v>
          </cell>
          <cell r="M93">
            <v>440000</v>
          </cell>
        </row>
        <row r="94">
          <cell r="A94" t="str">
            <v>8.089</v>
          </cell>
          <cell r="B94" t="str">
            <v>CC</v>
          </cell>
          <cell r="C94" t="str">
            <v>BI</v>
          </cell>
          <cell r="D94" t="str">
            <v>MULLER ROST (SCI ALVE à WITTELSHEIM)</v>
          </cell>
          <cell r="E94" t="str">
            <v>RN 83   BP 2   68920 WETTOLSHEIM</v>
          </cell>
          <cell r="F94" t="str">
            <v>68</v>
          </cell>
          <cell r="G94" t="str">
            <v>03.89.80.64.95</v>
          </cell>
          <cell r="M94">
            <v>467298.76</v>
          </cell>
        </row>
        <row r="95">
          <cell r="A95" t="str">
            <v>8.090</v>
          </cell>
          <cell r="B95" t="str">
            <v>ML</v>
          </cell>
          <cell r="C95" t="str">
            <v>BI</v>
          </cell>
          <cell r="D95" t="str">
            <v>SCI GRAPPE</v>
          </cell>
          <cell r="E95" t="str">
            <v>12, Rue Ernest Roz   39300 CHAMPAGNOLE</v>
          </cell>
          <cell r="F95" t="str">
            <v>39</v>
          </cell>
          <cell r="G95" t="str">
            <v>03.84.52.21.25</v>
          </cell>
          <cell r="H95" t="str">
            <v>03.84.52.00.47</v>
          </cell>
          <cell r="M95">
            <v>234465</v>
          </cell>
        </row>
        <row r="96">
          <cell r="A96" t="str">
            <v>8.091</v>
          </cell>
          <cell r="B96" t="str">
            <v>BE</v>
          </cell>
          <cell r="C96" t="str">
            <v>HS</v>
          </cell>
          <cell r="D96" t="str">
            <v>SCI DU MOULIN (DUVEXIN Transports)</v>
          </cell>
          <cell r="E96" t="str">
            <v>Rue de la Croix Jacquebot   95450 VIGNY</v>
          </cell>
          <cell r="F96" t="str">
            <v>95</v>
          </cell>
          <cell r="H96" t="str">
            <v>01.34.42.19.10</v>
          </cell>
          <cell r="I96" t="str">
            <v>HELBERT Gilles</v>
          </cell>
          <cell r="J96" t="str">
            <v>18, Avenue de Paris   78820 JUZIERS</v>
          </cell>
          <cell r="K96" t="str">
            <v>01.34.75.67.52</v>
          </cell>
          <cell r="L96" t="str">
            <v>01.34.75.62.74</v>
          </cell>
          <cell r="M96">
            <v>215588.73</v>
          </cell>
        </row>
        <row r="97">
          <cell r="A97" t="str">
            <v>8.092</v>
          </cell>
          <cell r="B97" t="str">
            <v>CC</v>
          </cell>
          <cell r="C97" t="str">
            <v>BI</v>
          </cell>
          <cell r="D97" t="str">
            <v>SCI MEDA (REYEM à LUTTERBACH)</v>
          </cell>
          <cell r="E97" t="str">
            <v>Rue des Alpes   68720 FLAXLANDEN</v>
          </cell>
          <cell r="F97" t="str">
            <v>68</v>
          </cell>
          <cell r="I97" t="str">
            <v>ETM - Mr REMOND</v>
          </cell>
          <cell r="J97" t="str">
            <v>15, Rue de l'Ancienne Filature   68270 WITTENHEIM</v>
          </cell>
          <cell r="K97" t="str">
            <v>03.89.52.34.33</v>
          </cell>
          <cell r="M97">
            <v>165000</v>
          </cell>
        </row>
        <row r="98">
          <cell r="A98" t="str">
            <v>8.093</v>
          </cell>
          <cell r="B98" t="str">
            <v>ML</v>
          </cell>
          <cell r="C98" t="str">
            <v>GD</v>
          </cell>
          <cell r="D98" t="str">
            <v>NORMINTER LORRAINE (BRICOMARCHE à RIXHEIM)</v>
          </cell>
          <cell r="E98" t="str">
            <v>Lieu-DIt "Les Herbues"   55190 PAGNY SUR MEUSE</v>
          </cell>
          <cell r="F98" t="str">
            <v>68</v>
          </cell>
          <cell r="G98" t="str">
            <v>03.29.91.77.41</v>
          </cell>
          <cell r="I98" t="str">
            <v>BCI</v>
          </cell>
          <cell r="J98" t="str">
            <v>93, Rue Alban Fournier   88700 RAMBERVILLERS</v>
          </cell>
          <cell r="K98" t="str">
            <v>03.29.65.10.01</v>
          </cell>
          <cell r="M98">
            <v>410000</v>
          </cell>
        </row>
        <row r="99">
          <cell r="A99" t="str">
            <v>8.094</v>
          </cell>
          <cell r="B99" t="str">
            <v>ML</v>
          </cell>
          <cell r="C99" t="str">
            <v>BI</v>
          </cell>
          <cell r="D99" t="str">
            <v>RACINE Michel</v>
          </cell>
          <cell r="E99" t="str">
            <v>Le Bourg   25190 FLEUREY</v>
          </cell>
          <cell r="F99" t="str">
            <v>25</v>
          </cell>
          <cell r="G99" t="str">
            <v>03.81.93.34.38</v>
          </cell>
          <cell r="M99">
            <v>62100</v>
          </cell>
          <cell r="N99" t="str">
            <v>MONNET</v>
          </cell>
        </row>
        <row r="100">
          <cell r="A100" t="str">
            <v>8.095</v>
          </cell>
          <cell r="B100" t="str">
            <v>ML</v>
          </cell>
          <cell r="C100" t="str">
            <v>AL</v>
          </cell>
          <cell r="D100" t="str">
            <v>BAZIN</v>
          </cell>
          <cell r="E100" t="str">
            <v>70300 BREUCHES LES LUXEUIL</v>
          </cell>
          <cell r="F100" t="str">
            <v>70</v>
          </cell>
          <cell r="G100" t="str">
            <v>03.84.93.33.00</v>
          </cell>
          <cell r="H100" t="str">
            <v>03.84.93.33.23</v>
          </cell>
          <cell r="I100" t="str">
            <v>AGRO POLE Ingéniérie</v>
          </cell>
          <cell r="J100" t="str">
            <v>6, Rue des Castors   68200 MULHOUSE</v>
          </cell>
          <cell r="K100" t="str">
            <v>03.89.33.44.10</v>
          </cell>
          <cell r="M100">
            <v>600000</v>
          </cell>
        </row>
        <row r="101">
          <cell r="A101" t="str">
            <v>8.096</v>
          </cell>
          <cell r="B101" t="str">
            <v>BE</v>
          </cell>
          <cell r="C101" t="str">
            <v>MP</v>
          </cell>
          <cell r="D101" t="str">
            <v>COMMUNE DE DAMPIERRE SUR SALON</v>
          </cell>
          <cell r="E101" t="str">
            <v>70180 DAMPIERRE SUR SALON</v>
          </cell>
          <cell r="F101" t="str">
            <v>70</v>
          </cell>
          <cell r="M101">
            <v>38894.1</v>
          </cell>
        </row>
        <row r="102">
          <cell r="A102" t="str">
            <v>8.097</v>
          </cell>
          <cell r="B102" t="str">
            <v>BE</v>
          </cell>
          <cell r="C102" t="str">
            <v>BI</v>
          </cell>
          <cell r="D102" t="str">
            <v>RAMERY Bâtiment (ALCATEL CABLE à CALAIS)</v>
          </cell>
          <cell r="E102" t="str">
            <v>Parc d'Activités Rigault Sud  2, Rue de l'Europe   62300 LENS</v>
          </cell>
          <cell r="F102" t="str">
            <v>62</v>
          </cell>
          <cell r="I102" t="str">
            <v>LUCAS J.M.</v>
          </cell>
          <cell r="J102" t="str">
            <v>125, Rue de Paris   59800 LILLE</v>
          </cell>
          <cell r="M102">
            <v>6741700</v>
          </cell>
        </row>
        <row r="103">
          <cell r="A103" t="str">
            <v>8.098</v>
          </cell>
          <cell r="B103" t="str">
            <v>BE</v>
          </cell>
          <cell r="C103" t="str">
            <v>BI</v>
          </cell>
          <cell r="D103" t="str">
            <v>THELU (ALCATEL CABLE à CALAIS)</v>
          </cell>
          <cell r="E103" t="str">
            <v>107 - 133, Rue Descartes   BP 239   62104 CALAIS</v>
          </cell>
          <cell r="F103" t="str">
            <v>62</v>
          </cell>
          <cell r="I103" t="str">
            <v>LUCAS J.M.</v>
          </cell>
          <cell r="J103" t="str">
            <v>125, Rue de Paris   59800 LILLE</v>
          </cell>
        </row>
        <row r="104">
          <cell r="A104" t="str">
            <v>8.098</v>
          </cell>
          <cell r="B104" t="str">
            <v>BE</v>
          </cell>
          <cell r="C104" t="str">
            <v>BI</v>
          </cell>
          <cell r="D104" t="str">
            <v>TEFAL (TEFAL à CHATEAUNEUF 39)</v>
          </cell>
          <cell r="E104" t="str">
            <v>ZI des Granges   BP 89   74156 RUMILLY Cédex</v>
          </cell>
          <cell r="F104" t="str">
            <v>39</v>
          </cell>
          <cell r="G104" t="str">
            <v>04.50.88.55.55</v>
          </cell>
          <cell r="H104" t="str">
            <v>04.50.88.55.00</v>
          </cell>
          <cell r="I104" t="str">
            <v>ADAM</v>
          </cell>
          <cell r="J104" t="str">
            <v>18, Rue Fontaine Argent   25000 BESANCON</v>
          </cell>
          <cell r="K104" t="str">
            <v>03.81.80.59.33</v>
          </cell>
          <cell r="M104">
            <v>184000</v>
          </cell>
        </row>
        <row r="105">
          <cell r="A105" t="str">
            <v>8.099</v>
          </cell>
          <cell r="B105" t="str">
            <v>BE</v>
          </cell>
          <cell r="C105" t="str">
            <v>BI</v>
          </cell>
          <cell r="D105" t="str">
            <v>POULETTY (DWV à MONTBARD)</v>
          </cell>
          <cell r="E105" t="str">
            <v>4, Rue Lavoisier   BP 31   21604 LONGVIC Cédex</v>
          </cell>
          <cell r="F105" t="str">
            <v>21</v>
          </cell>
          <cell r="M105">
            <v>90500</v>
          </cell>
        </row>
        <row r="106">
          <cell r="A106" t="str">
            <v>8.100</v>
          </cell>
          <cell r="B106" t="str">
            <v>ML</v>
          </cell>
          <cell r="C106" t="str">
            <v>BA</v>
          </cell>
          <cell r="D106" t="str">
            <v>FAIVRE Jacques</v>
          </cell>
          <cell r="E106" t="str">
            <v>25190 FROIDEVAUX</v>
          </cell>
          <cell r="F106" t="str">
            <v>25</v>
          </cell>
          <cell r="M106">
            <v>170000</v>
          </cell>
          <cell r="N106" t="str">
            <v>MONNET</v>
          </cell>
        </row>
        <row r="107">
          <cell r="A107" t="str">
            <v>8.101</v>
          </cell>
          <cell r="B107" t="str">
            <v>ML</v>
          </cell>
          <cell r="C107" t="str">
            <v>BI</v>
          </cell>
          <cell r="D107" t="str">
            <v>STRUCHEN</v>
          </cell>
          <cell r="E107" t="str">
            <v>4, Rue Neuve   25140 CHARQUEMONT</v>
          </cell>
          <cell r="F107" t="str">
            <v>25</v>
          </cell>
          <cell r="G107" t="str">
            <v>03.81.44.02.34</v>
          </cell>
          <cell r="I107" t="str">
            <v>LACOSTE</v>
          </cell>
          <cell r="J107" t="str">
            <v>6, Rue Mont Miroir   25120 MAICHE</v>
          </cell>
          <cell r="K107" t="str">
            <v>03.81.64.03.67</v>
          </cell>
          <cell r="M107">
            <v>122000</v>
          </cell>
          <cell r="N107" t="str">
            <v>MONNET</v>
          </cell>
        </row>
        <row r="108">
          <cell r="A108" t="str">
            <v>8.102</v>
          </cell>
          <cell r="B108" t="str">
            <v>ML</v>
          </cell>
          <cell r="C108" t="str">
            <v>MP</v>
          </cell>
          <cell r="D108" t="str">
            <v>GTFC (COLLEGE STENDHAL à BESANCON)</v>
          </cell>
          <cell r="E108" t="str">
            <v>La City 4, Rue Gabriel Plançon   25000 BESANCON</v>
          </cell>
          <cell r="F108" t="str">
            <v>25</v>
          </cell>
          <cell r="G108" t="str">
            <v>03.81.65.46.00</v>
          </cell>
          <cell r="M108">
            <v>180000</v>
          </cell>
        </row>
        <row r="109">
          <cell r="A109" t="str">
            <v>8.103</v>
          </cell>
          <cell r="B109" t="str">
            <v>ML</v>
          </cell>
          <cell r="C109" t="str">
            <v>BI</v>
          </cell>
          <cell r="D109" t="str">
            <v>AUGE MICROTECHNIQUE (THISE METALLUM)</v>
          </cell>
          <cell r="E109" t="str">
            <v>ZI Thise  4, Rue Longues Raies   BP 959   25022 BESANCON Cdx</v>
          </cell>
          <cell r="F109" t="str">
            <v>25</v>
          </cell>
          <cell r="G109" t="str">
            <v>03.81.80.64.88</v>
          </cell>
          <cell r="H109" t="str">
            <v>03.81.50.07.97</v>
          </cell>
          <cell r="M109">
            <v>689570</v>
          </cell>
        </row>
        <row r="110">
          <cell r="A110" t="str">
            <v>8.104</v>
          </cell>
          <cell r="B110" t="str">
            <v>BB</v>
          </cell>
          <cell r="C110" t="str">
            <v>MP</v>
          </cell>
          <cell r="D110" t="str">
            <v>SYNDICAT INTERHOSPITALIER DE SAVOIE (Blanchisserie Interhosp.)</v>
          </cell>
          <cell r="E110" t="str">
            <v>127, Rue du Pté Demaison   73000 BISSY CHAMBERY</v>
          </cell>
          <cell r="F110" t="str">
            <v>73</v>
          </cell>
          <cell r="G110" t="str">
            <v>04.79.69.80.36</v>
          </cell>
          <cell r="H110" t="str">
            <v>04.79.69.27.12</v>
          </cell>
          <cell r="I110" t="str">
            <v>TECHNIC'A</v>
          </cell>
          <cell r="J110" t="str">
            <v>Taxiway  Savoie Technolac   73375 LE BOURGET DU LAC</v>
          </cell>
          <cell r="K110" t="str">
            <v>04.79.70.26.54</v>
          </cell>
          <cell r="L110" t="str">
            <v>04.79.70.53.42</v>
          </cell>
          <cell r="M110">
            <v>144200</v>
          </cell>
        </row>
        <row r="111">
          <cell r="A111" t="str">
            <v>8.105</v>
          </cell>
          <cell r="B111" t="str">
            <v>BE</v>
          </cell>
          <cell r="C111" t="str">
            <v>HS</v>
          </cell>
          <cell r="D111" t="str">
            <v>SCI DES NATIONS - VIR</v>
          </cell>
          <cell r="E111" t="str">
            <v>ZAC des Nations   435, Rue Professeur Milliez  94500 CHAMPIGNY</v>
          </cell>
          <cell r="F111" t="str">
            <v>94</v>
          </cell>
          <cell r="I111" t="str">
            <v>SETEDIS</v>
          </cell>
          <cell r="J111" t="str">
            <v>4, Quai de Bercy   94227 CHARENTON Cédex</v>
          </cell>
          <cell r="K111" t="str">
            <v>01.48.93.89.00</v>
          </cell>
          <cell r="L111" t="str">
            <v>01.43.78.82.02</v>
          </cell>
          <cell r="M111">
            <v>1135140</v>
          </cell>
        </row>
        <row r="112">
          <cell r="A112" t="str">
            <v>8.106</v>
          </cell>
          <cell r="B112" t="str">
            <v>ML</v>
          </cell>
          <cell r="C112" t="str">
            <v>BI</v>
          </cell>
          <cell r="D112" t="str">
            <v>MICROFIL</v>
          </cell>
          <cell r="E112" t="str">
            <v>25870 AUXON DESSOUS</v>
          </cell>
          <cell r="F112" t="str">
            <v>25</v>
          </cell>
          <cell r="I112" t="str">
            <v>INGEBAT</v>
          </cell>
          <cell r="J112" t="str">
            <v>18, Rue du Pont de l'Epée   39300 CHAMPAGNOLE</v>
          </cell>
          <cell r="K112" t="str">
            <v>03.84.52.45.01</v>
          </cell>
          <cell r="M112">
            <v>262794</v>
          </cell>
        </row>
        <row r="113">
          <cell r="A113" t="str">
            <v>8.107</v>
          </cell>
          <cell r="B113" t="str">
            <v>BE</v>
          </cell>
          <cell r="C113" t="str">
            <v>BI</v>
          </cell>
          <cell r="D113" t="str">
            <v>OXYDEC</v>
          </cell>
          <cell r="E113" t="str">
            <v>BP 1   71210 ECUISSES</v>
          </cell>
          <cell r="F113" t="str">
            <v>71</v>
          </cell>
          <cell r="G113" t="str">
            <v>03.85.78.96.00</v>
          </cell>
          <cell r="I113" t="str">
            <v>B3I</v>
          </cell>
          <cell r="J113" t="str">
            <v>13, Rue de la Houe   21800 QUETIGNY</v>
          </cell>
          <cell r="K113" t="str">
            <v>03.80.46.96.00</v>
          </cell>
          <cell r="M113">
            <v>180000</v>
          </cell>
        </row>
        <row r="114">
          <cell r="A114" t="str">
            <v>8.108</v>
          </cell>
          <cell r="B114" t="str">
            <v>BE</v>
          </cell>
          <cell r="C114" t="str">
            <v>BA</v>
          </cell>
          <cell r="D114" t="str">
            <v>CHEVALLIER Jacques</v>
          </cell>
          <cell r="E114" t="str">
            <v>Ferme d'Asnière   70180 DAMPIERRE SUR SALON</v>
          </cell>
          <cell r="F114" t="str">
            <v>70</v>
          </cell>
          <cell r="G114" t="str">
            <v>03.84.67.13.44</v>
          </cell>
          <cell r="M114">
            <v>40400</v>
          </cell>
        </row>
        <row r="115">
          <cell r="A115" t="str">
            <v>8.109</v>
          </cell>
          <cell r="B115" t="str">
            <v>BE</v>
          </cell>
          <cell r="C115" t="str">
            <v>DI</v>
          </cell>
          <cell r="D115" t="str">
            <v>PAREAZ Philippe</v>
          </cell>
          <cell r="E115" t="str">
            <v>1261 LA RIPPE SUR NYON  (SUISSE)</v>
          </cell>
          <cell r="F115" t="str">
            <v>E</v>
          </cell>
          <cell r="G115">
            <v>41223671342</v>
          </cell>
          <cell r="M115">
            <v>91000</v>
          </cell>
        </row>
        <row r="116">
          <cell r="A116" t="str">
            <v>8.110</v>
          </cell>
          <cell r="B116" t="str">
            <v>CC</v>
          </cell>
          <cell r="C116" t="str">
            <v>AR</v>
          </cell>
          <cell r="D116" t="str">
            <v>LITZLER Matériaux</v>
          </cell>
          <cell r="E116" t="str">
            <v>16, Route de Thann   68130 ALTKIRCH</v>
          </cell>
          <cell r="F116" t="str">
            <v>68</v>
          </cell>
          <cell r="G116" t="str">
            <v>03.89.40.90.75</v>
          </cell>
          <cell r="H116" t="str">
            <v>03.89.40.65.15</v>
          </cell>
          <cell r="I116" t="str">
            <v>BIANCHI Pierre</v>
          </cell>
          <cell r="J116" t="str">
            <v>2, Place du 11 Novembre   68140 MUNSTER</v>
          </cell>
          <cell r="K116" t="str">
            <v>03.89.77.00.80</v>
          </cell>
          <cell r="M116">
            <v>180000</v>
          </cell>
        </row>
        <row r="117">
          <cell r="A117" t="str">
            <v>8.111</v>
          </cell>
          <cell r="B117" t="str">
            <v>BE</v>
          </cell>
          <cell r="C117" t="str">
            <v>BI</v>
          </cell>
          <cell r="D117" t="str">
            <v>AIR AUTOMATION (SORMEL)</v>
          </cell>
          <cell r="E117" t="str">
            <v>8, Rue Isaac Newton   25000 BESANCON</v>
          </cell>
          <cell r="F117" t="str">
            <v>25</v>
          </cell>
          <cell r="G117" t="str">
            <v>03.81.41.63.00</v>
          </cell>
          <cell r="I117" t="str">
            <v>BURAGLIO Serge</v>
          </cell>
          <cell r="J117" t="str">
            <v>6, Rue des Carrières   70100 GRAY</v>
          </cell>
          <cell r="K117" t="str">
            <v>03.84.65.12.20</v>
          </cell>
          <cell r="L117" t="str">
            <v>03.84.65.33.18</v>
          </cell>
          <cell r="M117">
            <v>1900000</v>
          </cell>
        </row>
        <row r="118">
          <cell r="A118" t="str">
            <v>8.112</v>
          </cell>
          <cell r="B118" t="str">
            <v>ML</v>
          </cell>
          <cell r="C118" t="str">
            <v>BI</v>
          </cell>
          <cell r="D118" t="str">
            <v>ZURFLUH FELLER</v>
          </cell>
          <cell r="E118" t="str">
            <v>15, Grande Rue   25150 ROIDE</v>
          </cell>
          <cell r="F118" t="str">
            <v>25</v>
          </cell>
          <cell r="G118" t="str">
            <v>03.81.99.33.00</v>
          </cell>
          <cell r="H118" t="str">
            <v>03.81.99.33.40</v>
          </cell>
          <cell r="M118">
            <v>34500</v>
          </cell>
        </row>
        <row r="119">
          <cell r="A119" t="str">
            <v>8.113</v>
          </cell>
          <cell r="B119" t="str">
            <v>BE</v>
          </cell>
          <cell r="C119" t="str">
            <v>BI</v>
          </cell>
          <cell r="D119" t="str">
            <v>FRUCTICOMI (SCI DE L'ACQUEDUC DE L'AURE)</v>
          </cell>
          <cell r="E119" t="str">
            <v>4, Place de la Coupole   94676 CHARENTON LE PONT Cédex</v>
          </cell>
          <cell r="F119" t="str">
            <v>78</v>
          </cell>
          <cell r="I119" t="str">
            <v>HELBERT Gilles</v>
          </cell>
          <cell r="J119" t="str">
            <v>18, Avenue de Paris   78820 JUZIERS</v>
          </cell>
          <cell r="K119" t="str">
            <v>01.34.75.67.52</v>
          </cell>
          <cell r="L119" t="str">
            <v>03.34.75.62.74</v>
          </cell>
          <cell r="M119">
            <v>245000</v>
          </cell>
        </row>
        <row r="120">
          <cell r="A120" t="str">
            <v>8.114</v>
          </cell>
          <cell r="B120" t="str">
            <v>ML</v>
          </cell>
          <cell r="C120" t="str">
            <v>MP</v>
          </cell>
          <cell r="D120" t="str">
            <v>SOCAD (SMAT)</v>
          </cell>
          <cell r="E120" t="str">
            <v>13, Rue de la Tuilerie   70400 HERICOURT</v>
          </cell>
          <cell r="F120" t="str">
            <v>25</v>
          </cell>
          <cell r="G120" t="str">
            <v>03.84.46.60.00</v>
          </cell>
          <cell r="H120" t="str">
            <v>03.84.46.60.04</v>
          </cell>
          <cell r="M120">
            <v>320317.5</v>
          </cell>
        </row>
        <row r="121">
          <cell r="A121" t="str">
            <v>8.115</v>
          </cell>
          <cell r="B121" t="str">
            <v>ML</v>
          </cell>
          <cell r="C121" t="str">
            <v>MP</v>
          </cell>
          <cell r="D121" t="str">
            <v>SOCAD (CENTRE D'AFFAIRES)</v>
          </cell>
          <cell r="E121" t="str">
            <v>13, Rue de la Tuilerie   70400 HERICOURT</v>
          </cell>
          <cell r="F121" t="str">
            <v>25</v>
          </cell>
          <cell r="G121" t="str">
            <v>03.84.46.60.00</v>
          </cell>
          <cell r="H121" t="str">
            <v>03.84.46.60.04</v>
          </cell>
          <cell r="M121">
            <v>319067.5</v>
          </cell>
        </row>
        <row r="122">
          <cell r="A122" t="str">
            <v>8.116</v>
          </cell>
          <cell r="B122" t="str">
            <v>ML</v>
          </cell>
          <cell r="C122" t="str">
            <v>BA</v>
          </cell>
          <cell r="D122" t="str">
            <v>GAEC GLASSON</v>
          </cell>
          <cell r="E122" t="str">
            <v>RANGEVILLERS   25450 DAMPRICHARD</v>
          </cell>
          <cell r="F122" t="str">
            <v>25</v>
          </cell>
          <cell r="M122">
            <v>135157.54</v>
          </cell>
          <cell r="N122" t="str">
            <v>MONNET</v>
          </cell>
        </row>
        <row r="123">
          <cell r="A123" t="str">
            <v>8.117</v>
          </cell>
          <cell r="B123" t="str">
            <v>BE</v>
          </cell>
          <cell r="C123" t="str">
            <v>DI</v>
          </cell>
          <cell r="D123" t="str">
            <v>CINEMA CAP VERT</v>
          </cell>
          <cell r="E123" t="str">
            <v>150, Avenue de la Haute Tarentaise   73700 BOURG ST MAURICE</v>
          </cell>
          <cell r="F123" t="str">
            <v>21</v>
          </cell>
          <cell r="I123" t="str">
            <v>LECOQ Yann</v>
          </cell>
          <cell r="J123" t="str">
            <v>20, Av. de la Libération   38370 LES ROCHES CONDRIEU</v>
          </cell>
          <cell r="K123" t="str">
            <v>04.74.56.45.53</v>
          </cell>
          <cell r="L123" t="str">
            <v>04.74.56.37.68</v>
          </cell>
          <cell r="M123">
            <v>2263800</v>
          </cell>
        </row>
        <row r="124">
          <cell r="A124" t="str">
            <v>8.118</v>
          </cell>
          <cell r="B124" t="str">
            <v>BE</v>
          </cell>
          <cell r="C124" t="str">
            <v>GD</v>
          </cell>
          <cell r="D124" t="str">
            <v>SODISRO</v>
          </cell>
          <cell r="E124" t="str">
            <v>Rue Maryse Bastié   76800 SAINT ETIENNE DU ROUVRAY</v>
          </cell>
          <cell r="F124" t="str">
            <v>76</v>
          </cell>
          <cell r="I124" t="str">
            <v>ARDECO</v>
          </cell>
          <cell r="J124" t="str">
            <v>Les Granges Galand   BP 236   37552 SAINT-AVERTIN</v>
          </cell>
          <cell r="K124" t="str">
            <v>02.47.27.01.28</v>
          </cell>
          <cell r="L124" t="str">
            <v>02.47.28.78.44</v>
          </cell>
          <cell r="M124">
            <v>645000</v>
          </cell>
        </row>
        <row r="125">
          <cell r="A125" t="str">
            <v>8.119</v>
          </cell>
          <cell r="B125" t="str">
            <v>BE</v>
          </cell>
          <cell r="C125" t="str">
            <v>GD</v>
          </cell>
          <cell r="D125" t="str">
            <v>PIERROT BTP (SCI GL)</v>
          </cell>
          <cell r="E125" t="str">
            <v>54 Bis, Route de Seurre   BP 13   21201 BEAUNE</v>
          </cell>
          <cell r="F125" t="str">
            <v>21</v>
          </cell>
          <cell r="G125" t="str">
            <v>03.80.22.26.10</v>
          </cell>
          <cell r="H125" t="str">
            <v>03.80.24.79.25</v>
          </cell>
          <cell r="M125">
            <v>45300</v>
          </cell>
        </row>
        <row r="126">
          <cell r="A126" t="str">
            <v>8.120</v>
          </cell>
          <cell r="B126" t="str">
            <v>CC</v>
          </cell>
          <cell r="C126" t="str">
            <v>MP</v>
          </cell>
          <cell r="D126" t="str">
            <v>ASPA</v>
          </cell>
          <cell r="E126" t="str">
            <v>5, Rue de Madrid   67300 SCHILTIGHEIM</v>
          </cell>
          <cell r="F126" t="str">
            <v>67</v>
          </cell>
          <cell r="G126" t="str">
            <v>03.88.19.26.66</v>
          </cell>
          <cell r="I126" t="str">
            <v>DENNER J.François</v>
          </cell>
          <cell r="J126" t="str">
            <v>4, Quai Rouget de l'Isle   67000 STRASBOURG</v>
          </cell>
          <cell r="K126" t="str">
            <v>03.88.83.77.77</v>
          </cell>
          <cell r="L126" t="str">
            <v>03.88.35.23.23</v>
          </cell>
          <cell r="M126">
            <v>361650</v>
          </cell>
        </row>
        <row r="127">
          <cell r="A127" t="str">
            <v>8.121</v>
          </cell>
          <cell r="B127" t="str">
            <v>CC</v>
          </cell>
          <cell r="C127" t="str">
            <v>BI</v>
          </cell>
          <cell r="D127" t="str">
            <v>SACRED EUROPE</v>
          </cell>
          <cell r="E127" t="str">
            <v>4, Rue Gutemberg   68800 VIEUX THANN</v>
          </cell>
          <cell r="F127" t="str">
            <v>68</v>
          </cell>
          <cell r="G127" t="str">
            <v>03.89.37.40.33</v>
          </cell>
          <cell r="I127" t="str">
            <v>STAUFFER Pierre</v>
          </cell>
          <cell r="J127" t="str">
            <v>20, Place Joffre   68800 THANN</v>
          </cell>
          <cell r="K127" t="str">
            <v>03.89.37.90.19</v>
          </cell>
          <cell r="M127">
            <v>604450</v>
          </cell>
        </row>
        <row r="128">
          <cell r="A128" t="str">
            <v>8.122</v>
          </cell>
          <cell r="B128" t="str">
            <v>BE</v>
          </cell>
          <cell r="C128" t="str">
            <v>AR</v>
          </cell>
          <cell r="D128" t="str">
            <v>SCI 21 (CATM)</v>
          </cell>
          <cell r="E128" t="str">
            <v>21, Rue des Frères Montgolfier   21300 CHENOVE</v>
          </cell>
          <cell r="F128" t="str">
            <v>21</v>
          </cell>
          <cell r="I128" t="str">
            <v>DURIN André</v>
          </cell>
          <cell r="J128" t="str">
            <v>1 Bis, Cours Général De Gaulle   21000 DIJON</v>
          </cell>
          <cell r="K128" t="str">
            <v>03.80.66.28.85</v>
          </cell>
          <cell r="M128">
            <v>218100</v>
          </cell>
        </row>
        <row r="129">
          <cell r="A129" t="str">
            <v>8.123</v>
          </cell>
          <cell r="B129" t="str">
            <v>CC</v>
          </cell>
          <cell r="C129" t="str">
            <v>AR</v>
          </cell>
          <cell r="D129" t="str">
            <v>LCR - LES CONSTRUCTEURS REUNIS (KAERCHER)</v>
          </cell>
          <cell r="E129" t="str">
            <v>7, Rue Jean Monnet   ECKBOLSHEIM  67087 STRASBOURG Cdx</v>
          </cell>
          <cell r="F129" t="str">
            <v>67</v>
          </cell>
          <cell r="G129" t="str">
            <v>03.88.77.02.40</v>
          </cell>
          <cell r="M129">
            <v>177700</v>
          </cell>
        </row>
        <row r="130">
          <cell r="A130" t="str">
            <v>8.124</v>
          </cell>
          <cell r="B130" t="str">
            <v>ML</v>
          </cell>
          <cell r="C130" t="str">
            <v>BA</v>
          </cell>
          <cell r="D130" t="str">
            <v>JACOULOT Henri</v>
          </cell>
          <cell r="E130" t="str">
            <v>La Burdelière   25470 TREVILLERS</v>
          </cell>
          <cell r="F130" t="str">
            <v>25</v>
          </cell>
          <cell r="M130">
            <v>92000</v>
          </cell>
          <cell r="N130" t="str">
            <v>MONNET</v>
          </cell>
        </row>
        <row r="131">
          <cell r="A131" t="str">
            <v>8.125</v>
          </cell>
          <cell r="B131" t="str">
            <v>BE</v>
          </cell>
          <cell r="C131" t="str">
            <v>MP</v>
          </cell>
          <cell r="D131" t="str">
            <v>GROUPE 1000 (LYCEE FERTET à GRAY)</v>
          </cell>
          <cell r="E131" t="str">
            <v>3, Place de Montrapon   25000 BESANCON</v>
          </cell>
          <cell r="F131" t="str">
            <v>70</v>
          </cell>
          <cell r="G131" t="str">
            <v>03.81.53.08.08</v>
          </cell>
          <cell r="H131" t="str">
            <v>03.81.50.06.66</v>
          </cell>
          <cell r="M131">
            <v>800524.41</v>
          </cell>
        </row>
        <row r="132">
          <cell r="A132" t="str">
            <v>8.126</v>
          </cell>
          <cell r="B132" t="str">
            <v>BE</v>
          </cell>
          <cell r="C132" t="str">
            <v>DI</v>
          </cell>
          <cell r="D132" t="str">
            <v>PAREAZ Philippe</v>
          </cell>
          <cell r="E132" t="str">
            <v>1261 LA RIPPE SUR NYON (SUISSE)</v>
          </cell>
          <cell r="F132" t="str">
            <v>E</v>
          </cell>
          <cell r="G132">
            <v>41223671342</v>
          </cell>
          <cell r="M132">
            <v>70825</v>
          </cell>
        </row>
        <row r="133">
          <cell r="A133" t="str">
            <v>8.127</v>
          </cell>
          <cell r="B133" t="str">
            <v>BB</v>
          </cell>
          <cell r="C133" t="str">
            <v>AR</v>
          </cell>
          <cell r="D133" t="str">
            <v>SCAPPATICCI (CAB)</v>
          </cell>
          <cell r="E133" t="str">
            <v>BP 43   69684 CHASSIEU Cédex</v>
          </cell>
          <cell r="F133" t="str">
            <v>69</v>
          </cell>
          <cell r="G133" t="str">
            <v>04.78.90.11.97</v>
          </cell>
          <cell r="H133" t="str">
            <v>04.78.40.67.96</v>
          </cell>
          <cell r="I133" t="str">
            <v>GRUYER Pierre-André</v>
          </cell>
          <cell r="J133" t="str">
            <v>94, Rue Mercière   69002 LYON</v>
          </cell>
          <cell r="K133" t="str">
            <v>04.78.37.65.29</v>
          </cell>
          <cell r="L133" t="str">
            <v>04.72.41.90.55</v>
          </cell>
          <cell r="M133">
            <v>222000</v>
          </cell>
        </row>
        <row r="134">
          <cell r="A134" t="str">
            <v>8.128</v>
          </cell>
          <cell r="B134" t="str">
            <v>BE</v>
          </cell>
          <cell r="C134" t="str">
            <v>BI</v>
          </cell>
          <cell r="D134" t="str">
            <v>GUILLIN Emballages (Bureaux)</v>
          </cell>
          <cell r="E134" t="str">
            <v>ZI   25290 ORNANS</v>
          </cell>
          <cell r="F134" t="str">
            <v>25</v>
          </cell>
          <cell r="G134" t="str">
            <v>03.81.40.23.00</v>
          </cell>
          <cell r="I134" t="str">
            <v>ROLLA Mario</v>
          </cell>
          <cell r="J134" t="str">
            <v>59 Ter, Rue des Granges   25000 BESANCON</v>
          </cell>
          <cell r="K134" t="str">
            <v>03.81.81.10.78</v>
          </cell>
          <cell r="M134">
            <v>887600</v>
          </cell>
        </row>
        <row r="135">
          <cell r="A135" t="str">
            <v>8.129</v>
          </cell>
          <cell r="B135" t="str">
            <v>CC</v>
          </cell>
          <cell r="C135" t="str">
            <v>BI</v>
          </cell>
          <cell r="D135" t="str">
            <v>UNISTO</v>
          </cell>
          <cell r="E135" t="str">
            <v>35, Rue d'Huningue   68304 SAINT LOUIS Cédex</v>
          </cell>
          <cell r="F135" t="str">
            <v>68</v>
          </cell>
          <cell r="G135" t="str">
            <v>03.89.70.44.00</v>
          </cell>
          <cell r="I135" t="str">
            <v>OFFNER GILCH KALK TRAN</v>
          </cell>
          <cell r="J135" t="str">
            <v>7, Rue du Parc   67205 STRASBOURG  OBERHAUSBERGEN</v>
          </cell>
          <cell r="K135" t="str">
            <v>03.88.56.87.97</v>
          </cell>
          <cell r="M135">
            <v>738500</v>
          </cell>
        </row>
        <row r="136">
          <cell r="A136" t="str">
            <v>8.130</v>
          </cell>
          <cell r="B136" t="str">
            <v>CC</v>
          </cell>
          <cell r="C136" t="str">
            <v>BI</v>
          </cell>
          <cell r="D136" t="str">
            <v>CAN PACKAGING (SCI DU LAGON)</v>
          </cell>
          <cell r="E136" t="str">
            <v>Avenue Valpac   68440 HABSHEIM</v>
          </cell>
          <cell r="F136" t="str">
            <v>68</v>
          </cell>
          <cell r="I136" t="str">
            <v>STAUFFER Pierre</v>
          </cell>
          <cell r="J136" t="str">
            <v>20, Place Joffre   68800 THANN</v>
          </cell>
          <cell r="K136" t="str">
            <v>03.89.37.90.19</v>
          </cell>
          <cell r="M136">
            <v>588240</v>
          </cell>
        </row>
        <row r="137">
          <cell r="A137" t="str">
            <v>8.131</v>
          </cell>
          <cell r="B137" t="str">
            <v>BB</v>
          </cell>
          <cell r="C137" t="str">
            <v>BI</v>
          </cell>
          <cell r="D137" t="str">
            <v>CHANNEL POIDS LOURDS (SCANIA)</v>
          </cell>
          <cell r="E137" t="str">
            <v>CD 119   Le Fort Vert   62730 MARCK EN CALAISIS</v>
          </cell>
          <cell r="F137" t="str">
            <v>62</v>
          </cell>
          <cell r="I137" t="str">
            <v>HERZ Architectes - BEAUNE</v>
          </cell>
          <cell r="J137" t="str">
            <v>4, Rue de l'Annonciade   69001 LYON</v>
          </cell>
          <cell r="K137" t="str">
            <v>04.78.29.16.56</v>
          </cell>
          <cell r="L137" t="str">
            <v>04.72.00.29.06</v>
          </cell>
          <cell r="M137">
            <v>735000</v>
          </cell>
        </row>
        <row r="138">
          <cell r="A138" t="str">
            <v>8.132</v>
          </cell>
          <cell r="B138" t="str">
            <v>BB</v>
          </cell>
          <cell r="C138" t="str">
            <v>GD</v>
          </cell>
          <cell r="D138" t="str">
            <v>DECATHLON (QUECHUA)</v>
          </cell>
          <cell r="E138" t="str">
            <v>332, Avenue Charles De Gaulle   Case 31   69676 BRON Cédex</v>
          </cell>
          <cell r="F138" t="str">
            <v>74</v>
          </cell>
          <cell r="G138" t="str">
            <v>04.72.15.87.72</v>
          </cell>
          <cell r="H138" t="str">
            <v>04.72.15.87.71</v>
          </cell>
          <cell r="I138" t="str">
            <v>VOLLIN Paul</v>
          </cell>
          <cell r="J138" t="str">
            <v>40, Rue Laure Diébold   69009 LYON</v>
          </cell>
          <cell r="K138" t="str">
            <v>04.72.53.60.60</v>
          </cell>
          <cell r="L138" t="str">
            <v>04.72.53.60.61</v>
          </cell>
          <cell r="M138">
            <v>460140</v>
          </cell>
        </row>
        <row r="139">
          <cell r="A139" t="str">
            <v>8.133</v>
          </cell>
          <cell r="B139" t="str">
            <v>BE</v>
          </cell>
          <cell r="C139" t="str">
            <v>MP</v>
          </cell>
          <cell r="D139" t="str">
            <v>EDF (EDF MONTBARD)</v>
          </cell>
          <cell r="E139" t="str">
            <v>8, Rue de Versigny   TSA 30007   54608 VILLERS LES NANCY</v>
          </cell>
          <cell r="F139" t="str">
            <v>21</v>
          </cell>
          <cell r="G139" t="str">
            <v>03.83.92.25.72</v>
          </cell>
          <cell r="I139" t="str">
            <v>SETUREC Architecture</v>
          </cell>
          <cell r="J139" t="str">
            <v>28, Rue Louis De Broglie   Parc Technolique 21000 DIJON</v>
          </cell>
          <cell r="M139">
            <v>68000</v>
          </cell>
        </row>
        <row r="140">
          <cell r="A140" t="str">
            <v>8.134</v>
          </cell>
          <cell r="B140" t="str">
            <v>BE</v>
          </cell>
          <cell r="C140" t="str">
            <v>BI</v>
          </cell>
          <cell r="D140" t="str">
            <v>GUILLIN (Façades)</v>
          </cell>
          <cell r="E140" t="str">
            <v>ZI   25290 ORNANS</v>
          </cell>
          <cell r="F140" t="str">
            <v>25</v>
          </cell>
          <cell r="G140" t="str">
            <v>03.81.40.23.00</v>
          </cell>
          <cell r="I140" t="str">
            <v>ROLLA Mario</v>
          </cell>
          <cell r="J140" t="str">
            <v>59 Ter, Rue des Granges   25000 BESANCON</v>
          </cell>
          <cell r="K140" t="str">
            <v>06.81.81.10.78</v>
          </cell>
          <cell r="M140">
            <v>124592.8</v>
          </cell>
        </row>
        <row r="141">
          <cell r="A141" t="str">
            <v>8.135</v>
          </cell>
          <cell r="B141" t="str">
            <v>BE</v>
          </cell>
          <cell r="C141" t="str">
            <v>BI</v>
          </cell>
          <cell r="D141" t="str">
            <v>ELF ANTAR (Bâtiment à LONGVIC)</v>
          </cell>
          <cell r="E141" t="str">
            <v>Tour Elf   92078 PARIS LA DEFENSE</v>
          </cell>
          <cell r="F141" t="str">
            <v>21</v>
          </cell>
          <cell r="G141" t="str">
            <v>01.47.44.31.40</v>
          </cell>
          <cell r="H141" t="str">
            <v>01.47.44.45.40</v>
          </cell>
          <cell r="M141">
            <v>130500</v>
          </cell>
        </row>
        <row r="142">
          <cell r="A142" t="str">
            <v>8.136</v>
          </cell>
          <cell r="B142" t="str">
            <v>CC</v>
          </cell>
          <cell r="C142" t="str">
            <v>AR</v>
          </cell>
          <cell r="D142" t="str">
            <v>PRO TECHNIC</v>
          </cell>
          <cell r="E142" t="str">
            <v>66, Rue des Fabriques   BP 43   68702 CERNAY Cédex</v>
          </cell>
          <cell r="F142" t="str">
            <v>68</v>
          </cell>
          <cell r="G142" t="str">
            <v>03.89.37.68.25</v>
          </cell>
          <cell r="I142" t="str">
            <v>KOESSLER VIRY SCHULTZ</v>
          </cell>
          <cell r="J142" t="str">
            <v>7, Rue Traversière   BP 87   68703 CERNAY</v>
          </cell>
          <cell r="K142" t="str">
            <v>03.89.75.74.70</v>
          </cell>
          <cell r="L142" t="str">
            <v>03.89.46.87.60</v>
          </cell>
          <cell r="M142">
            <v>190000</v>
          </cell>
        </row>
        <row r="143">
          <cell r="A143" t="str">
            <v>8.137</v>
          </cell>
          <cell r="B143" t="str">
            <v>ML</v>
          </cell>
          <cell r="C143" t="str">
            <v>BI</v>
          </cell>
          <cell r="D143" t="str">
            <v>STRUCHEN</v>
          </cell>
          <cell r="E143" t="str">
            <v>4, Rue Neuve   25140 CHARQUEMONT</v>
          </cell>
          <cell r="F143" t="str">
            <v>25</v>
          </cell>
          <cell r="G143" t="str">
            <v>03.81.44.02.34</v>
          </cell>
          <cell r="M143">
            <v>22570.81</v>
          </cell>
        </row>
        <row r="144">
          <cell r="A144" t="str">
            <v>8.138</v>
          </cell>
          <cell r="B144" t="str">
            <v>BE</v>
          </cell>
          <cell r="C144" t="str">
            <v>AL</v>
          </cell>
          <cell r="D144" t="str">
            <v>SUCRERIE D'AISEREY (Réfection bardage)</v>
          </cell>
          <cell r="E144" t="str">
            <v>21110 AISEREY</v>
          </cell>
          <cell r="F144" t="str">
            <v>21</v>
          </cell>
          <cell r="G144" t="str">
            <v>03.80.63.15.60</v>
          </cell>
          <cell r="M144">
            <v>12100</v>
          </cell>
        </row>
        <row r="145">
          <cell r="A145" t="str">
            <v>8.139</v>
          </cell>
          <cell r="B145" t="str">
            <v>BE</v>
          </cell>
          <cell r="C145" t="str">
            <v>DI</v>
          </cell>
          <cell r="D145" t="str">
            <v>PAREAZ Philippe</v>
          </cell>
          <cell r="E145" t="str">
            <v>1261 LA RIPPE SUR NYON (SUISSE)</v>
          </cell>
          <cell r="F145" t="str">
            <v>E</v>
          </cell>
          <cell r="G145">
            <v>41223671342</v>
          </cell>
          <cell r="M145">
            <v>94900</v>
          </cell>
        </row>
        <row r="146">
          <cell r="A146" t="str">
            <v>8.140</v>
          </cell>
          <cell r="B146" t="str">
            <v>ML</v>
          </cell>
          <cell r="C146" t="str">
            <v>BA</v>
          </cell>
          <cell r="D146" t="str">
            <v>GAEC DU ROD (Mr MAUVAIS)</v>
          </cell>
          <cell r="E146" t="str">
            <v>25220 BELLEHERBE</v>
          </cell>
          <cell r="F146" t="str">
            <v>25</v>
          </cell>
          <cell r="G146" t="str">
            <v>03.81.44.32.64</v>
          </cell>
          <cell r="M146">
            <v>490000</v>
          </cell>
          <cell r="N146" t="str">
            <v>MONNET</v>
          </cell>
        </row>
        <row r="147">
          <cell r="A147" t="str">
            <v>8.141</v>
          </cell>
          <cell r="B147" t="str">
            <v>BB</v>
          </cell>
          <cell r="C147" t="str">
            <v>BI</v>
          </cell>
          <cell r="D147" t="str">
            <v>ENTREPRISE INDUSTRIELLE GCC (TORAY PLASTIQUES)</v>
          </cell>
          <cell r="E147" t="str">
            <v>30, Rue de la Poudrette   69627 VILLEURBANNE Cédex</v>
          </cell>
          <cell r="F147" t="str">
            <v>01</v>
          </cell>
          <cell r="G147" t="str">
            <v>04.72.88.00.20</v>
          </cell>
          <cell r="H147" t="str">
            <v>04.72.88.00.29</v>
          </cell>
          <cell r="M147">
            <v>3103864</v>
          </cell>
        </row>
        <row r="148">
          <cell r="A148" t="str">
            <v>8.142</v>
          </cell>
          <cell r="B148" t="str">
            <v>CC</v>
          </cell>
          <cell r="C148" t="str">
            <v>BI</v>
          </cell>
          <cell r="D148" t="str">
            <v>VEYHL</v>
          </cell>
          <cell r="E148" t="str">
            <v>4, Rue de la Kuebelmuehle   67240 BISCHWILLER</v>
          </cell>
          <cell r="F148" t="str">
            <v>67</v>
          </cell>
          <cell r="G148" t="str">
            <v>03.88.53.81.20</v>
          </cell>
          <cell r="I148" t="str">
            <v>SIRR</v>
          </cell>
          <cell r="J148" t="str">
            <v>16, Rue Industrie BP 47 67402 ILLKIRCH GRAFFENSTADEN</v>
          </cell>
          <cell r="K148" t="str">
            <v>03.88.40.88.00</v>
          </cell>
          <cell r="M148">
            <v>184070</v>
          </cell>
        </row>
        <row r="149">
          <cell r="A149" t="str">
            <v>8.143</v>
          </cell>
          <cell r="B149" t="str">
            <v>ML</v>
          </cell>
          <cell r="C149" t="str">
            <v>HS</v>
          </cell>
          <cell r="D149" t="str">
            <v>GEFCO</v>
          </cell>
          <cell r="E149" t="str">
            <v>ZI Ouest Le Durgeon   70001 NOIDANS LES VESOUL</v>
          </cell>
          <cell r="F149" t="str">
            <v>70</v>
          </cell>
          <cell r="I149" t="str">
            <v>EBCI</v>
          </cell>
          <cell r="J149" t="str">
            <v>216, Avenue du Breuil   Technoland   25461 ETUPES Cédex</v>
          </cell>
          <cell r="K149" t="str">
            <v>03.81.94.13.89</v>
          </cell>
          <cell r="M149">
            <v>735300</v>
          </cell>
        </row>
        <row r="150">
          <cell r="A150" t="str">
            <v>8.144</v>
          </cell>
          <cell r="B150" t="str">
            <v>ML</v>
          </cell>
          <cell r="C150" t="str">
            <v>MP</v>
          </cell>
          <cell r="D150" t="str">
            <v>CONSEIL REGIONAL FRANCHE-COMTE (LEGTA PORT/SAONE)</v>
          </cell>
          <cell r="E150" t="str">
            <v>4, Square Castan   25000 BESANCON</v>
          </cell>
          <cell r="F150" t="str">
            <v>70</v>
          </cell>
          <cell r="I150" t="str">
            <v>BERGERET Christian</v>
          </cell>
          <cell r="J150" t="str">
            <v>105, Rue Baron Bouvier   70000 VESOUL</v>
          </cell>
          <cell r="M150">
            <v>252385.86</v>
          </cell>
        </row>
        <row r="151">
          <cell r="A151" t="str">
            <v>8.145</v>
          </cell>
          <cell r="B151" t="str">
            <v>BE</v>
          </cell>
          <cell r="C151" t="str">
            <v>MP</v>
          </cell>
          <cell r="D151" t="str">
            <v>POULETTY (SAPRR)</v>
          </cell>
          <cell r="E151" t="str">
            <v>ZI Dijon Longvic   4, Rue Lavoisier  BP 31  21604 LONGVIC Cdx</v>
          </cell>
          <cell r="F151" t="str">
            <v>21</v>
          </cell>
          <cell r="G151" t="str">
            <v>03.80.70.62.70</v>
          </cell>
          <cell r="M151">
            <v>118126.39999999999</v>
          </cell>
        </row>
        <row r="152">
          <cell r="A152" t="str">
            <v>8.146</v>
          </cell>
          <cell r="B152" t="str">
            <v>ML</v>
          </cell>
          <cell r="C152" t="str">
            <v>MP</v>
          </cell>
          <cell r="D152" t="str">
            <v>SAIEMB (IRDQ)</v>
          </cell>
          <cell r="E152" t="str">
            <v>1, Place de l'Europe   BP 2075   25051 BESANCON Cédex</v>
          </cell>
          <cell r="F152" t="str">
            <v>25</v>
          </cell>
          <cell r="G152" t="str">
            <v>03.81.41.41.00</v>
          </cell>
          <cell r="H152" t="str">
            <v>03.81.41.05.50</v>
          </cell>
          <cell r="I152" t="str">
            <v>LAMBOLEY Philippe</v>
          </cell>
          <cell r="J152" t="str">
            <v>11, Rue Emile Picard   25000 BESANCON</v>
          </cell>
          <cell r="M152">
            <v>327417.64</v>
          </cell>
        </row>
        <row r="153">
          <cell r="A153" t="str">
            <v>8.147</v>
          </cell>
          <cell r="B153" t="str">
            <v>BB</v>
          </cell>
          <cell r="C153" t="str">
            <v>BI</v>
          </cell>
          <cell r="D153" t="str">
            <v>INSTALLUX</v>
          </cell>
          <cell r="E153" t="str">
            <v>28, Chemin Motte   ZA du Boiron   69720 ST BONNET DE MURE</v>
          </cell>
          <cell r="F153" t="str">
            <v>69</v>
          </cell>
          <cell r="G153" t="str">
            <v>04.72.48.31.74</v>
          </cell>
          <cell r="H153" t="str">
            <v>04.72.48.31.82</v>
          </cell>
          <cell r="I153" t="str">
            <v>AMC INSTALLUX</v>
          </cell>
          <cell r="J153" t="str">
            <v>28, Chemin Motte ZA du Boiron  69720 ST BONNET DE MURE</v>
          </cell>
          <cell r="K153" t="str">
            <v>04.72.48.31.74</v>
          </cell>
          <cell r="L153" t="str">
            <v>04.72.48.31.82</v>
          </cell>
          <cell r="M153">
            <v>1212000</v>
          </cell>
        </row>
        <row r="154">
          <cell r="M154">
            <v>69356680.719999999</v>
          </cell>
        </row>
      </sheetData>
      <sheetData sheetId="2">
        <row r="1">
          <cell r="A1" t="str">
            <v>N° AFFAIRE</v>
          </cell>
          <cell r="B1" t="str">
            <v>COM</v>
          </cell>
          <cell r="C1" t="str">
            <v>SECTEUR</v>
          </cell>
          <cell r="D1" t="str">
            <v>NOM</v>
          </cell>
          <cell r="E1" t="str">
            <v>ADRESSE</v>
          </cell>
          <cell r="F1" t="str">
            <v>TEL</v>
          </cell>
          <cell r="G1" t="str">
            <v>FAX</v>
          </cell>
          <cell r="H1" t="str">
            <v>ARCHITECTE</v>
          </cell>
          <cell r="I1" t="str">
            <v>ADRESSE</v>
          </cell>
          <cell r="J1" t="str">
            <v>TEL</v>
          </cell>
          <cell r="K1" t="str">
            <v>FAX</v>
          </cell>
          <cell r="L1" t="str">
            <v>DPT</v>
          </cell>
          <cell r="M1" t="str">
            <v>MONTANT HT</v>
          </cell>
        </row>
        <row r="2">
          <cell r="A2">
            <v>9.0009999999999994</v>
          </cell>
          <cell r="B2" t="str">
            <v>BE</v>
          </cell>
          <cell r="C2" t="str">
            <v>HS</v>
          </cell>
          <cell r="D2" t="str">
            <v>DENOUAL Transports (Bât. CHEVIGNY ST SAUVEUR)</v>
          </cell>
          <cell r="E2" t="str">
            <v>56250 ELVEN</v>
          </cell>
          <cell r="F2" t="str">
            <v>02.97.53.54.55</v>
          </cell>
          <cell r="H2" t="str">
            <v>ECOR</v>
          </cell>
          <cell r="I2" t="str">
            <v>21, Avenue Général de Gaulle   91290 ARPAJON</v>
          </cell>
          <cell r="J2" t="str">
            <v>01.64.90.14.45</v>
          </cell>
          <cell r="L2" t="str">
            <v>21</v>
          </cell>
          <cell r="M2">
            <v>235000</v>
          </cell>
        </row>
        <row r="3">
          <cell r="A3">
            <v>9.0020000000000007</v>
          </cell>
          <cell r="B3" t="str">
            <v>BE</v>
          </cell>
          <cell r="C3" t="str">
            <v>BI</v>
          </cell>
          <cell r="D3" t="str">
            <v>SUNDSTRAND INTERNATIONAL</v>
          </cell>
          <cell r="E3" t="str">
            <v xml:space="preserve">Aérospace European Service Center   BP 30  21604 LONGVIC </v>
          </cell>
          <cell r="F3" t="str">
            <v>03.80.38.33.84</v>
          </cell>
          <cell r="H3" t="str">
            <v>VERNEY - MADIOT</v>
          </cell>
          <cell r="I3" t="str">
            <v>4, Cours Général De Gaulle   21000 DIJON</v>
          </cell>
          <cell r="J3" t="str">
            <v>03.80.67.46.48</v>
          </cell>
          <cell r="L3" t="str">
            <v>21</v>
          </cell>
          <cell r="M3">
            <v>686000</v>
          </cell>
        </row>
        <row r="4">
          <cell r="A4">
            <v>9.0030000000000001</v>
          </cell>
          <cell r="B4" t="str">
            <v>ML</v>
          </cell>
          <cell r="C4" t="str">
            <v>BI</v>
          </cell>
          <cell r="D4" t="str">
            <v>PUM PLASTIQUES (Bât. ETUPES)</v>
          </cell>
          <cell r="E4" t="str">
            <v>26, Boulevard du Val de Vesles   51684 REIMS Cédex</v>
          </cell>
          <cell r="H4" t="str">
            <v>VISA Ingéniérie</v>
          </cell>
          <cell r="I4" t="str">
            <v>112, Route de Dijon   21600 LONGVIC</v>
          </cell>
          <cell r="J4" t="str">
            <v>03.80.66.77.17</v>
          </cell>
          <cell r="K4" t="str">
            <v>03.80.66.48.53</v>
          </cell>
          <cell r="L4" t="str">
            <v>25</v>
          </cell>
          <cell r="M4">
            <v>200000</v>
          </cell>
        </row>
        <row r="5">
          <cell r="A5">
            <v>9.0039999999999996</v>
          </cell>
          <cell r="B5" t="str">
            <v>BB</v>
          </cell>
          <cell r="C5" t="str">
            <v>BI</v>
          </cell>
          <cell r="D5" t="str">
            <v>REEL (Hall 4 à VILLEFRANCHE SUR SAONE)</v>
          </cell>
          <cell r="E5" t="str">
            <v>Chemin de la Chaux   BP 39   69450 ST CYR AU MONT D'OR</v>
          </cell>
          <cell r="F5" t="str">
            <v>04.74.65.49.66</v>
          </cell>
          <cell r="H5" t="str">
            <v>ARCHITECTE CONSULTANT</v>
          </cell>
          <cell r="I5" t="str">
            <v>3, Rue du Temple   75004 PARIS</v>
          </cell>
          <cell r="J5" t="str">
            <v>01.42.77.33.13</v>
          </cell>
          <cell r="K5" t="str">
            <v>01.42.77.33.30</v>
          </cell>
          <cell r="L5" t="str">
            <v>69</v>
          </cell>
          <cell r="M5">
            <v>1509652</v>
          </cell>
        </row>
        <row r="6">
          <cell r="A6">
            <v>9.0050000000000008</v>
          </cell>
          <cell r="B6" t="str">
            <v>BE</v>
          </cell>
          <cell r="C6" t="str">
            <v>DI</v>
          </cell>
          <cell r="D6" t="str">
            <v>PAREAZ Philippe</v>
          </cell>
          <cell r="E6" t="str">
            <v>1261 LA RIPPE SUR NYON (SUISSE)</v>
          </cell>
          <cell r="L6" t="str">
            <v>E</v>
          </cell>
          <cell r="M6">
            <v>57225</v>
          </cell>
        </row>
        <row r="7">
          <cell r="A7">
            <v>9.0060000000000109</v>
          </cell>
          <cell r="B7" t="str">
            <v>BE</v>
          </cell>
          <cell r="C7" t="str">
            <v>AL</v>
          </cell>
          <cell r="D7" t="str">
            <v>LAITERIE DE DJURDJURA</v>
          </cell>
          <cell r="E7" t="str">
            <v>DJURDJURA (ALGERIE)</v>
          </cell>
          <cell r="H7" t="str">
            <v>AARALP - Mr MANNI</v>
          </cell>
          <cell r="I7" t="str">
            <v>L'Astrolabe Park Nord Annecy 74370 METZ TESSY</v>
          </cell>
          <cell r="J7" t="str">
            <v>04.50.27.36.74</v>
          </cell>
          <cell r="K7" t="str">
            <v>04.50.27.36.09</v>
          </cell>
          <cell r="L7" t="str">
            <v>E</v>
          </cell>
          <cell r="M7">
            <v>3128318.62</v>
          </cell>
        </row>
        <row r="8">
          <cell r="A8">
            <v>9.0070000000000103</v>
          </cell>
          <cell r="B8" t="str">
            <v>ML</v>
          </cell>
          <cell r="C8" t="str">
            <v>BI</v>
          </cell>
          <cell r="D8" t="str">
            <v>EUROCOOLER (ESAC)</v>
          </cell>
          <cell r="E8" t="str">
            <v>BP 8   70800 SAINT LOUP SUR SEMOUSE</v>
          </cell>
          <cell r="F8" t="str">
            <v>03.84.93.31.20</v>
          </cell>
          <cell r="G8" t="str">
            <v>03.84.93.31.25</v>
          </cell>
          <cell r="L8" t="str">
            <v>70</v>
          </cell>
          <cell r="M8">
            <v>132000</v>
          </cell>
        </row>
        <row r="9">
          <cell r="A9">
            <v>9.0080000000000098</v>
          </cell>
          <cell r="B9" t="str">
            <v>BE</v>
          </cell>
          <cell r="C9" t="str">
            <v>BI</v>
          </cell>
          <cell r="D9" t="str">
            <v>ALCATEL CABLE FRANCE (DOUVRIN 3)</v>
          </cell>
          <cell r="E9" t="str">
            <v>ZI Artois Flandres   62138 BILLY BERCLAU</v>
          </cell>
          <cell r="H9" t="str">
            <v>LUCAS JM</v>
          </cell>
          <cell r="I9" t="str">
            <v>125, Rue de Paris   59800 LILLE</v>
          </cell>
          <cell r="J9" t="str">
            <v>03.20.51.90.10</v>
          </cell>
          <cell r="L9" t="str">
            <v>62</v>
          </cell>
          <cell r="M9">
            <v>5858560</v>
          </cell>
        </row>
        <row r="10">
          <cell r="A10">
            <v>9.0090000000000092</v>
          </cell>
          <cell r="B10" t="str">
            <v>ML</v>
          </cell>
          <cell r="C10" t="str">
            <v>BI</v>
          </cell>
          <cell r="D10" t="str">
            <v>PAPETERIE DE MANDEURE (TRIPAP)</v>
          </cell>
          <cell r="E10" t="str">
            <v>14, Rue de la Papeterie   25350 MANDEURE</v>
          </cell>
          <cell r="F10" t="str">
            <v>03.81.35.20.52</v>
          </cell>
          <cell r="G10" t="str">
            <v>03.81.35.28.30</v>
          </cell>
          <cell r="L10" t="str">
            <v>70</v>
          </cell>
          <cell r="M10">
            <v>1085000</v>
          </cell>
        </row>
        <row r="11">
          <cell r="A11">
            <v>9.0100000000000104</v>
          </cell>
          <cell r="B11" t="str">
            <v>BE</v>
          </cell>
          <cell r="C11" t="str">
            <v>MP</v>
          </cell>
          <cell r="D11" t="str">
            <v>MONTALI (ECOLE PRIMAIRE LEVALLOIS PERRET)</v>
          </cell>
          <cell r="E11" t="str">
            <v>1, Rue de la Marne  ZAC Courtillière  77400  ST THIBAULT DES VIGNES</v>
          </cell>
          <cell r="L11" t="str">
            <v>92</v>
          </cell>
          <cell r="M11">
            <v>982121</v>
          </cell>
        </row>
        <row r="12">
          <cell r="A12">
            <v>9.0110000000000099</v>
          </cell>
          <cell r="B12" t="str">
            <v>BE</v>
          </cell>
          <cell r="C12" t="str">
            <v>BI</v>
          </cell>
          <cell r="D12" t="str">
            <v>GROUPE 1000 (EUROVENTE à CHATILLON LE DUC)</v>
          </cell>
          <cell r="E12" t="str">
            <v>3, Place de Montrapon   25000 BESANCON</v>
          </cell>
          <cell r="F12" t="str">
            <v>03.81.53.08.08</v>
          </cell>
          <cell r="G12" t="str">
            <v>03.81.50.06.66</v>
          </cell>
          <cell r="L12" t="str">
            <v>25</v>
          </cell>
          <cell r="M12">
            <v>175300</v>
          </cell>
        </row>
        <row r="13">
          <cell r="A13">
            <v>9.0109999999999992</v>
          </cell>
          <cell r="B13" t="str">
            <v>ML</v>
          </cell>
          <cell r="C13" t="str">
            <v>BI</v>
          </cell>
          <cell r="D13" t="str">
            <v>GROUPE 1000 (EUROVENTE à CHATILLON LE DUC)</v>
          </cell>
          <cell r="E13" t="str">
            <v>3, Place de Montrapon   25000 BESANCON</v>
          </cell>
          <cell r="F13" t="str">
            <v>03.81.53.08.08</v>
          </cell>
          <cell r="G13" t="str">
            <v>03.81.50.06.66</v>
          </cell>
          <cell r="L13" t="str">
            <v>25</v>
          </cell>
          <cell r="M13">
            <v>160000</v>
          </cell>
        </row>
        <row r="14">
          <cell r="A14">
            <v>9.0119999999999987</v>
          </cell>
          <cell r="B14" t="str">
            <v>BE</v>
          </cell>
          <cell r="C14" t="str">
            <v>BI</v>
          </cell>
          <cell r="D14" t="str">
            <v>GROUPE 1000 (Centre Médical CAMP VALDAHON)</v>
          </cell>
          <cell r="E14" t="str">
            <v>3, Place de Montrapon   25000 BESANCON</v>
          </cell>
          <cell r="F14" t="str">
            <v>03.81.53.08.08</v>
          </cell>
          <cell r="G14" t="str">
            <v>03.81.50.06.66</v>
          </cell>
          <cell r="L14" t="str">
            <v>25</v>
          </cell>
          <cell r="M14">
            <v>126258</v>
          </cell>
        </row>
        <row r="15">
          <cell r="A15">
            <v>9.0129999999999981</v>
          </cell>
          <cell r="B15" t="str">
            <v>ML</v>
          </cell>
          <cell r="C15" t="str">
            <v>BI</v>
          </cell>
          <cell r="D15" t="str">
            <v>ROUALET LEVERNOIS Imprimerie</v>
          </cell>
          <cell r="E15" t="str">
            <v>BP 8   21201 BEAUNE</v>
          </cell>
          <cell r="L15" t="str">
            <v>21</v>
          </cell>
          <cell r="M15">
            <v>15700</v>
          </cell>
        </row>
        <row r="16">
          <cell r="A16">
            <v>9.0139999999999976</v>
          </cell>
          <cell r="B16" t="str">
            <v>BE</v>
          </cell>
          <cell r="C16" t="str">
            <v>MP</v>
          </cell>
          <cell r="D16" t="str">
            <v>LA POSTE (LA POSTE à YERRES)</v>
          </cell>
          <cell r="E16" t="str">
            <v>7 - 9, Place des Terrasses de l'Agora   91011 EVRY Cédex</v>
          </cell>
          <cell r="F16" t="str">
            <v>01.69.47.14.97</v>
          </cell>
          <cell r="H16" t="str">
            <v>SETEDIS</v>
          </cell>
          <cell r="I16" t="str">
            <v>4, Quai de Bercy   94227 CHARENTON Cédex</v>
          </cell>
          <cell r="J16" t="str">
            <v>01.48.93.89.00</v>
          </cell>
          <cell r="K16" t="str">
            <v>01.48.78.82.02</v>
          </cell>
          <cell r="L16" t="str">
            <v>91</v>
          </cell>
          <cell r="M16">
            <v>502479</v>
          </cell>
        </row>
        <row r="17">
          <cell r="A17">
            <v>9.014999999999997</v>
          </cell>
          <cell r="B17" t="str">
            <v>BE</v>
          </cell>
          <cell r="C17" t="str">
            <v>BI</v>
          </cell>
          <cell r="D17" t="str">
            <v>CERIC AUTOMATION</v>
          </cell>
          <cell r="E17" t="str">
            <v>2, Avenue Eugène Spuller   21340 NOLAY</v>
          </cell>
          <cell r="F17" t="str">
            <v>03.80.26.71.00</v>
          </cell>
          <cell r="H17" t="str">
            <v>ASSISTANCE BATIMENT COORDINATION</v>
          </cell>
          <cell r="I17" t="str">
            <v>16, Chemin des Carrières Bacquin   21000 DIJON</v>
          </cell>
          <cell r="J17" t="str">
            <v>03.80.42.05.81</v>
          </cell>
          <cell r="L17" t="str">
            <v>21</v>
          </cell>
          <cell r="M17">
            <v>664000</v>
          </cell>
        </row>
        <row r="18">
          <cell r="A18">
            <v>9.0159999999999965</v>
          </cell>
          <cell r="B18" t="str">
            <v>BE</v>
          </cell>
          <cell r="C18" t="str">
            <v>BI</v>
          </cell>
          <cell r="D18" t="str">
            <v>ECOPOLE DES GRANDS MOULINS (FRANCE DECHETS)</v>
          </cell>
          <cell r="E18" t="str">
            <v>21270 DRAMBON</v>
          </cell>
          <cell r="F18" t="str">
            <v>03.80.47.20.40</v>
          </cell>
          <cell r="L18" t="str">
            <v>21</v>
          </cell>
          <cell r="M18">
            <v>25640</v>
          </cell>
        </row>
        <row r="19">
          <cell r="A19">
            <v>9.0169999999999959</v>
          </cell>
          <cell r="B19" t="str">
            <v>BE</v>
          </cell>
          <cell r="C19" t="str">
            <v>HS</v>
          </cell>
          <cell r="D19" t="str">
            <v>BAT MAN (BAT HOME)</v>
          </cell>
          <cell r="E19" t="str">
            <v>476, Rue Fourny   ZI   BP 228   78532 BUC</v>
          </cell>
          <cell r="F19" t="str">
            <v>01.39.56.12.11</v>
          </cell>
          <cell r="L19" t="str">
            <v>78</v>
          </cell>
          <cell r="M19">
            <v>569800</v>
          </cell>
        </row>
        <row r="20">
          <cell r="A20">
            <v>9.0179999999999954</v>
          </cell>
          <cell r="B20" t="str">
            <v>BE</v>
          </cell>
          <cell r="C20" t="str">
            <v>AL</v>
          </cell>
          <cell r="D20" t="str">
            <v>BOISSET JC</v>
          </cell>
          <cell r="E20" t="str">
            <v>ZI des Renardières   21700 NUITS SAINT GEORGES</v>
          </cell>
          <cell r="H20" t="str">
            <v>SETUREC Architecture</v>
          </cell>
          <cell r="I20" t="str">
            <v>28, Rue Louis De Broglie   21000 DIJON</v>
          </cell>
          <cell r="L20" t="str">
            <v>21</v>
          </cell>
          <cell r="M20">
            <v>18500</v>
          </cell>
        </row>
        <row r="21">
          <cell r="A21">
            <v>9.0189999999999948</v>
          </cell>
          <cell r="B21" t="str">
            <v>BE</v>
          </cell>
          <cell r="C21" t="str">
            <v>HS</v>
          </cell>
          <cell r="D21" t="str">
            <v>PERTUY (HAFFNER à SARREGUEMINES)</v>
          </cell>
          <cell r="E21" t="str">
            <v>L'Arc   BP 1050   20, Rue Blaise Pascal   54320 MAXEVILLE</v>
          </cell>
          <cell r="F21" t="str">
            <v>03.83.93.23.23</v>
          </cell>
          <cell r="G21" t="str">
            <v>03.83.98.17.48</v>
          </cell>
          <cell r="H21" t="str">
            <v>PERTUY</v>
          </cell>
          <cell r="I21" t="str">
            <v>L'Arc BP 1050 20, Rue Blaise Pascal 54320 MAXEVILLE</v>
          </cell>
          <cell r="J21" t="str">
            <v>03.83.93.23.23</v>
          </cell>
          <cell r="K21" t="str">
            <v>03.83.98.17.48</v>
          </cell>
          <cell r="L21" t="str">
            <v>57</v>
          </cell>
          <cell r="M21">
            <v>1080000</v>
          </cell>
        </row>
        <row r="22">
          <cell r="A22">
            <v>9.0199999999999942</v>
          </cell>
          <cell r="B22" t="str">
            <v>ML</v>
          </cell>
          <cell r="C22" t="str">
            <v>AL</v>
          </cell>
          <cell r="D22" t="str">
            <v>BAZIN</v>
          </cell>
          <cell r="E22" t="str">
            <v>70300 BREUCHES LES LUXEUIL</v>
          </cell>
          <cell r="H22" t="str">
            <v>AGROPOLE</v>
          </cell>
          <cell r="I22" t="str">
            <v>6, Rue des Castors   68200 MULHOUSE</v>
          </cell>
          <cell r="J22" t="str">
            <v>03.89.33.44.10</v>
          </cell>
          <cell r="K22" t="str">
            <v>03.89.42.04.19</v>
          </cell>
          <cell r="L22" t="str">
            <v>70</v>
          </cell>
          <cell r="M22">
            <v>109500</v>
          </cell>
        </row>
        <row r="23">
          <cell r="A23">
            <v>9.0209999999999937</v>
          </cell>
          <cell r="B23" t="str">
            <v>ML</v>
          </cell>
          <cell r="C23" t="str">
            <v>AR</v>
          </cell>
          <cell r="D23" t="str">
            <v>MORA Daniel</v>
          </cell>
          <cell r="E23" t="str">
            <v>21, Avenue Ile de France   25000 BESANCON</v>
          </cell>
          <cell r="F23" t="str">
            <v>03.81.51.26.39</v>
          </cell>
          <cell r="L23" t="str">
            <v>25</v>
          </cell>
          <cell r="M23">
            <v>335150</v>
          </cell>
        </row>
        <row r="24">
          <cell r="A24">
            <v>9.0219999999999931</v>
          </cell>
          <cell r="B24" t="str">
            <v>BE</v>
          </cell>
          <cell r="C24" t="str">
            <v>GD</v>
          </cell>
          <cell r="D24" t="str">
            <v>LEON GROSSE (TOISON D'OR à DIJON)</v>
          </cell>
          <cell r="E24" t="str">
            <v>BP21   21800 QUETIGNY</v>
          </cell>
          <cell r="F24" t="str">
            <v>03.80.37.10.00</v>
          </cell>
          <cell r="G24" t="str">
            <v>03.80.37.10.02</v>
          </cell>
          <cell r="H24" t="str">
            <v xml:space="preserve">INGECOBA </v>
          </cell>
          <cell r="I24" t="str">
            <v>8, Avenue Jean Bertin   21000 DIJON</v>
          </cell>
          <cell r="L24" t="str">
            <v>21</v>
          </cell>
          <cell r="M24">
            <v>99500</v>
          </cell>
        </row>
        <row r="25">
          <cell r="A25">
            <v>9.0229999999999926</v>
          </cell>
          <cell r="B25" t="str">
            <v>BE</v>
          </cell>
          <cell r="C25" t="str">
            <v>HS</v>
          </cell>
          <cell r="D25" t="str">
            <v>SCI LIVERGY (Transports VERMOT)</v>
          </cell>
          <cell r="E25" t="str">
            <v>ZAC des Combottes   25700 VALENTIGNEY</v>
          </cell>
          <cell r="F25" t="str">
            <v>03.81.30.35.46</v>
          </cell>
          <cell r="H25" t="str">
            <v>ROLLA Mario</v>
          </cell>
          <cell r="I25" t="str">
            <v>59 Ter, Rue des Granges BP 315 25017 BESANCON</v>
          </cell>
          <cell r="J25" t="str">
            <v>03.81.81.10.78</v>
          </cell>
          <cell r="L25" t="str">
            <v>25</v>
          </cell>
          <cell r="M25">
            <v>823200</v>
          </cell>
        </row>
        <row r="26">
          <cell r="A26">
            <v>9.023999999999992</v>
          </cell>
          <cell r="B26" t="str">
            <v>BE</v>
          </cell>
          <cell r="C26" t="str">
            <v>GD</v>
          </cell>
          <cell r="D26" t="str">
            <v>SCHIEVER Georges et Fils (ATAC à ARNAY LE DUC)</v>
          </cell>
          <cell r="E26" t="str">
            <v>ZI Rue de l'Etang   89205 AVALLON Cédex</v>
          </cell>
          <cell r="H26" t="str">
            <v xml:space="preserve">INGECOBA </v>
          </cell>
          <cell r="I26" t="str">
            <v>8, Avenue Jean Bertin   21000 DIJON</v>
          </cell>
          <cell r="J26" t="str">
            <v>03.80.78.78.38</v>
          </cell>
          <cell r="K26" t="str">
            <v>03.80.78.78.30</v>
          </cell>
          <cell r="L26" t="str">
            <v>21</v>
          </cell>
          <cell r="M26">
            <v>705000</v>
          </cell>
        </row>
        <row r="27">
          <cell r="A27">
            <v>9.0249999999999915</v>
          </cell>
          <cell r="B27" t="str">
            <v>ML</v>
          </cell>
          <cell r="C27" t="str">
            <v>BA</v>
          </cell>
          <cell r="D27" t="str">
            <v>GAEC DES CYGNES (Mr GAGELIN)</v>
          </cell>
          <cell r="E27" t="str">
            <v>25160 MONTPERREUX</v>
          </cell>
          <cell r="F27" t="str">
            <v>03.81.89.48.16</v>
          </cell>
          <cell r="L27" t="str">
            <v>25</v>
          </cell>
          <cell r="M27">
            <v>525300</v>
          </cell>
        </row>
        <row r="28">
          <cell r="A28">
            <v>9.0259999999999909</v>
          </cell>
          <cell r="B28" t="str">
            <v>BE</v>
          </cell>
          <cell r="C28" t="str">
            <v>BI</v>
          </cell>
          <cell r="D28" t="str">
            <v>SIL LACANCHE</v>
          </cell>
          <cell r="E28" t="str">
            <v>Rue Hubert Coste   21320 LACANCHE</v>
          </cell>
          <cell r="H28" t="str">
            <v>SETUREC Architecture</v>
          </cell>
          <cell r="I28" t="str">
            <v>28, Rue Louis De Broglie  21000 DIJON</v>
          </cell>
          <cell r="J28" t="str">
            <v>03.80.74.01.02</v>
          </cell>
          <cell r="K28" t="str">
            <v>03.80.74.01.06</v>
          </cell>
          <cell r="L28" t="str">
            <v>21</v>
          </cell>
          <cell r="M28">
            <v>1070206</v>
          </cell>
        </row>
        <row r="29">
          <cell r="A29">
            <v>9.0269999999999904</v>
          </cell>
          <cell r="B29" t="str">
            <v>BB</v>
          </cell>
          <cell r="C29" t="str">
            <v>HS</v>
          </cell>
          <cell r="D29" t="str">
            <v>SCI DU PRE FLEURI (VICHERAT)</v>
          </cell>
          <cell r="E29" t="str">
            <v>74600 SEYNOD</v>
          </cell>
          <cell r="H29" t="str">
            <v>SPELTA</v>
          </cell>
          <cell r="I29" t="str">
            <v>5 Ter, Rue des 3 Fontaines   74660 SEYNOD</v>
          </cell>
          <cell r="J29" t="str">
            <v>04.50.45.26.57</v>
          </cell>
          <cell r="K29" t="str">
            <v>04.50.45.06.66</v>
          </cell>
          <cell r="L29" t="str">
            <v>74</v>
          </cell>
          <cell r="M29">
            <v>322000</v>
          </cell>
        </row>
        <row r="30">
          <cell r="A30">
            <v>9.0279999999999898</v>
          </cell>
          <cell r="B30" t="str">
            <v>BE</v>
          </cell>
          <cell r="C30" t="str">
            <v>GD</v>
          </cell>
          <cell r="D30" t="str">
            <v>FOCH Distribution (LECLERC)</v>
          </cell>
          <cell r="E30" t="str">
            <v>144, Avenue Foch   86100 CHATELLERAULT</v>
          </cell>
          <cell r="H30" t="str">
            <v>ARDECO</v>
          </cell>
          <cell r="I30" t="str">
            <v>16, Rue des Granges Galand BP 236 37552 ST AVERTIN</v>
          </cell>
          <cell r="L30" t="str">
            <v>86</v>
          </cell>
          <cell r="M30">
            <v>3229540</v>
          </cell>
        </row>
        <row r="31">
          <cell r="A31">
            <v>9.0289999999999893</v>
          </cell>
          <cell r="B31" t="str">
            <v>BE</v>
          </cell>
          <cell r="C31" t="str">
            <v>BI</v>
          </cell>
          <cell r="D31" t="str">
            <v>LGR REINE (Bât. à VEYZIAT)</v>
          </cell>
          <cell r="E31" t="str">
            <v>26, Rue Jean Mermoz   01100 OYONNAX</v>
          </cell>
          <cell r="H31" t="str">
            <v>ERMO Architecture</v>
          </cell>
          <cell r="I31" t="str">
            <v>Rue des Calots   BP 60   702403 LA FERTE BERNARD</v>
          </cell>
          <cell r="L31" t="str">
            <v>01</v>
          </cell>
          <cell r="M31">
            <v>1650000</v>
          </cell>
        </row>
        <row r="32">
          <cell r="A32">
            <v>9.0299999999999887</v>
          </cell>
          <cell r="B32" t="str">
            <v>BE</v>
          </cell>
          <cell r="C32" t="str">
            <v>BI</v>
          </cell>
          <cell r="D32" t="str">
            <v>INPACK</v>
          </cell>
          <cell r="E32" t="str">
            <v>ZI   2, Avenue Gustave Eiffel   28630 GELLAINVILLE</v>
          </cell>
          <cell r="F32" t="str">
            <v>02.37.30.91.69</v>
          </cell>
          <cell r="H32" t="str">
            <v>AARALP - Mr MANNI</v>
          </cell>
          <cell r="I32" t="str">
            <v>L'Astrolabe Park Nord Annecy 74370 METZ TESSY</v>
          </cell>
          <cell r="J32" t="str">
            <v>04.50.27.36.74</v>
          </cell>
          <cell r="L32" t="str">
            <v>74</v>
          </cell>
          <cell r="M32">
            <v>249050</v>
          </cell>
        </row>
        <row r="33">
          <cell r="A33">
            <v>9.0309999999999881</v>
          </cell>
          <cell r="B33" t="str">
            <v>ML</v>
          </cell>
          <cell r="C33" t="str">
            <v>AL</v>
          </cell>
          <cell r="D33" t="str">
            <v>SOCIETE COOPERATIVE FROMAGERIE de DOUBS</v>
          </cell>
          <cell r="E33" t="str">
            <v>25300 DOUBS</v>
          </cell>
          <cell r="F33" t="str">
            <v>03.81.47.15.00</v>
          </cell>
          <cell r="H33" t="str">
            <v>TURINA François</v>
          </cell>
          <cell r="I33" t="str">
            <v>1, Rue Vignier   19, Rue Madeleine  25000 BESANCON</v>
          </cell>
          <cell r="J33" t="str">
            <v>03.81.83.14.98</v>
          </cell>
          <cell r="K33" t="str">
            <v>03.81.82.85.18</v>
          </cell>
          <cell r="L33" t="str">
            <v>25</v>
          </cell>
          <cell r="M33">
            <v>219265</v>
          </cell>
        </row>
        <row r="34">
          <cell r="A34">
            <v>9.0319999999999876</v>
          </cell>
          <cell r="B34" t="str">
            <v>BE</v>
          </cell>
          <cell r="C34" t="str">
            <v>MP</v>
          </cell>
          <cell r="D34" t="str">
            <v>SCI POSTALE 1 (Bât. à DREUX)</v>
          </cell>
          <cell r="E34" t="str">
            <v>30, Rue de Montlhéry   91400 ORSAY</v>
          </cell>
          <cell r="F34" t="str">
            <v>01.69.18.95.37</v>
          </cell>
          <cell r="G34" t="str">
            <v>01.69.18.95.49</v>
          </cell>
          <cell r="H34" t="str">
            <v>PARTOUCHE Patrick</v>
          </cell>
          <cell r="I34" t="str">
            <v>37, Rue de la Petite Chapelle   59810 LESQUIN</v>
          </cell>
          <cell r="J34" t="str">
            <v>03.20.87.58.95</v>
          </cell>
          <cell r="K34" t="str">
            <v>03.20.87.58.95</v>
          </cell>
          <cell r="L34" t="str">
            <v>28</v>
          </cell>
          <cell r="M34">
            <v>555696.55000000005</v>
          </cell>
        </row>
        <row r="35">
          <cell r="A35">
            <v>9.032999999999987</v>
          </cell>
          <cell r="B35" t="str">
            <v>BE</v>
          </cell>
          <cell r="C35" t="str">
            <v>BI</v>
          </cell>
          <cell r="D35" t="str">
            <v>GTFC (BTB 30 à LONGVIC)</v>
          </cell>
          <cell r="E35" t="str">
            <v>La City   4, Rue Plançon  BP 159   25014 BESANCON</v>
          </cell>
          <cell r="F35" t="str">
            <v>03.81.25.09.10</v>
          </cell>
          <cell r="G35" t="str">
            <v>03.81.25.09.11</v>
          </cell>
          <cell r="H35" t="str">
            <v>BERNADAC et PARIS</v>
          </cell>
          <cell r="I35" t="str">
            <v>53, Rue Sainte-Anne   75002 PARIS</v>
          </cell>
          <cell r="J35" t="str">
            <v>01.42.97.56.10</v>
          </cell>
          <cell r="K35" t="str">
            <v>01.48.33.21.21</v>
          </cell>
          <cell r="L35" t="str">
            <v>21</v>
          </cell>
          <cell r="M35">
            <v>1830480</v>
          </cell>
        </row>
        <row r="36">
          <cell r="A36">
            <v>9.0339999999999865</v>
          </cell>
          <cell r="B36" t="str">
            <v>BE</v>
          </cell>
          <cell r="C36" t="str">
            <v>AL</v>
          </cell>
          <cell r="D36" t="str">
            <v>ROUX</v>
          </cell>
          <cell r="E36" t="str">
            <v>Rue des Artisans   ZAC de la Petite Fin   21220 GEVREY CHAMBERTIN</v>
          </cell>
          <cell r="H36" t="str">
            <v>SETUREC Architecture</v>
          </cell>
          <cell r="I36" t="str">
            <v>28, Rue Louis De Broglie   21000 DIJON</v>
          </cell>
          <cell r="J36" t="str">
            <v>03.80.74.01.02</v>
          </cell>
          <cell r="K36" t="str">
            <v>03.80.74.01.06</v>
          </cell>
          <cell r="L36" t="str">
            <v>21</v>
          </cell>
          <cell r="M36">
            <v>408000</v>
          </cell>
        </row>
        <row r="37">
          <cell r="A37">
            <v>9.0349999999999859</v>
          </cell>
          <cell r="B37" t="str">
            <v>ML</v>
          </cell>
          <cell r="C37" t="str">
            <v>BA</v>
          </cell>
          <cell r="D37" t="str">
            <v>GAEC DE LA CHARME AUX LOUPS (Mr PARIS)</v>
          </cell>
          <cell r="E37" t="str">
            <v>70100 MONTUREUX ET PRANTIGNY</v>
          </cell>
          <cell r="L37" t="str">
            <v>70</v>
          </cell>
          <cell r="M37">
            <v>167555</v>
          </cell>
        </row>
        <row r="38">
          <cell r="A38">
            <v>9.0359999999999854</v>
          </cell>
          <cell r="B38" t="str">
            <v>ML</v>
          </cell>
          <cell r="C38" t="str">
            <v>MP</v>
          </cell>
          <cell r="D38" t="str">
            <v>LYCEE PROFESSIONNEL SAINT-JOSEPH</v>
          </cell>
          <cell r="E38" t="str">
            <v>90000 BELFORT</v>
          </cell>
          <cell r="F38" t="str">
            <v>03.84.46.62.72</v>
          </cell>
          <cell r="H38" t="str">
            <v>KLAUS Gérald</v>
          </cell>
          <cell r="I38" t="str">
            <v>ZI de la Voivre   BP 229   88006 EPINAL Cédex</v>
          </cell>
          <cell r="J38" t="str">
            <v>03.29.81.22.22</v>
          </cell>
          <cell r="K38" t="str">
            <v>03.29.31.02.06</v>
          </cell>
          <cell r="L38" t="str">
            <v>90</v>
          </cell>
          <cell r="M38">
            <v>392450</v>
          </cell>
        </row>
        <row r="39">
          <cell r="A39">
            <v>9.0369999999999848</v>
          </cell>
          <cell r="B39" t="str">
            <v>BB</v>
          </cell>
          <cell r="C39" t="str">
            <v>BI</v>
          </cell>
          <cell r="D39" t="str">
            <v>INSTALLUX (Restaurant)</v>
          </cell>
          <cell r="E39" t="str">
            <v>Chemin de la Motte ZA du Bois Rond   69720 ST BONNET DE MURE</v>
          </cell>
          <cell r="F39" t="str">
            <v>04.72.48.31.74</v>
          </cell>
          <cell r="H39" t="str">
            <v>AMC</v>
          </cell>
          <cell r="I39" t="str">
            <v>8, Chemin de Sainte-Anne   74940 ANNECY LE VIEUX</v>
          </cell>
          <cell r="J39" t="str">
            <v>04.50.23.10.64</v>
          </cell>
          <cell r="K39" t="str">
            <v>04.72.48.31.85</v>
          </cell>
          <cell r="L39" t="str">
            <v>69</v>
          </cell>
          <cell r="M39">
            <v>365000</v>
          </cell>
        </row>
        <row r="40">
          <cell r="A40">
            <v>9.0379999999999843</v>
          </cell>
          <cell r="B40" t="str">
            <v>BE</v>
          </cell>
          <cell r="C40" t="str">
            <v>AL</v>
          </cell>
          <cell r="D40" t="str">
            <v>MILLERET Fromagerie</v>
          </cell>
          <cell r="E40" t="str">
            <v>BP 5   70700 CHARCENNE</v>
          </cell>
          <cell r="F40" t="str">
            <v>03.84.65.68.68</v>
          </cell>
          <cell r="H40" t="str">
            <v>PINGAT BFA</v>
          </cell>
          <cell r="I40" t="str">
            <v>6, Allée Pelletier Doisy   54603 VILLERS LES NANCY</v>
          </cell>
          <cell r="J40" t="str">
            <v>03.83.61.44.71</v>
          </cell>
          <cell r="L40" t="str">
            <v>70</v>
          </cell>
          <cell r="M40">
            <v>1175000</v>
          </cell>
        </row>
        <row r="41">
          <cell r="A41">
            <v>9.0389999999999837</v>
          </cell>
          <cell r="B41" t="str">
            <v>ML</v>
          </cell>
          <cell r="C41" t="str">
            <v>AL</v>
          </cell>
          <cell r="D41" t="str">
            <v>SAFAPAC</v>
          </cell>
          <cell r="E41" t="str">
            <v>ZA Bois l'Abbesse   68660 LIEPVRE</v>
          </cell>
          <cell r="F41" t="str">
            <v>03.89.58.42.43</v>
          </cell>
          <cell r="G41" t="str">
            <v>03.89.58.41.41</v>
          </cell>
          <cell r="H41" t="str">
            <v>AGROPOLE</v>
          </cell>
          <cell r="I41" t="str">
            <v>6, Rue des Castors   68200 MULHOUSE</v>
          </cell>
          <cell r="J41" t="str">
            <v>03.89.33.44.10</v>
          </cell>
          <cell r="K41" t="str">
            <v>03.89.42.04.19</v>
          </cell>
          <cell r="L41" t="str">
            <v>68</v>
          </cell>
          <cell r="N41" t="str">
            <v>ANNULEE</v>
          </cell>
        </row>
        <row r="42">
          <cell r="A42">
            <v>9.0399999999999832</v>
          </cell>
          <cell r="B42" t="str">
            <v>BB</v>
          </cell>
          <cell r="C42" t="str">
            <v>BI</v>
          </cell>
          <cell r="D42" t="str">
            <v>CMC (MAPAL à DECINES)</v>
          </cell>
          <cell r="E42" t="str">
            <v>354, Rue Philip   69007 LYON</v>
          </cell>
          <cell r="F42" t="str">
            <v>04.72.73.14.40</v>
          </cell>
          <cell r="G42" t="str">
            <v>04.78.58.02.06</v>
          </cell>
          <cell r="H42" t="str">
            <v>CMC</v>
          </cell>
          <cell r="I42" t="str">
            <v>354, Rue Philip   69007 LYON</v>
          </cell>
          <cell r="J42" t="str">
            <v>04.72.73.14.40</v>
          </cell>
          <cell r="K42" t="str">
            <v>04.78.58.02.06</v>
          </cell>
          <cell r="L42" t="str">
            <v>69</v>
          </cell>
          <cell r="M42">
            <v>260000</v>
          </cell>
        </row>
        <row r="43">
          <cell r="A43">
            <v>9.0409999999999826</v>
          </cell>
          <cell r="B43" t="str">
            <v>BE</v>
          </cell>
          <cell r="C43" t="str">
            <v>AR</v>
          </cell>
          <cell r="D43" t="str">
            <v>ABS - PLAISIR ECHAPPEMENT</v>
          </cell>
          <cell r="E43" t="str">
            <v>119, Rue F. Carco   78370 PLAISIR</v>
          </cell>
          <cell r="H43" t="str">
            <v>HELBERT Gilles</v>
          </cell>
          <cell r="I43" t="str">
            <v>18, Avenue de Paris   78820 JUZIERS</v>
          </cell>
          <cell r="K43" t="str">
            <v>01.34.75.62.72</v>
          </cell>
          <cell r="L43" t="str">
            <v>78</v>
          </cell>
          <cell r="M43">
            <v>21500</v>
          </cell>
        </row>
        <row r="44">
          <cell r="A44">
            <v>9.0419999999999821</v>
          </cell>
          <cell r="B44" t="str">
            <v>ML</v>
          </cell>
          <cell r="C44" t="str">
            <v>BA</v>
          </cell>
          <cell r="D44" t="str">
            <v>GAEC RICHARD</v>
          </cell>
          <cell r="E44" t="str">
            <v>NIELLANS   25390 NOLAY</v>
          </cell>
          <cell r="F44" t="str">
            <v>03.81.43.21.98</v>
          </cell>
          <cell r="L44" t="str">
            <v>25</v>
          </cell>
          <cell r="M44">
            <v>305000</v>
          </cell>
        </row>
        <row r="45">
          <cell r="A45">
            <v>9.0429999999999815</v>
          </cell>
          <cell r="B45" t="str">
            <v>BB</v>
          </cell>
          <cell r="C45" t="str">
            <v>HS</v>
          </cell>
          <cell r="D45" t="str">
            <v>SOBOTRAM</v>
          </cell>
          <cell r="E45" t="str">
            <v>30 Bis, Rue Paul Sabatier   ZI Nord   71530 CHALON SUR SAONE</v>
          </cell>
          <cell r="F45" t="str">
            <v>03.85.97.40.00</v>
          </cell>
          <cell r="H45" t="str">
            <v>ARCHITECTES STUDIO</v>
          </cell>
          <cell r="I45" t="str">
            <v>3, Villa Denon   71100 CHALON SUR SAONE</v>
          </cell>
          <cell r="J45" t="str">
            <v>03.85.48.70.22</v>
          </cell>
          <cell r="K45" t="str">
            <v>03.85.48.76.39</v>
          </cell>
          <cell r="L45" t="str">
            <v>71</v>
          </cell>
          <cell r="M45">
            <v>2926000</v>
          </cell>
        </row>
        <row r="46">
          <cell r="A46">
            <v>9.0439999999999809</v>
          </cell>
          <cell r="B46" t="str">
            <v>BB</v>
          </cell>
          <cell r="C46" t="str">
            <v>BI</v>
          </cell>
          <cell r="D46" t="str">
            <v>VOLVO TRUCK FRANCE (SCI DE LA PORTE DU SUD)</v>
          </cell>
          <cell r="E46" t="str">
            <v>55, Avenue des Champs Pierreux   92757 MASSY</v>
          </cell>
          <cell r="H46" t="str">
            <v>HERZ et POUZERGUE</v>
          </cell>
          <cell r="I46" t="str">
            <v>4, Rue de l'Annonciade   69001 LYON</v>
          </cell>
          <cell r="J46" t="str">
            <v>04.78.29.16.56</v>
          </cell>
          <cell r="K46" t="str">
            <v>04.72.00.29.06</v>
          </cell>
          <cell r="L46" t="str">
            <v>92</v>
          </cell>
          <cell r="M46">
            <v>1106170</v>
          </cell>
        </row>
        <row r="47">
          <cell r="A47">
            <v>9.0449999999999804</v>
          </cell>
          <cell r="B47" t="str">
            <v>ML</v>
          </cell>
          <cell r="C47" t="str">
            <v>BA</v>
          </cell>
          <cell r="D47" t="str">
            <v>GAEC FAIVRE</v>
          </cell>
          <cell r="E47" t="str">
            <v>25330 CHANTRANS</v>
          </cell>
          <cell r="F47" t="str">
            <v>03.81.86.57.21</v>
          </cell>
          <cell r="L47" t="str">
            <v>25</v>
          </cell>
          <cell r="M47">
            <v>199253.73</v>
          </cell>
        </row>
        <row r="48">
          <cell r="A48">
            <v>9.0459999999999798</v>
          </cell>
          <cell r="B48" t="str">
            <v>BE</v>
          </cell>
          <cell r="C48" t="str">
            <v>HS</v>
          </cell>
          <cell r="D48" t="str">
            <v>GIRAUD (USINE SOLVAY)</v>
          </cell>
          <cell r="E48" t="str">
            <v>39500 TAVAUX</v>
          </cell>
          <cell r="H48" t="str">
            <v>ACTE</v>
          </cell>
          <cell r="I48" t="str">
            <v>44 - 46, Avenue Raspail   94250 GENTILLY</v>
          </cell>
          <cell r="J48" t="str">
            <v>01.49.08.57.97</v>
          </cell>
          <cell r="K48" t="str">
            <v>01.46.63.16.00</v>
          </cell>
          <cell r="L48" t="str">
            <v>39</v>
          </cell>
          <cell r="M48">
            <v>1700000</v>
          </cell>
        </row>
        <row r="49">
          <cell r="A49">
            <v>9.0469999999999793</v>
          </cell>
          <cell r="B49" t="str">
            <v>BE</v>
          </cell>
          <cell r="C49" t="str">
            <v>GD</v>
          </cell>
          <cell r="D49" t="str">
            <v>SCHIEVER Georges et Fils (ATAC à MOUSSEAUX LES BRAY)</v>
          </cell>
          <cell r="E49" t="str">
            <v>ZI  Rue de l'Etang   89205 AVALLON Cédex</v>
          </cell>
          <cell r="H49" t="str">
            <v xml:space="preserve">INGECOBA </v>
          </cell>
          <cell r="I49" t="str">
            <v>8, Avenue Jean Bertin   21000 DIJON</v>
          </cell>
          <cell r="J49" t="str">
            <v>03.80.78.78.38</v>
          </cell>
          <cell r="K49" t="str">
            <v>03.80.78.78.30</v>
          </cell>
          <cell r="L49" t="str">
            <v>77</v>
          </cell>
          <cell r="M49">
            <v>245000</v>
          </cell>
        </row>
        <row r="50">
          <cell r="A50">
            <v>9.0479999999999787</v>
          </cell>
          <cell r="B50" t="str">
            <v>BE</v>
          </cell>
          <cell r="C50" t="str">
            <v>BI</v>
          </cell>
          <cell r="D50" t="str">
            <v>CARRIERES ET MARBRERIES DE COMBLANCHIEN</v>
          </cell>
          <cell r="E50" t="str">
            <v>RN 74   21700 COMBLANCHIEN</v>
          </cell>
          <cell r="F50" t="str">
            <v>03.80.62.94.29</v>
          </cell>
          <cell r="G50" t="str">
            <v>03.80.62.90.67</v>
          </cell>
          <cell r="H50" t="str">
            <v>MADIOT</v>
          </cell>
          <cell r="I50" t="str">
            <v>4, Cours Général De Gaulle   21000 DIJON</v>
          </cell>
          <cell r="J50" t="str">
            <v>03.80.67.46.48</v>
          </cell>
          <cell r="K50" t="str">
            <v>03.80.31.68.85</v>
          </cell>
          <cell r="L50" t="str">
            <v>21</v>
          </cell>
          <cell r="M50">
            <v>835000</v>
          </cell>
        </row>
        <row r="51">
          <cell r="A51">
            <v>9.0489999999999782</v>
          </cell>
          <cell r="B51" t="str">
            <v>BE</v>
          </cell>
          <cell r="C51" t="str">
            <v>DI</v>
          </cell>
          <cell r="D51" t="str">
            <v>SOCIETE "LES IMAGES" (MEGARAMA)</v>
          </cell>
          <cell r="E51" t="str">
            <v>62, Grande Rue   25000 BESANCON</v>
          </cell>
          <cell r="H51" t="str">
            <v>LECOQ Yann</v>
          </cell>
          <cell r="I51" t="str">
            <v>20, Av. de la Libération 38370 LES ROCHES CONDRIEU</v>
          </cell>
          <cell r="J51" t="str">
            <v>04.74.56.45.53</v>
          </cell>
          <cell r="K51" t="str">
            <v>04.74.56.37.68</v>
          </cell>
          <cell r="L51" t="str">
            <v>25</v>
          </cell>
          <cell r="M51">
            <v>1961700</v>
          </cell>
        </row>
        <row r="52">
          <cell r="A52">
            <v>9.0499999999999776</v>
          </cell>
          <cell r="B52" t="str">
            <v>BE</v>
          </cell>
          <cell r="C52" t="str">
            <v>AR</v>
          </cell>
          <cell r="D52" t="str">
            <v>CAREDIS</v>
          </cell>
          <cell r="E52" t="str">
            <v>17, Rue Nicolas Cugnot   21300 CHENOVE</v>
          </cell>
          <cell r="H52" t="str">
            <v>HINDLET Daniel</v>
          </cell>
          <cell r="I52" t="str">
            <v>29, Rue Amiral Roussin   21000 DIJON</v>
          </cell>
          <cell r="J52" t="str">
            <v>03.80.30.96.88</v>
          </cell>
          <cell r="K52" t="str">
            <v>03.80.49.99.97</v>
          </cell>
          <cell r="L52" t="str">
            <v>21</v>
          </cell>
          <cell r="M52">
            <v>312800</v>
          </cell>
        </row>
        <row r="53">
          <cell r="A53">
            <v>9.0509999999999771</v>
          </cell>
          <cell r="B53" t="str">
            <v>BE</v>
          </cell>
          <cell r="C53" t="str">
            <v>HS</v>
          </cell>
          <cell r="D53" t="str">
            <v>SCI DEPOT</v>
          </cell>
          <cell r="E53" t="str">
            <v>Rue du Dépôt   67206 NIEDERHAUSBERBEN</v>
          </cell>
          <cell r="F53" t="str">
            <v>03.88.83.76.42</v>
          </cell>
          <cell r="G53" t="str">
            <v>03.88.62.28.06</v>
          </cell>
          <cell r="H53" t="str">
            <v>KNECHT + SCHWEITZER</v>
          </cell>
          <cell r="I53" t="str">
            <v>66, Rue du Marché Gare   67200 STRASBOURG</v>
          </cell>
          <cell r="J53" t="str">
            <v>03.88.28.12.22</v>
          </cell>
          <cell r="K53" t="str">
            <v>03.88.28.44.00</v>
          </cell>
          <cell r="L53" t="str">
            <v>67</v>
          </cell>
          <cell r="M53">
            <v>435060.76</v>
          </cell>
        </row>
        <row r="54">
          <cell r="A54">
            <v>9.0519999999999765</v>
          </cell>
          <cell r="B54" t="str">
            <v>BE</v>
          </cell>
          <cell r="C54" t="str">
            <v>BI</v>
          </cell>
          <cell r="D54" t="str">
            <v>ENTREPRISE DIJONNAISE (PROCOVES à SEMUR EN AUXOIS)</v>
          </cell>
          <cell r="E54" t="str">
            <v>4b, Rue Paul Verlaine   21000 DIJON</v>
          </cell>
          <cell r="F54" t="str">
            <v>03.80.78.40.00</v>
          </cell>
          <cell r="G54" t="str">
            <v>03.80.78.40.08</v>
          </cell>
          <cell r="L54" t="str">
            <v>21</v>
          </cell>
          <cell r="M54">
            <v>356800</v>
          </cell>
        </row>
        <row r="55">
          <cell r="A55">
            <v>9.052999999999976</v>
          </cell>
          <cell r="B55" t="str">
            <v>BE</v>
          </cell>
          <cell r="C55" t="str">
            <v>AR</v>
          </cell>
          <cell r="D55" t="str">
            <v>ENTREPRISE DIJONNAISE (ATHERPLAST à ST APOLLINAIRE)</v>
          </cell>
          <cell r="E55" t="str">
            <v>4b, Rue Paul Verlaine   21000 DIJON</v>
          </cell>
          <cell r="F55" t="str">
            <v>03.80.78.40.00</v>
          </cell>
          <cell r="G55" t="str">
            <v>03.80.78.40.08</v>
          </cell>
          <cell r="L55" t="str">
            <v>21</v>
          </cell>
          <cell r="M55">
            <v>431800</v>
          </cell>
        </row>
        <row r="56">
          <cell r="A56">
            <v>9.0539999999999754</v>
          </cell>
          <cell r="B56" t="str">
            <v>ML</v>
          </cell>
          <cell r="C56" t="str">
            <v>BI</v>
          </cell>
          <cell r="D56" t="str">
            <v>EBCI (PEUGEOT à SOCHAUX)</v>
          </cell>
          <cell r="E56" t="str">
            <v>216, Avenue du Breuil   Technoland   25461 ETUPES Cédex</v>
          </cell>
          <cell r="F56" t="str">
            <v>03.81.94.13.89</v>
          </cell>
          <cell r="G56" t="str">
            <v>03.81.94.23.04</v>
          </cell>
          <cell r="L56" t="str">
            <v>25</v>
          </cell>
          <cell r="M56">
            <v>212000</v>
          </cell>
        </row>
        <row r="57">
          <cell r="A57">
            <v>9.0549999999999748</v>
          </cell>
          <cell r="B57" t="str">
            <v>ML</v>
          </cell>
          <cell r="C57" t="str">
            <v>MP</v>
          </cell>
          <cell r="D57" t="str">
            <v>SYNDICAT INTERCOMMUNAL (Centre Animations BOULT)</v>
          </cell>
          <cell r="E57" t="str">
            <v>44, Rue Charles De Gaulle   70150 RIOZ</v>
          </cell>
          <cell r="H57" t="str">
            <v>GUILLAUME Pierre</v>
          </cell>
          <cell r="I57" t="str">
            <v>La Gare Acdemenne   70150 BRUSSEY</v>
          </cell>
          <cell r="J57" t="str">
            <v>03.84.31.74.81</v>
          </cell>
          <cell r="K57" t="str">
            <v>03.84.31.75.33</v>
          </cell>
          <cell r="L57" t="str">
            <v>70</v>
          </cell>
          <cell r="M57">
            <v>200184</v>
          </cell>
        </row>
        <row r="58">
          <cell r="A58">
            <v>9.0559999999999743</v>
          </cell>
          <cell r="B58" t="str">
            <v>BE</v>
          </cell>
          <cell r="C58" t="str">
            <v>AR</v>
          </cell>
          <cell r="D58" t="str">
            <v>SCI CARREFOUR DU DURGEON</v>
          </cell>
          <cell r="E58" t="str">
            <v>ZI Noidans   70000 VESOUL</v>
          </cell>
          <cell r="F58" t="str">
            <v>03.84.78.21.33</v>
          </cell>
          <cell r="L58" t="str">
            <v>70</v>
          </cell>
          <cell r="M58">
            <v>114593.8</v>
          </cell>
        </row>
        <row r="59">
          <cell r="A59">
            <v>9.0569999999999737</v>
          </cell>
          <cell r="B59" t="str">
            <v>BE</v>
          </cell>
          <cell r="C59" t="str">
            <v>GD</v>
          </cell>
          <cell r="D59" t="str">
            <v>SAINT DIEDIS (LECLERC)</v>
          </cell>
          <cell r="E59" t="str">
            <v>10, Rue de la Madeleine   88100 SAINT DIE DES VOSGES</v>
          </cell>
          <cell r="F59" t="str">
            <v>03.29.56.87.00</v>
          </cell>
          <cell r="G59" t="str">
            <v>03.29.56.46.27</v>
          </cell>
          <cell r="H59" t="str">
            <v>OUROUMOFF Ingéniérie</v>
          </cell>
          <cell r="I59" t="str">
            <v>2 Bis, Avenue Jean Jaurès   77000 MELUN</v>
          </cell>
          <cell r="J59" t="str">
            <v>01.64.87.84.00</v>
          </cell>
          <cell r="K59" t="str">
            <v>01.64.87.84.11</v>
          </cell>
          <cell r="L59" t="str">
            <v>88</v>
          </cell>
          <cell r="M59">
            <v>4168250</v>
          </cell>
        </row>
        <row r="60">
          <cell r="A60">
            <v>9.0579999999999732</v>
          </cell>
          <cell r="B60" t="str">
            <v>BB</v>
          </cell>
          <cell r="C60" t="str">
            <v>GD</v>
          </cell>
          <cell r="D60" t="str">
            <v>SCI BORNAND (SUPER U)</v>
          </cell>
          <cell r="E60" t="str">
            <v>73540 LA BATHIE</v>
          </cell>
          <cell r="F60" t="str">
            <v>04.79.31.06.20</v>
          </cell>
          <cell r="L60" t="str">
            <v>73</v>
          </cell>
          <cell r="M60">
            <v>970000</v>
          </cell>
        </row>
        <row r="61">
          <cell r="A61">
            <v>9.0589999999999726</v>
          </cell>
          <cell r="B61" t="str">
            <v>BE</v>
          </cell>
          <cell r="C61" t="str">
            <v>GD</v>
          </cell>
          <cell r="D61" t="str">
            <v>SCHIEVER Ets (ATAC à ST LEGER SUR DHEUNE)</v>
          </cell>
          <cell r="E61" t="str">
            <v>ZI Rue de l'Etang   89205 AVALLON Cédex</v>
          </cell>
          <cell r="H61" t="str">
            <v>INGECOBA</v>
          </cell>
          <cell r="I61" t="str">
            <v>8, Avenue Jean Bertin   21000 DIJON</v>
          </cell>
          <cell r="J61" t="str">
            <v>03.80.78.78.38</v>
          </cell>
          <cell r="K61" t="str">
            <v>03.80.78.78.30</v>
          </cell>
          <cell r="L61" t="str">
            <v>71</v>
          </cell>
          <cell r="M61">
            <v>220000</v>
          </cell>
        </row>
        <row r="62">
          <cell r="A62">
            <v>9.0599999999999721</v>
          </cell>
          <cell r="B62" t="str">
            <v>ML</v>
          </cell>
          <cell r="C62" t="str">
            <v>MP</v>
          </cell>
          <cell r="D62" t="str">
            <v>VILLE DE MORTEAU</v>
          </cell>
          <cell r="E62" t="str">
            <v>25503 MORTEAU Cédex</v>
          </cell>
          <cell r="L62" t="str">
            <v>25</v>
          </cell>
          <cell r="M62">
            <v>229060</v>
          </cell>
        </row>
        <row r="63">
          <cell r="A63">
            <v>9.0609999999999715</v>
          </cell>
          <cell r="B63" t="str">
            <v>ML</v>
          </cell>
          <cell r="C63" t="str">
            <v>HS</v>
          </cell>
          <cell r="D63" t="str">
            <v xml:space="preserve">PAPETERIE DE MANDEURE    </v>
          </cell>
          <cell r="E63" t="str">
            <v>14, Rue de la Papeterie   25350 MANDEURE</v>
          </cell>
          <cell r="L63" t="str">
            <v>25</v>
          </cell>
          <cell r="M63">
            <v>291895</v>
          </cell>
        </row>
        <row r="64">
          <cell r="A64">
            <v>9.061999999999971</v>
          </cell>
          <cell r="B64" t="str">
            <v>ML</v>
          </cell>
          <cell r="C64" t="str">
            <v>BI</v>
          </cell>
          <cell r="D64" t="str">
            <v>MERCEDES BENZ (MERCEDES - ETOILE 70 à VESOUL)</v>
          </cell>
          <cell r="E64" t="str">
            <v>29, Rue d'Alsace   DENNEY   90000 BELFORT</v>
          </cell>
          <cell r="F64" t="str">
            <v>03.84.46.60.70</v>
          </cell>
          <cell r="H64" t="str">
            <v>CETEC Ingéniérie</v>
          </cell>
          <cell r="I64" t="str">
            <v>5, Rue Vivaldi   25200 MONTBELIARD</v>
          </cell>
          <cell r="J64" t="str">
            <v>03.81.98.31.83</v>
          </cell>
          <cell r="K64" t="str">
            <v>03.81.98.32.84</v>
          </cell>
          <cell r="L64" t="str">
            <v>70</v>
          </cell>
          <cell r="M64">
            <v>900430</v>
          </cell>
        </row>
        <row r="65">
          <cell r="A65">
            <v>9.0629999999999704</v>
          </cell>
          <cell r="B65" t="str">
            <v>BE</v>
          </cell>
          <cell r="C65" t="str">
            <v>HS</v>
          </cell>
          <cell r="D65" t="str">
            <v>SCI SIEA - EPSILOG (Bât. à CHEVIGNY SAINT SAUVEUR)</v>
          </cell>
          <cell r="E65" t="str">
            <v>3, Rue de la Breuchillière   21000 DIJON</v>
          </cell>
          <cell r="H65" t="str">
            <v>SETUREC Architecture</v>
          </cell>
          <cell r="I65" t="str">
            <v>28, Rue Louis De Broglie   21000 DIJON</v>
          </cell>
          <cell r="J65" t="str">
            <v>03.80.74.01.02</v>
          </cell>
          <cell r="K65" t="str">
            <v>03.80.74.01.06</v>
          </cell>
          <cell r="L65" t="str">
            <v>21</v>
          </cell>
          <cell r="M65">
            <v>900000</v>
          </cell>
        </row>
        <row r="66">
          <cell r="A66">
            <v>9.0639999999999699</v>
          </cell>
          <cell r="B66" t="str">
            <v>ML</v>
          </cell>
          <cell r="C66" t="str">
            <v>BI</v>
          </cell>
          <cell r="D66" t="str">
            <v>SCI DU BOIS DE LA FAYL (Bâtiment A)</v>
          </cell>
          <cell r="E66" t="str">
            <v>33, Rue Victor Hugo   70000 NAVENNE</v>
          </cell>
          <cell r="F66" t="str">
            <v>03.84.76.08.57</v>
          </cell>
          <cell r="G66" t="str">
            <v>03.84.75.48.57</v>
          </cell>
          <cell r="H66" t="str">
            <v>COPITEC</v>
          </cell>
          <cell r="L66" t="str">
            <v>70</v>
          </cell>
          <cell r="M66">
            <v>0</v>
          </cell>
          <cell r="N66" t="str">
            <v>ANNULEE</v>
          </cell>
        </row>
        <row r="67">
          <cell r="A67">
            <v>9.0649999999999693</v>
          </cell>
          <cell r="B67" t="str">
            <v>BE</v>
          </cell>
          <cell r="C67" t="str">
            <v>DI</v>
          </cell>
          <cell r="D67" t="str">
            <v>DUO (Complexe Cinématographique d'AUBIERE)</v>
          </cell>
          <cell r="E67" t="str">
            <v>150, Avenue de la Haute Tarentaise   73700 BOURG SAINT MAURICE</v>
          </cell>
          <cell r="F67" t="str">
            <v>04.79.07.61.40</v>
          </cell>
          <cell r="H67" t="str">
            <v>LECOQ Yann</v>
          </cell>
          <cell r="I67" t="str">
            <v>20, Avenue Libération 38370 LES ROCHES CONDRIEU</v>
          </cell>
          <cell r="J67" t="str">
            <v>04.74.56.45.53</v>
          </cell>
          <cell r="K67" t="str">
            <v>04.74.56.37.68</v>
          </cell>
          <cell r="L67" t="str">
            <v>63</v>
          </cell>
          <cell r="M67">
            <v>3483250</v>
          </cell>
        </row>
        <row r="68">
          <cell r="A68">
            <v>9.0659999999999688</v>
          </cell>
          <cell r="B68" t="str">
            <v>BE</v>
          </cell>
          <cell r="C68" t="str">
            <v>BI</v>
          </cell>
          <cell r="D68" t="str">
            <v>SYNKEM (Groupe FOURNIER)</v>
          </cell>
          <cell r="E68" t="str">
            <v>47, Rue de Longvic   BP 50   21301 CHENOVE</v>
          </cell>
          <cell r="F68" t="str">
            <v>03.80.44.72.72</v>
          </cell>
          <cell r="G68" t="str">
            <v>03.80.44.70.98</v>
          </cell>
          <cell r="H68" t="str">
            <v>SETUREC Architecture</v>
          </cell>
          <cell r="I68" t="str">
            <v>28, Rue Louis De Broglie   21000 DIJON</v>
          </cell>
          <cell r="J68" t="str">
            <v>03.80.74.01.02</v>
          </cell>
          <cell r="K68" t="str">
            <v>03.80.74.01.06</v>
          </cell>
          <cell r="L68" t="str">
            <v>21</v>
          </cell>
          <cell r="M68">
            <v>787020</v>
          </cell>
        </row>
        <row r="69">
          <cell r="A69">
            <v>9.0669999999999682</v>
          </cell>
          <cell r="B69" t="str">
            <v>BE</v>
          </cell>
          <cell r="C69" t="str">
            <v>MP</v>
          </cell>
          <cell r="D69" t="str">
            <v>SIVOM de CHATEAU RENARD</v>
          </cell>
          <cell r="E69" t="str">
            <v>57, Place de l'Hotel de Ville   45220 CHATEAU RENARD</v>
          </cell>
          <cell r="F69" t="str">
            <v>02.38.95.25.15</v>
          </cell>
          <cell r="G69" t="str">
            <v>02.38.95.37.32</v>
          </cell>
          <cell r="H69" t="str">
            <v>BETTE JM</v>
          </cell>
          <cell r="I69" t="str">
            <v>4, Rue Leboeuf   89000 AUXERRE</v>
          </cell>
          <cell r="J69" t="str">
            <v>03.86.52.02.85</v>
          </cell>
          <cell r="K69" t="str">
            <v>02.38.28.52.24</v>
          </cell>
          <cell r="L69" t="str">
            <v>45</v>
          </cell>
          <cell r="M69">
            <v>807924</v>
          </cell>
        </row>
        <row r="70">
          <cell r="A70">
            <v>9.0679999999999676</v>
          </cell>
          <cell r="B70" t="str">
            <v>BE</v>
          </cell>
          <cell r="C70" t="str">
            <v>BA</v>
          </cell>
          <cell r="D70" t="str">
            <v>PERNOT (Carrières de CHAMPDIVERS)</v>
          </cell>
          <cell r="E70" t="str">
            <v>Rue du Doubs   39500 CHAMPDIVERS</v>
          </cell>
          <cell r="F70" t="str">
            <v>03.84.70.11.34</v>
          </cell>
          <cell r="L70" t="str">
            <v>39</v>
          </cell>
          <cell r="M70">
            <v>47850</v>
          </cell>
        </row>
        <row r="71">
          <cell r="A71">
            <v>9.0689999999999671</v>
          </cell>
          <cell r="B71" t="str">
            <v>ML</v>
          </cell>
          <cell r="C71" t="str">
            <v>BA</v>
          </cell>
          <cell r="D71" t="str">
            <v>BAZIN</v>
          </cell>
          <cell r="E71" t="str">
            <v>70300 BREUCHES LES LUXEUIL</v>
          </cell>
          <cell r="F71" t="str">
            <v>03.84.93.33.01</v>
          </cell>
          <cell r="G71" t="str">
            <v>03.84.93.33.23</v>
          </cell>
          <cell r="H71" t="str">
            <v>AGROPOLE</v>
          </cell>
          <cell r="I71" t="str">
            <v>6, Rue des Castors   68200 MULHOUSE</v>
          </cell>
          <cell r="J71" t="str">
            <v>03.89.33.44.10</v>
          </cell>
          <cell r="K71" t="str">
            <v>03.89.42.04.19</v>
          </cell>
          <cell r="L71" t="str">
            <v>70</v>
          </cell>
          <cell r="M71">
            <v>183940</v>
          </cell>
        </row>
        <row r="72">
          <cell r="A72">
            <v>9.0699999999999665</v>
          </cell>
          <cell r="B72" t="str">
            <v>BE</v>
          </cell>
          <cell r="C72" t="str">
            <v>GD</v>
          </cell>
          <cell r="D72" t="str">
            <v>IMMOBUT (BUT à KINGERSHEIM)</v>
          </cell>
          <cell r="E72" t="str">
            <v>Zone Artisanale    57130 JOUY AUX ARCHES</v>
          </cell>
          <cell r="H72" t="str">
            <v>MORIN et Associés</v>
          </cell>
          <cell r="I72" t="str">
            <v>15, Allée Glück   BP 2299   68069 MULHOUSE</v>
          </cell>
          <cell r="L72" t="str">
            <v>68</v>
          </cell>
          <cell r="M72">
            <v>2302130</v>
          </cell>
        </row>
        <row r="73">
          <cell r="A73">
            <v>9.070999999999966</v>
          </cell>
          <cell r="B73" t="str">
            <v>BE</v>
          </cell>
          <cell r="C73" t="str">
            <v>BI</v>
          </cell>
          <cell r="D73" t="str">
            <v>SAINTOT (FAURECIA à BAVANS)</v>
          </cell>
          <cell r="E73" t="str">
            <v>10, Rue du Vallon   25480 ECOLE VALENTIN</v>
          </cell>
          <cell r="F73" t="str">
            <v>03.81.48.34.34</v>
          </cell>
          <cell r="G73" t="str">
            <v>03.81.53.03.00</v>
          </cell>
          <cell r="L73" t="str">
            <v>25</v>
          </cell>
          <cell r="M73">
            <v>946854.7</v>
          </cell>
        </row>
        <row r="74">
          <cell r="A74">
            <v>9.0719999999999654</v>
          </cell>
          <cell r="B74" t="str">
            <v>ML</v>
          </cell>
          <cell r="C74" t="str">
            <v>BI</v>
          </cell>
          <cell r="D74" t="str">
            <v>SCI DU BOIS DE LA FAYL (Bâtiment B)</v>
          </cell>
          <cell r="E74" t="str">
            <v>33, Rue Victor Hugo   70000 NAVENNE</v>
          </cell>
          <cell r="F74" t="str">
            <v>03.84.76.08.57</v>
          </cell>
          <cell r="G74" t="str">
            <v>03.84.75.48.57</v>
          </cell>
          <cell r="H74" t="str">
            <v>COPITEC</v>
          </cell>
          <cell r="L74" t="str">
            <v>70</v>
          </cell>
          <cell r="M74">
            <v>0</v>
          </cell>
          <cell r="N74" t="str">
            <v>ANNULEE</v>
          </cell>
        </row>
        <row r="75">
          <cell r="A75">
            <v>9.0729999999999649</v>
          </cell>
          <cell r="B75" t="str">
            <v>BE</v>
          </cell>
          <cell r="C75" t="str">
            <v>AL</v>
          </cell>
          <cell r="D75" t="str">
            <v>REINE DE DIJON</v>
          </cell>
          <cell r="E75" t="str">
            <v>Lieu-Dit "Les Mocéas"   21410 FLEUREY SUR OUCHE</v>
          </cell>
          <cell r="F75" t="str">
            <v>03.80.76.05.10</v>
          </cell>
          <cell r="G75" t="str">
            <v>03.80.76.05.15</v>
          </cell>
          <cell r="H75" t="str">
            <v>INGECOBA Bourgogne</v>
          </cell>
          <cell r="I75" t="str">
            <v>8, Avenue Jean Bertin   21000 DIJON</v>
          </cell>
          <cell r="J75" t="str">
            <v>03.80.78.78.38</v>
          </cell>
          <cell r="K75" t="str">
            <v>03.80.78.78.30</v>
          </cell>
          <cell r="L75" t="str">
            <v>21</v>
          </cell>
          <cell r="M75">
            <v>3164225</v>
          </cell>
        </row>
        <row r="76">
          <cell r="A76">
            <v>9.0739999999999643</v>
          </cell>
          <cell r="B76" t="str">
            <v>BE</v>
          </cell>
          <cell r="C76" t="str">
            <v>DI</v>
          </cell>
          <cell r="D76" t="str">
            <v>PERNOT Yves</v>
          </cell>
          <cell r="E76" t="str">
            <v>41, Rue Gédéon David   39300 CHAMPAGNOLE</v>
          </cell>
          <cell r="L76" t="str">
            <v>39</v>
          </cell>
          <cell r="M76">
            <v>35310</v>
          </cell>
        </row>
        <row r="77">
          <cell r="A77">
            <v>9.0749999999999638</v>
          </cell>
          <cell r="B77" t="str">
            <v>BE</v>
          </cell>
          <cell r="C77" t="str">
            <v>BA</v>
          </cell>
          <cell r="D77" t="str">
            <v>DURY Paul</v>
          </cell>
          <cell r="E77" t="str">
            <v>MAZILLY  SAINT ANDRE LE DESERT  71220 SAINT BONNET DE JOUX</v>
          </cell>
          <cell r="L77" t="str">
            <v>71</v>
          </cell>
          <cell r="M77">
            <v>59920</v>
          </cell>
        </row>
        <row r="78">
          <cell r="A78">
            <v>9.0759999999999632</v>
          </cell>
          <cell r="B78" t="str">
            <v>ML</v>
          </cell>
          <cell r="C78" t="str">
            <v>BA</v>
          </cell>
          <cell r="D78" t="str">
            <v>EARL DU BESSONGEY (JEANNIN Daniel)</v>
          </cell>
          <cell r="E78" t="str">
            <v>25520 ARC SOUS CICON</v>
          </cell>
          <cell r="F78" t="str">
            <v>03.81.69.95.27</v>
          </cell>
          <cell r="G78" t="str">
            <v>03.81.69.95.27</v>
          </cell>
          <cell r="L78" t="str">
            <v>25</v>
          </cell>
          <cell r="M78">
            <v>606554</v>
          </cell>
        </row>
        <row r="79">
          <cell r="A79">
            <v>9.0769999999999627</v>
          </cell>
          <cell r="B79" t="str">
            <v>ML</v>
          </cell>
          <cell r="C79" t="str">
            <v>MP</v>
          </cell>
          <cell r="D79" t="str">
            <v>MAISON DE RETRAITE A. DORNIER</v>
          </cell>
          <cell r="E79" t="str">
            <v>70180 DAMPIERRE SUR SALON</v>
          </cell>
          <cell r="H79" t="str">
            <v>SOTEB</v>
          </cell>
          <cell r="I79" t="str">
            <v>1, Rue des Giranaux   70100 ARC LES GRAY</v>
          </cell>
          <cell r="J79" t="str">
            <v>03.84.65.12.20</v>
          </cell>
          <cell r="L79" t="str">
            <v>70</v>
          </cell>
          <cell r="M79">
            <v>29880</v>
          </cell>
        </row>
        <row r="80">
          <cell r="A80">
            <v>9.0779999999999621</v>
          </cell>
          <cell r="B80" t="str">
            <v>ML</v>
          </cell>
          <cell r="C80" t="str">
            <v>BI</v>
          </cell>
          <cell r="D80" t="str">
            <v>EBCI (SNEF à PULVERSHEIM)</v>
          </cell>
          <cell r="E80" t="str">
            <v>216, Avenue du Breuil   Technoland   25461 ETUPES Cédex</v>
          </cell>
          <cell r="F80" t="str">
            <v>03.81.94.13.89</v>
          </cell>
          <cell r="G80" t="str">
            <v>03.81.94.23.04</v>
          </cell>
          <cell r="H80" t="str">
            <v>LOLLINI Jeanne-Laure</v>
          </cell>
          <cell r="I80" t="str">
            <v>8, Rue de la Valfère   34000 MONTPELLIER</v>
          </cell>
          <cell r="J80" t="str">
            <v>04.67.66.13.14</v>
          </cell>
          <cell r="L80" t="str">
            <v>68</v>
          </cell>
          <cell r="M80">
            <v>274000</v>
          </cell>
        </row>
        <row r="81">
          <cell r="A81">
            <v>9.0789999999999615</v>
          </cell>
          <cell r="B81" t="str">
            <v>BE</v>
          </cell>
          <cell r="C81" t="str">
            <v>BI</v>
          </cell>
          <cell r="D81" t="str">
            <v>ALCATEL CABLE (DOUVRIN 4)</v>
          </cell>
          <cell r="E81" t="str">
            <v>ZI Artois Flandres   62138 BILLY BERCLAU</v>
          </cell>
          <cell r="H81" t="str">
            <v>LUCAS JM</v>
          </cell>
          <cell r="I81" t="str">
            <v>125, Rue de Paris   59800 LILLE</v>
          </cell>
          <cell r="J81" t="str">
            <v>03.20.51.90.10</v>
          </cell>
          <cell r="K81" t="str">
            <v>03.20.31.91.90</v>
          </cell>
          <cell r="L81" t="str">
            <v>62</v>
          </cell>
          <cell r="M81">
            <v>7062900</v>
          </cell>
        </row>
        <row r="82">
          <cell r="A82">
            <v>9.079999999999961</v>
          </cell>
          <cell r="B82" t="str">
            <v>BE</v>
          </cell>
          <cell r="C82" t="str">
            <v>BI</v>
          </cell>
          <cell r="D82" t="str">
            <v xml:space="preserve">DEVILLERS </v>
          </cell>
          <cell r="E82" t="str">
            <v>ZI du Mont Vaudois   BP 55   70400 HERICOURT</v>
          </cell>
          <cell r="H82" t="str">
            <v>ROLLA Mario</v>
          </cell>
          <cell r="I82" t="str">
            <v>59 Ter, Rue des Granges   25000 BESANCON</v>
          </cell>
          <cell r="J82" t="str">
            <v>03.81.81.10.78</v>
          </cell>
          <cell r="K82" t="str">
            <v>03.81.81.39.42</v>
          </cell>
          <cell r="L82" t="str">
            <v>70</v>
          </cell>
          <cell r="M82">
            <v>1229835</v>
          </cell>
        </row>
        <row r="83">
          <cell r="A83">
            <v>9.0809999999999604</v>
          </cell>
          <cell r="B83" t="str">
            <v>ML</v>
          </cell>
          <cell r="C83" t="str">
            <v>BI</v>
          </cell>
          <cell r="D83" t="str">
            <v>ACTION 70 (ACMAN FRANCE à RIOZ)</v>
          </cell>
          <cell r="E83" t="str">
            <v>BP 85   70002 VESOUL Cédex</v>
          </cell>
          <cell r="F83" t="str">
            <v>03.84.97.15.97</v>
          </cell>
          <cell r="G83" t="str">
            <v>03.84.97.01.41</v>
          </cell>
          <cell r="H83" t="str">
            <v>SANTINI Ingéniérie</v>
          </cell>
          <cell r="I83" t="str">
            <v>Rue du Petit Montmarin   70000 VESOUL</v>
          </cell>
          <cell r="J83" t="str">
            <v>03.84.97.01.40</v>
          </cell>
          <cell r="K83" t="str">
            <v>03.84.97.01.41</v>
          </cell>
          <cell r="L83" t="str">
            <v>70</v>
          </cell>
          <cell r="M83">
            <v>1078970</v>
          </cell>
        </row>
        <row r="84">
          <cell r="A84">
            <v>9.0819999999999599</v>
          </cell>
          <cell r="B84" t="str">
            <v>ML</v>
          </cell>
          <cell r="C84" t="str">
            <v>BI</v>
          </cell>
          <cell r="D84" t="str">
            <v>SCI MAGELLAN (Menuiserie GROSSO)</v>
          </cell>
          <cell r="E84" t="str">
            <v>25500 MORTEAU</v>
          </cell>
          <cell r="H84" t="str">
            <v>GATTAUD Lionel</v>
          </cell>
          <cell r="I84" t="str">
            <v>12, Les Vinottes   25500 MORTEAU</v>
          </cell>
          <cell r="J84" t="str">
            <v>03.81.67.13.85</v>
          </cell>
          <cell r="K84" t="str">
            <v>03.81.67.56.16</v>
          </cell>
          <cell r="L84" t="str">
            <v>25</v>
          </cell>
          <cell r="M84">
            <v>109600</v>
          </cell>
        </row>
        <row r="85">
          <cell r="A85">
            <v>9.0829999999999593</v>
          </cell>
          <cell r="B85" t="str">
            <v>BE</v>
          </cell>
          <cell r="C85" t="str">
            <v>BI</v>
          </cell>
          <cell r="D85" t="str">
            <v>JOHN DEERE</v>
          </cell>
          <cell r="E85" t="str">
            <v>2, Avenue Jean Jaurès   BP 81   70103 GRAY Cédex</v>
          </cell>
          <cell r="F85" t="str">
            <v>03.84.64.70.00</v>
          </cell>
          <cell r="G85" t="str">
            <v>03.84.64.70.31</v>
          </cell>
          <cell r="L85" t="str">
            <v>70</v>
          </cell>
          <cell r="M85">
            <v>2756970</v>
          </cell>
        </row>
        <row r="86">
          <cell r="A86">
            <v>9.0839999999999588</v>
          </cell>
          <cell r="B86" t="str">
            <v>ML</v>
          </cell>
          <cell r="C86" t="str">
            <v>AL</v>
          </cell>
          <cell r="D86" t="str">
            <v>BAZIN</v>
          </cell>
          <cell r="E86" t="str">
            <v>70300 BREUCHES LES LUXEUIL</v>
          </cell>
          <cell r="H86" t="str">
            <v>AGROPOLE Ingéniérie</v>
          </cell>
          <cell r="I86" t="str">
            <v>6, Rue des Castors   68200 MULHOUSE</v>
          </cell>
          <cell r="J86" t="str">
            <v>03.89.33.44.10</v>
          </cell>
          <cell r="K86" t="str">
            <v>03.89.42.04.19</v>
          </cell>
          <cell r="L86" t="str">
            <v>70</v>
          </cell>
          <cell r="M86">
            <v>160000</v>
          </cell>
        </row>
        <row r="87">
          <cell r="A87">
            <v>9.0849999999999582</v>
          </cell>
          <cell r="B87" t="str">
            <v>BE</v>
          </cell>
          <cell r="C87" t="str">
            <v>DI</v>
          </cell>
          <cell r="D87" t="str">
            <v>SCI PORTOFINO (Laboratoire CLEMENT)</v>
          </cell>
          <cell r="E87" t="str">
            <v>8, Avenue Henri Barbusse   93150 LE BLANC MESNIL</v>
          </cell>
          <cell r="H87" t="str">
            <v>SETEDIS</v>
          </cell>
          <cell r="I87" t="str">
            <v>2, Rue Savier   92240 MALAKOFF</v>
          </cell>
          <cell r="J87" t="str">
            <v>01.46.73.03.22</v>
          </cell>
          <cell r="K87" t="str">
            <v>01.40.84.80.77</v>
          </cell>
          <cell r="L87" t="str">
            <v>93</v>
          </cell>
          <cell r="M87">
            <v>204100</v>
          </cell>
        </row>
        <row r="88">
          <cell r="A88">
            <v>9.0859999999999577</v>
          </cell>
          <cell r="B88" t="str">
            <v>BE</v>
          </cell>
          <cell r="C88" t="str">
            <v>AL</v>
          </cell>
          <cell r="D88" t="str">
            <v>DOMAINE GFA TORTOCHOT</v>
          </cell>
          <cell r="E88" t="str">
            <v>8, Rue de Paris   21220 GEVREY CHAMBERTIN</v>
          </cell>
          <cell r="H88" t="str">
            <v>SETUREC Architecture</v>
          </cell>
          <cell r="I88" t="str">
            <v>28, Rue Louis De Broglie   21000 DIJON</v>
          </cell>
          <cell r="J88" t="str">
            <v>03.80.74.01.02</v>
          </cell>
          <cell r="K88" t="str">
            <v>03.80.74.01.06</v>
          </cell>
          <cell r="L88" t="str">
            <v>21</v>
          </cell>
          <cell r="M88">
            <v>150000</v>
          </cell>
        </row>
        <row r="89">
          <cell r="A89">
            <v>9.0869999999999571</v>
          </cell>
          <cell r="B89" t="str">
            <v>ML</v>
          </cell>
          <cell r="C89" t="str">
            <v>BA</v>
          </cell>
          <cell r="D89" t="str">
            <v>PRIEUR Pierre-André</v>
          </cell>
          <cell r="E89" t="str">
            <v>Petitbois   25210 LE RUSSEY</v>
          </cell>
          <cell r="L89" t="str">
            <v>25</v>
          </cell>
          <cell r="M89">
            <v>195000</v>
          </cell>
          <cell r="N89" t="str">
            <v>MONNET</v>
          </cell>
        </row>
        <row r="90">
          <cell r="A90">
            <v>9.0879999999999566</v>
          </cell>
          <cell r="B90" t="str">
            <v>BE</v>
          </cell>
          <cell r="C90" t="str">
            <v>GD</v>
          </cell>
          <cell r="D90" t="str">
            <v>Ets SCHIEVER (MAXIBRICO ATAC à LA CHAPELLE LA REINE)</v>
          </cell>
          <cell r="E90" t="str">
            <v>ZI   Rue de l'Etang   89205 AVALLON Cédex</v>
          </cell>
          <cell r="F90" t="str">
            <v>03.86.34.63.47</v>
          </cell>
          <cell r="G90" t="str">
            <v>03.86.34.40.84</v>
          </cell>
          <cell r="H90" t="str">
            <v>INGECOBA Bourgogne</v>
          </cell>
          <cell r="I90" t="str">
            <v>8, Avenue Jean Bertin   21000 DIJON</v>
          </cell>
          <cell r="J90" t="str">
            <v>03.80.78.78.38</v>
          </cell>
          <cell r="K90" t="str">
            <v>03.80.78.78.30</v>
          </cell>
          <cell r="L90" t="str">
            <v>77</v>
          </cell>
          <cell r="M90">
            <v>1757000</v>
          </cell>
        </row>
        <row r="91">
          <cell r="A91">
            <v>9.088999999999956</v>
          </cell>
          <cell r="B91" t="str">
            <v>BE</v>
          </cell>
          <cell r="C91" t="str">
            <v>AL</v>
          </cell>
          <cell r="D91" t="str">
            <v>ABATTOIRS AKBOU</v>
          </cell>
          <cell r="E91" t="str">
            <v xml:space="preserve">ALGERIE </v>
          </cell>
          <cell r="H91" t="str">
            <v>AARALP - Mr MANNI</v>
          </cell>
          <cell r="I91" t="str">
            <v>L'Astrolabe   Park Nord Annecy   74370 METZ TESSY</v>
          </cell>
          <cell r="J91" t="str">
            <v>04.50.27.36.74</v>
          </cell>
          <cell r="K91" t="str">
            <v>04.50.27.3609</v>
          </cell>
          <cell r="L91" t="str">
            <v>E</v>
          </cell>
          <cell r="M91">
            <v>536000</v>
          </cell>
        </row>
        <row r="92">
          <cell r="A92">
            <v>9.0899999999999554</v>
          </cell>
          <cell r="B92" t="str">
            <v>ML</v>
          </cell>
          <cell r="C92" t="str">
            <v>BI</v>
          </cell>
          <cell r="D92" t="str">
            <v>BAZIN (Station d'épuration)</v>
          </cell>
          <cell r="E92" t="str">
            <v>70300 BREUCHES LES LUXEUIL</v>
          </cell>
          <cell r="H92" t="str">
            <v>AGROPOLE Ingéniérie</v>
          </cell>
          <cell r="I92" t="str">
            <v>6, Rue des Castors   68200 MULHOUSE</v>
          </cell>
          <cell r="J92" t="str">
            <v>03.89.33.44.10</v>
          </cell>
          <cell r="K92" t="str">
            <v>03.89.42.04.19</v>
          </cell>
          <cell r="L92" t="str">
            <v>70</v>
          </cell>
          <cell r="M92">
            <v>110000</v>
          </cell>
        </row>
        <row r="93">
          <cell r="A93">
            <v>9.0909999999999549</v>
          </cell>
          <cell r="B93" t="str">
            <v>BE</v>
          </cell>
          <cell r="C93" t="str">
            <v>GD</v>
          </cell>
          <cell r="D93" t="str">
            <v>RAON DISTRIBUTION (Centre LECLERC)</v>
          </cell>
          <cell r="E93" t="str">
            <v>42, Avenue du 21ème BCP   88110 RAON L'ETAPE</v>
          </cell>
          <cell r="F93" t="str">
            <v>03.29.42.90.00</v>
          </cell>
          <cell r="G93" t="str">
            <v>03.29.51.04.23</v>
          </cell>
          <cell r="H93" t="str">
            <v>ATELIER DE LA PLAINE</v>
          </cell>
          <cell r="I93" t="str">
            <v>81, Rue Jules Ferry   BP 15   88110 RAON L'ETAPE</v>
          </cell>
          <cell r="J93" t="str">
            <v>03.29.41.97.78</v>
          </cell>
          <cell r="K93" t="str">
            <v>03.29.41.99.23</v>
          </cell>
          <cell r="L93" t="str">
            <v>88</v>
          </cell>
          <cell r="M93">
            <v>210000</v>
          </cell>
        </row>
        <row r="94">
          <cell r="A94">
            <v>9.0919999999999543</v>
          </cell>
          <cell r="B94" t="str">
            <v>BE</v>
          </cell>
          <cell r="C94" t="str">
            <v>BA</v>
          </cell>
          <cell r="D94" t="str">
            <v>AGRI TRAVAUX SERVICES (ATS)</v>
          </cell>
          <cell r="E94" t="str">
            <v>70100 ONAY</v>
          </cell>
          <cell r="F94" t="str">
            <v>03.84.31.53.67</v>
          </cell>
          <cell r="L94" t="str">
            <v>70</v>
          </cell>
          <cell r="M94">
            <v>430000</v>
          </cell>
        </row>
        <row r="95">
          <cell r="A95">
            <v>9.0929999999999538</v>
          </cell>
          <cell r="B95" t="str">
            <v>BE</v>
          </cell>
          <cell r="C95" t="str">
            <v>BA</v>
          </cell>
          <cell r="D95" t="str">
            <v>MOMESSIN (SCI DU PONT DES SAMSONS)</v>
          </cell>
          <cell r="E95" t="str">
            <v>Pont des Samsons   69430 QUINCIE EN BEAUJOLAIS</v>
          </cell>
          <cell r="F95" t="str">
            <v>04.74.69.09.30</v>
          </cell>
          <cell r="G95" t="str">
            <v>04.74.69.09.28</v>
          </cell>
          <cell r="H95" t="str">
            <v>SETUREC Architecture</v>
          </cell>
          <cell r="I95" t="str">
            <v>28, Rue Louis de Broglie  Parc Technolique 21000 DIJON</v>
          </cell>
          <cell r="J95" t="str">
            <v>03.80.74.01.02</v>
          </cell>
          <cell r="K95" t="str">
            <v>03.80.74.01.06</v>
          </cell>
          <cell r="L95" t="str">
            <v>69</v>
          </cell>
          <cell r="M95">
            <v>1909650</v>
          </cell>
        </row>
        <row r="96">
          <cell r="A96">
            <v>9.0939999999999532</v>
          </cell>
          <cell r="B96" t="str">
            <v>BE</v>
          </cell>
          <cell r="C96" t="str">
            <v>BI</v>
          </cell>
          <cell r="D96" t="str">
            <v>SOCLA</v>
          </cell>
          <cell r="E96" t="str">
            <v>1, Rue Paul Sabatier   BP 273   71107 CHALON SUR SAONE</v>
          </cell>
          <cell r="F96" t="str">
            <v>03.85.97.42.60</v>
          </cell>
          <cell r="G96" t="str">
            <v>03.85.41.49.31</v>
          </cell>
          <cell r="H96" t="str">
            <v>INGECOBA Bourgogne</v>
          </cell>
          <cell r="I96" t="str">
            <v>8, Avenue Jean Bertin   21000 DIJON</v>
          </cell>
          <cell r="J96" t="str">
            <v>03.80.78.78.38</v>
          </cell>
          <cell r="K96" t="str">
            <v>03.80.78.78.30</v>
          </cell>
          <cell r="L96" t="str">
            <v>71</v>
          </cell>
          <cell r="M96">
            <v>1003900</v>
          </cell>
        </row>
        <row r="97">
          <cell r="A97">
            <v>9.0949999999999527</v>
          </cell>
          <cell r="B97" t="str">
            <v>BE</v>
          </cell>
          <cell r="C97" t="str">
            <v>BI</v>
          </cell>
          <cell r="D97" t="str">
            <v>SCOR ENTRETIEN (GIRAUD - STOCKINTER à BONDOUFLE)</v>
          </cell>
          <cell r="E97" t="str">
            <v>ZA de la Petite Villedieu   78990 ELANCOURT</v>
          </cell>
          <cell r="F97" t="str">
            <v>01.30.81.30.81</v>
          </cell>
          <cell r="G97" t="str">
            <v>01.30.69.78.70</v>
          </cell>
          <cell r="L97" t="str">
            <v>95</v>
          </cell>
          <cell r="M97">
            <v>165000</v>
          </cell>
        </row>
        <row r="98">
          <cell r="A98">
            <v>9.0959999999999521</v>
          </cell>
          <cell r="B98" t="str">
            <v>BE</v>
          </cell>
          <cell r="C98" t="str">
            <v>AR</v>
          </cell>
          <cell r="D98" t="str">
            <v>SCI BIVOLT</v>
          </cell>
          <cell r="E98" t="str">
            <v>7, Rue des Fleurs   68490 PETIT LANDAU</v>
          </cell>
          <cell r="H98" t="str">
            <v>ETM</v>
          </cell>
          <cell r="I98" t="str">
            <v>15, Rue de l'Ancienne Filature   68270 WITTENHEIM</v>
          </cell>
          <cell r="J98" t="str">
            <v>03.89.52.34.33</v>
          </cell>
          <cell r="K98" t="str">
            <v>03.89.50.55.45</v>
          </cell>
          <cell r="L98" t="str">
            <v>68</v>
          </cell>
          <cell r="M98">
            <v>400000</v>
          </cell>
        </row>
        <row r="99">
          <cell r="A99">
            <v>9.0969999999999516</v>
          </cell>
          <cell r="B99" t="str">
            <v>BE</v>
          </cell>
          <cell r="C99" t="str">
            <v>BI</v>
          </cell>
          <cell r="D99" t="str">
            <v>SOCAD (ROYAL CANIN à HERICOURT)</v>
          </cell>
          <cell r="E99" t="str">
            <v>13, Rue de la Tuilerie   70400 HERICOURT</v>
          </cell>
          <cell r="F99" t="str">
            <v>03.84.46.60.00</v>
          </cell>
          <cell r="G99" t="str">
            <v>03.84.24.63.13</v>
          </cell>
          <cell r="H99" t="str">
            <v>ITINERAIRES Architecture</v>
          </cell>
          <cell r="I99" t="str">
            <v>7, Faubourg de Montbéliard   90000 BELFORT</v>
          </cell>
          <cell r="J99" t="str">
            <v>03.84.22.66.91</v>
          </cell>
          <cell r="K99" t="str">
            <v>03.84.29.43.44</v>
          </cell>
          <cell r="L99" t="str">
            <v>70</v>
          </cell>
          <cell r="M99">
            <v>296330</v>
          </cell>
        </row>
        <row r="100">
          <cell r="A100">
            <v>9.097999999999951</v>
          </cell>
          <cell r="B100" t="str">
            <v>ML</v>
          </cell>
          <cell r="C100" t="str">
            <v>BI</v>
          </cell>
          <cell r="D100" t="str">
            <v>ACTION 70 (Bâtiment à VORAY SUR L'OGNON)</v>
          </cell>
          <cell r="E100" t="str">
            <v>BP 85   70002 VESOUL Cédex</v>
          </cell>
          <cell r="F100" t="str">
            <v>03.84.97.15.97</v>
          </cell>
          <cell r="G100" t="str">
            <v>03.84.97.15.99</v>
          </cell>
          <cell r="H100" t="str">
            <v>SANTINI Ingéniérie</v>
          </cell>
          <cell r="I100" t="str">
            <v>Rue du Petit Montmarin   70000 VESOUL</v>
          </cell>
          <cell r="J100" t="str">
            <v>03.84.97.01.40</v>
          </cell>
          <cell r="K100" t="str">
            <v>03.84.97.01.41</v>
          </cell>
          <cell r="L100" t="str">
            <v>70</v>
          </cell>
          <cell r="M100">
            <v>456200</v>
          </cell>
        </row>
        <row r="101">
          <cell r="A101">
            <v>9.0989999999999505</v>
          </cell>
          <cell r="B101" t="str">
            <v>ML</v>
          </cell>
          <cell r="C101" t="str">
            <v>BA</v>
          </cell>
          <cell r="D101" t="str">
            <v>SCI DU CHAILLAUX (Mr GRUET Gérard)</v>
          </cell>
          <cell r="E101" t="str">
            <v>70190 RIOZ</v>
          </cell>
          <cell r="L101" t="str">
            <v>70</v>
          </cell>
          <cell r="M101">
            <v>521975</v>
          </cell>
        </row>
        <row r="102">
          <cell r="A102">
            <v>9.0999999999999499</v>
          </cell>
          <cell r="B102" t="str">
            <v>BE</v>
          </cell>
          <cell r="C102" t="str">
            <v>BI</v>
          </cell>
          <cell r="D102" t="str">
            <v>GRAFF (SEDE - Unité Compostage à CERNAY)</v>
          </cell>
          <cell r="E102" t="str">
            <v>10, Rue de la Fecht   68126 BENNWIHR GARE</v>
          </cell>
          <cell r="F102" t="str">
            <v>03.89.21.00.70</v>
          </cell>
          <cell r="G102" t="str">
            <v>03.89.21.00.44</v>
          </cell>
          <cell r="H102" t="str">
            <v>STRACK Fabien</v>
          </cell>
          <cell r="I102" t="str">
            <v>76 a, Avenue de la République   68000 COLMAR</v>
          </cell>
          <cell r="J102" t="str">
            <v>03.89.23.10.55</v>
          </cell>
          <cell r="K102" t="str">
            <v>03.89.41.62.18</v>
          </cell>
          <cell r="L102" t="str">
            <v>68</v>
          </cell>
          <cell r="M102">
            <v>2256627.87</v>
          </cell>
        </row>
        <row r="103">
          <cell r="M103">
            <v>86474859.030000001</v>
          </cell>
        </row>
      </sheetData>
      <sheetData sheetId="3">
        <row r="1">
          <cell r="A1" t="str">
            <v>N° AFFAIRE</v>
          </cell>
          <cell r="B1" t="str">
            <v>COM</v>
          </cell>
          <cell r="C1" t="str">
            <v>SECTEUR</v>
          </cell>
          <cell r="D1" t="str">
            <v>NOM</v>
          </cell>
          <cell r="E1" t="str">
            <v>ADRESSE</v>
          </cell>
          <cell r="F1" t="str">
            <v>TEL</v>
          </cell>
          <cell r="G1" t="str">
            <v>FAX</v>
          </cell>
          <cell r="H1" t="str">
            <v>ARCHITECTE</v>
          </cell>
          <cell r="I1" t="str">
            <v>ADRESSE</v>
          </cell>
          <cell r="J1" t="str">
            <v>TEL</v>
          </cell>
          <cell r="K1" t="str">
            <v>FAX</v>
          </cell>
          <cell r="L1" t="str">
            <v>DPT</v>
          </cell>
          <cell r="M1" t="str">
            <v>MONTANT HT</v>
          </cell>
        </row>
        <row r="2">
          <cell r="A2">
            <v>1E-3</v>
          </cell>
          <cell r="B2" t="str">
            <v>ML</v>
          </cell>
          <cell r="C2" t="str">
            <v>AL</v>
          </cell>
          <cell r="D2" t="str">
            <v>SAFAPAC</v>
          </cell>
          <cell r="E2" t="str">
            <v>ZA Bois l'Abesse   68660 LIEPVRE</v>
          </cell>
          <cell r="F2" t="str">
            <v>03.89.58.42.43</v>
          </cell>
          <cell r="G2" t="str">
            <v>03.89.58.41.41</v>
          </cell>
          <cell r="H2" t="str">
            <v>AGROPOLE Ingéniérie</v>
          </cell>
          <cell r="I2" t="str">
            <v>6, Rue des Castors   68200 MULHOUSE</v>
          </cell>
          <cell r="J2" t="str">
            <v>03.89.33.44.10</v>
          </cell>
          <cell r="K2" t="str">
            <v>03.89.42.04.19</v>
          </cell>
          <cell r="L2" t="str">
            <v>68</v>
          </cell>
          <cell r="M2">
            <v>247890</v>
          </cell>
        </row>
        <row r="3">
          <cell r="A3">
            <v>2E-3</v>
          </cell>
          <cell r="B3" t="str">
            <v>BE</v>
          </cell>
          <cell r="C3" t="str">
            <v>BI</v>
          </cell>
          <cell r="D3" t="str">
            <v>ALCATEL FIBRES OPTIQUES (Local Froid)</v>
          </cell>
          <cell r="E3" t="str">
            <v>ZI Artois Flandres   62138 BILLY BERCLAU</v>
          </cell>
          <cell r="H3" t="str">
            <v>LUCAS JM</v>
          </cell>
          <cell r="I3" t="str">
            <v>125, Rue de Paris   59000 LILLE</v>
          </cell>
          <cell r="J3" t="str">
            <v>03.20.51.90.10</v>
          </cell>
          <cell r="K3" t="str">
            <v>03.20.31.91.90</v>
          </cell>
          <cell r="L3" t="str">
            <v>62</v>
          </cell>
          <cell r="M3">
            <v>200000</v>
          </cell>
        </row>
        <row r="4">
          <cell r="A4">
            <v>3.0000000000000001E-3</v>
          </cell>
          <cell r="B4" t="str">
            <v>BE</v>
          </cell>
          <cell r="C4" t="str">
            <v>DI</v>
          </cell>
          <cell r="D4" t="str">
            <v>SCI FRANS 2 (Mr SAULNIER)</v>
          </cell>
          <cell r="E4" t="str">
            <v>LA GELINE   25290 LEVIER</v>
          </cell>
          <cell r="F4" t="str">
            <v>03.81.49.56.38</v>
          </cell>
          <cell r="G4" t="str">
            <v>06.07.06.17.74</v>
          </cell>
          <cell r="H4" t="str">
            <v>SAULNIER Serge</v>
          </cell>
          <cell r="I4" t="str">
            <v>LA GELINE   25270 LEVIER</v>
          </cell>
          <cell r="L4" t="str">
            <v>70</v>
          </cell>
          <cell r="M4">
            <v>545000</v>
          </cell>
        </row>
        <row r="5">
          <cell r="A5">
            <v>4.0000000000000001E-3</v>
          </cell>
          <cell r="B5" t="str">
            <v>BE</v>
          </cell>
          <cell r="C5" t="str">
            <v>BI</v>
          </cell>
          <cell r="D5" t="str">
            <v>SOGEA (ALCATEL CABLE FRANCE à CALAIS - U 381 Ter)</v>
          </cell>
          <cell r="E5" t="str">
            <v>196, Rue Duguay Trouin   62100 CALAIS</v>
          </cell>
          <cell r="F5" t="str">
            <v>03.21.96.41.06</v>
          </cell>
          <cell r="G5" t="str">
            <v>03.21.97.68.45</v>
          </cell>
          <cell r="H5" t="str">
            <v>LUCAS JM</v>
          </cell>
          <cell r="I5" t="str">
            <v>125, Rue de Paris   59000 LILLE</v>
          </cell>
          <cell r="J5" t="str">
            <v>03.20.51.90.10</v>
          </cell>
          <cell r="K5" t="str">
            <v>03.20.31.91.90</v>
          </cell>
          <cell r="L5" t="str">
            <v>62</v>
          </cell>
          <cell r="M5">
            <v>6467872</v>
          </cell>
        </row>
        <row r="6">
          <cell r="A6">
            <v>5.0000000000000001E-3</v>
          </cell>
          <cell r="B6" t="str">
            <v>BE</v>
          </cell>
          <cell r="C6" t="str">
            <v>MP</v>
          </cell>
          <cell r="D6" t="str">
            <v>GRAYLOISE DE TRAVAUX (Station épuration de GRAY)</v>
          </cell>
          <cell r="E6" t="str">
            <v>ZI Gray Sud   BP 36   70100 GRAY</v>
          </cell>
          <cell r="F6">
            <v>384653088</v>
          </cell>
          <cell r="G6">
            <v>384655308</v>
          </cell>
          <cell r="H6" t="str">
            <v>GAUDRIOT</v>
          </cell>
          <cell r="I6" t="str">
            <v>ZI du Réjat   BP 47   23001 GUERET Cédex</v>
          </cell>
          <cell r="J6">
            <v>555521528</v>
          </cell>
          <cell r="K6">
            <v>555529662</v>
          </cell>
          <cell r="L6" t="str">
            <v>70</v>
          </cell>
          <cell r="M6">
            <v>580000</v>
          </cell>
        </row>
        <row r="7">
          <cell r="A7">
            <v>6.0000000000000001E-3</v>
          </cell>
          <cell r="B7" t="str">
            <v>BE</v>
          </cell>
          <cell r="C7" t="str">
            <v>MP</v>
          </cell>
          <cell r="D7" t="str">
            <v>SEMARELP (Ecoles Maternelle et Primaire de LEVALLOIS P.)</v>
          </cell>
          <cell r="E7" t="str">
            <v>37 - 39, Rue Camille Pelletan   92300 LEVALLOIS PERRET</v>
          </cell>
          <cell r="F7">
            <v>141271400</v>
          </cell>
          <cell r="G7">
            <v>141271414</v>
          </cell>
          <cell r="H7" t="str">
            <v>BETCI</v>
          </cell>
          <cell r="I7" t="str">
            <v>7, Rue Paul Dautier   78140 VELIZY</v>
          </cell>
          <cell r="J7">
            <v>134657860</v>
          </cell>
          <cell r="K7">
            <v>130706730</v>
          </cell>
          <cell r="L7" t="str">
            <v>92</v>
          </cell>
          <cell r="M7">
            <v>1288760</v>
          </cell>
        </row>
        <row r="8">
          <cell r="A8">
            <v>7.0000000000000001E-3</v>
          </cell>
          <cell r="B8" t="str">
            <v>ML</v>
          </cell>
          <cell r="C8" t="str">
            <v>BI</v>
          </cell>
          <cell r="D8" t="str">
            <v>SCI DU VIEUX MOULIN (Mr BILLON)</v>
          </cell>
          <cell r="E8" t="str">
            <v>Rue du Paquier   25150 DAMBELIN</v>
          </cell>
          <cell r="F8">
            <v>381924209</v>
          </cell>
          <cell r="L8" t="str">
            <v>25</v>
          </cell>
          <cell r="M8">
            <v>753680</v>
          </cell>
        </row>
        <row r="9">
          <cell r="A9">
            <v>8.0000000000000002E-3</v>
          </cell>
          <cell r="B9" t="str">
            <v>ML</v>
          </cell>
          <cell r="C9" t="str">
            <v>MP</v>
          </cell>
          <cell r="D9" t="str">
            <v>VILLE DE VESOUL (Salle de Gymnastique)</v>
          </cell>
          <cell r="E9" t="str">
            <v>58, Rue Paul Morel   70000 VESOUL</v>
          </cell>
          <cell r="H9" t="str">
            <v>JACQUET Patrick</v>
          </cell>
          <cell r="I9" t="str">
            <v>3, Rue Paul Petitclerc   BP 335   70006 VESOUL</v>
          </cell>
          <cell r="J9">
            <v>384765996</v>
          </cell>
          <cell r="K9">
            <v>384761520</v>
          </cell>
          <cell r="L9" t="str">
            <v>70</v>
          </cell>
          <cell r="M9">
            <v>577210</v>
          </cell>
        </row>
        <row r="10">
          <cell r="A10">
            <v>8.9999999999999993E-3</v>
          </cell>
          <cell r="B10" t="str">
            <v>BB</v>
          </cell>
          <cell r="C10" t="str">
            <v>BI</v>
          </cell>
          <cell r="D10" t="str">
            <v>CMC (SURFASOL)</v>
          </cell>
          <cell r="E10" t="str">
            <v>354, Rue André Philip   69007 LYON</v>
          </cell>
          <cell r="F10">
            <v>472731440</v>
          </cell>
          <cell r="G10">
            <v>478580206</v>
          </cell>
          <cell r="H10" t="str">
            <v>CMC</v>
          </cell>
          <cell r="I10" t="str">
            <v>354, Rue André Philip   69007 LYON</v>
          </cell>
          <cell r="J10">
            <v>472731440</v>
          </cell>
          <cell r="K10">
            <v>478580206</v>
          </cell>
          <cell r="L10" t="str">
            <v>69</v>
          </cell>
          <cell r="M10">
            <v>246000</v>
          </cell>
        </row>
        <row r="11">
          <cell r="A11">
            <v>0.01</v>
          </cell>
          <cell r="B11" t="str">
            <v>BE</v>
          </cell>
          <cell r="C11" t="str">
            <v>BI</v>
          </cell>
          <cell r="D11" t="str">
            <v xml:space="preserve">WEBASTO CLIMATECHNICS </v>
          </cell>
          <cell r="E11" t="str">
            <v>103, Rue de Reiningue   68990 HEIMSBRUNN</v>
          </cell>
          <cell r="F11">
            <v>389818871</v>
          </cell>
          <cell r="H11" t="str">
            <v>MORIN et Associés</v>
          </cell>
          <cell r="I11" t="str">
            <v>15, Allée Glück   BP 2299   68069 MULHOUSE Cédex</v>
          </cell>
          <cell r="J11">
            <v>389321018</v>
          </cell>
          <cell r="K11">
            <v>389433040</v>
          </cell>
          <cell r="L11" t="str">
            <v>68</v>
          </cell>
          <cell r="M11">
            <v>455000</v>
          </cell>
        </row>
        <row r="12">
          <cell r="A12">
            <v>1.0999999999999999E-2</v>
          </cell>
          <cell r="B12" t="str">
            <v>ML</v>
          </cell>
          <cell r="C12" t="str">
            <v>BI</v>
          </cell>
          <cell r="D12" t="str">
            <v>AUGE MICROTECHNIQUE (SPIRAL)</v>
          </cell>
          <cell r="E12" t="str">
            <v>ZI Les Longues Raies   25220 THISE</v>
          </cell>
          <cell r="F12">
            <v>381806488</v>
          </cell>
          <cell r="G12">
            <v>381500797</v>
          </cell>
          <cell r="L12" t="str">
            <v>25</v>
          </cell>
          <cell r="M12">
            <v>878720</v>
          </cell>
        </row>
        <row r="13">
          <cell r="A13">
            <v>1.2E-2</v>
          </cell>
          <cell r="B13" t="str">
            <v>BE</v>
          </cell>
          <cell r="C13" t="str">
            <v>AR</v>
          </cell>
          <cell r="D13" t="str">
            <v>CARRIERES DE CHAMPDIVERS</v>
          </cell>
          <cell r="E13" t="str">
            <v>Rue du Doubs   39500 CHAMPDIVERS</v>
          </cell>
          <cell r="L13" t="str">
            <v>39</v>
          </cell>
          <cell r="M13">
            <v>170870</v>
          </cell>
        </row>
        <row r="14">
          <cell r="A14">
            <v>1.2999999999999999E-2</v>
          </cell>
          <cell r="B14" t="str">
            <v>BE</v>
          </cell>
          <cell r="C14" t="str">
            <v>BA</v>
          </cell>
          <cell r="D14" t="str">
            <v>ELEVAGE DES MILLE</v>
          </cell>
          <cell r="E14" t="str">
            <v>41, Rue Gédéon David   39300 CHAMPAGNOLE</v>
          </cell>
          <cell r="L14" t="str">
            <v>39</v>
          </cell>
          <cell r="M14">
            <v>250690</v>
          </cell>
        </row>
        <row r="15">
          <cell r="A15">
            <v>1.4E-2</v>
          </cell>
          <cell r="B15" t="str">
            <v>BE</v>
          </cell>
          <cell r="C15" t="str">
            <v>MP</v>
          </cell>
          <cell r="D15" t="str">
            <v>SAINTOT (Pôle Féminin de Handball de Besançon)</v>
          </cell>
          <cell r="E15" t="str">
            <v>10, Rue du Vallon   BP 1567   25480 ECOLE VALENTIN</v>
          </cell>
          <cell r="F15">
            <v>381483434</v>
          </cell>
          <cell r="G15">
            <v>381530300</v>
          </cell>
          <cell r="H15" t="str">
            <v>SAINTOT</v>
          </cell>
          <cell r="I15" t="str">
            <v>10, Rue du Vallon   BP 1567   25480 ECOLE VALENTIN</v>
          </cell>
          <cell r="J15">
            <v>381483434</v>
          </cell>
          <cell r="K15">
            <v>381530300</v>
          </cell>
          <cell r="L15" t="str">
            <v>25</v>
          </cell>
          <cell r="M15">
            <v>610750</v>
          </cell>
        </row>
        <row r="16">
          <cell r="A16">
            <v>1.4999999999999999E-2</v>
          </cell>
          <cell r="B16" t="str">
            <v>BE</v>
          </cell>
          <cell r="C16" t="str">
            <v>AL</v>
          </cell>
          <cell r="D16" t="str">
            <v>ROUX</v>
          </cell>
          <cell r="E16" t="str">
            <v>Rue des Artisans   21220 GEVREY CHAMBERTIN</v>
          </cell>
          <cell r="H16" t="str">
            <v>SETUREC Architecture</v>
          </cell>
          <cell r="I16" t="str">
            <v>28, Rue Louis De Broglie  Parc Technologique 21000 DIJON</v>
          </cell>
          <cell r="J16">
            <v>380740102</v>
          </cell>
          <cell r="K16">
            <v>380740106</v>
          </cell>
          <cell r="L16" t="str">
            <v>21</v>
          </cell>
          <cell r="M16">
            <v>200000</v>
          </cell>
        </row>
        <row r="17">
          <cell r="A17">
            <v>1.6E-2</v>
          </cell>
          <cell r="B17" t="str">
            <v>BE</v>
          </cell>
          <cell r="C17" t="str">
            <v>GD</v>
          </cell>
          <cell r="D17" t="str">
            <v>CABI (OCP à HEROUVILLE)</v>
          </cell>
          <cell r="E17" t="str">
            <v>2, Rue Galien   93587 SAINT OUEN</v>
          </cell>
          <cell r="F17">
            <v>149187575</v>
          </cell>
          <cell r="L17" t="str">
            <v>93</v>
          </cell>
          <cell r="M17">
            <v>128500</v>
          </cell>
        </row>
        <row r="18">
          <cell r="A18">
            <v>1.7000000000000001E-2</v>
          </cell>
          <cell r="B18" t="str">
            <v>BB</v>
          </cell>
          <cell r="C18" t="str">
            <v>BI</v>
          </cell>
          <cell r="D18" t="str">
            <v>HERTEL (STARDEUX à LISSES)</v>
          </cell>
          <cell r="E18" t="str">
            <v>282, Boulevard Voltaire   75011 PARIS</v>
          </cell>
          <cell r="F18">
            <v>143797660</v>
          </cell>
          <cell r="G18">
            <v>143797904</v>
          </cell>
          <cell r="L18" t="str">
            <v>91</v>
          </cell>
          <cell r="M18">
            <v>0</v>
          </cell>
          <cell r="N18" t="str">
            <v>ANNULEE</v>
          </cell>
        </row>
        <row r="19">
          <cell r="A19">
            <v>1.7999999999999999E-2</v>
          </cell>
          <cell r="B19" t="str">
            <v>BE</v>
          </cell>
          <cell r="C19" t="str">
            <v>BI</v>
          </cell>
          <cell r="D19" t="str">
            <v>ALCATEL CABLE FRANCE (DOUVRIN 5)</v>
          </cell>
          <cell r="E19" t="str">
            <v>ZI Artois Flandres   62138 BILLY BERCLAU</v>
          </cell>
          <cell r="H19" t="str">
            <v>LUCAS JM</v>
          </cell>
          <cell r="I19" t="str">
            <v>125, Rue de Paris   59800 LILLE</v>
          </cell>
          <cell r="J19">
            <v>320519010</v>
          </cell>
          <cell r="K19">
            <v>320319190</v>
          </cell>
          <cell r="L19" t="str">
            <v>62</v>
          </cell>
          <cell r="M19">
            <v>1500000</v>
          </cell>
        </row>
        <row r="20">
          <cell r="A20">
            <v>1.9E-2</v>
          </cell>
          <cell r="B20" t="str">
            <v>BE</v>
          </cell>
          <cell r="C20" t="str">
            <v>AL</v>
          </cell>
          <cell r="D20" t="str">
            <v>LABOURE ROI (Tranche 13)</v>
          </cell>
          <cell r="E20" t="str">
            <v>BP 14   21701 NUITS SAINT GEORGES</v>
          </cell>
          <cell r="H20" t="str">
            <v>SETUREC Architecture</v>
          </cell>
          <cell r="I20" t="str">
            <v>28, Rue Louis De Broglie  Parc Technologique 21000 DIJON</v>
          </cell>
          <cell r="J20">
            <v>380740102</v>
          </cell>
          <cell r="K20">
            <v>380740106</v>
          </cell>
          <cell r="L20" t="str">
            <v>21</v>
          </cell>
          <cell r="M20">
            <v>260000</v>
          </cell>
        </row>
        <row r="21">
          <cell r="A21">
            <v>0.02</v>
          </cell>
          <cell r="B21" t="str">
            <v>BE</v>
          </cell>
          <cell r="C21" t="str">
            <v>AL</v>
          </cell>
          <cell r="D21" t="str">
            <v>BOISSET</v>
          </cell>
          <cell r="E21" t="str">
            <v>ZI des Renardières   21700 NUITS SAINT GEORGES</v>
          </cell>
          <cell r="H21" t="str">
            <v>SETUREC Architecture</v>
          </cell>
          <cell r="I21" t="str">
            <v>28, Rue Louis De Broglie  Parc Technologique 21000 DIJON</v>
          </cell>
          <cell r="J21">
            <v>380740102</v>
          </cell>
          <cell r="K21">
            <v>380740106</v>
          </cell>
          <cell r="L21" t="str">
            <v>21</v>
          </cell>
          <cell r="M21">
            <v>43950</v>
          </cell>
        </row>
        <row r="22">
          <cell r="A22">
            <v>2.1000000000000001E-2</v>
          </cell>
          <cell r="B22" t="str">
            <v>BE</v>
          </cell>
          <cell r="C22" t="str">
            <v>GD</v>
          </cell>
          <cell r="D22" t="str">
            <v>SCHIEVER Georges et Fils (PROXIMARCHE à SELLIERES)</v>
          </cell>
          <cell r="E22" t="str">
            <v>ZI Rue de l'Etang   89205 AVALLON Cédex</v>
          </cell>
          <cell r="F22">
            <v>386346300</v>
          </cell>
          <cell r="G22">
            <v>386344084</v>
          </cell>
          <cell r="H22" t="str">
            <v>INGECOBA BOURGOGNE</v>
          </cell>
          <cell r="I22" t="str">
            <v>8, Avenue Jean Bertin   21000 DIJON</v>
          </cell>
          <cell r="J22">
            <v>380787838</v>
          </cell>
          <cell r="K22">
            <v>380787830</v>
          </cell>
          <cell r="L22" t="str">
            <v>39</v>
          </cell>
          <cell r="M22">
            <v>109000</v>
          </cell>
        </row>
        <row r="23">
          <cell r="A23">
            <v>2.1999999999999999E-2</v>
          </cell>
          <cell r="B23" t="str">
            <v>BE</v>
          </cell>
          <cell r="C23" t="str">
            <v>BI</v>
          </cell>
          <cell r="D23" t="str">
            <v>PIRELLI Câbles</v>
          </cell>
          <cell r="E23" t="str">
            <v>19, Avenue de la Paix   89100 PARON</v>
          </cell>
          <cell r="F23" t="str">
            <v>03.86.95.56.30</v>
          </cell>
          <cell r="G23" t="str">
            <v>03.86.95.56.97</v>
          </cell>
          <cell r="H23" t="str">
            <v>BONINO Gilles</v>
          </cell>
          <cell r="I23" t="str">
            <v>8, Rue Claude Aillot   89700 TONNERRE</v>
          </cell>
          <cell r="J23" t="str">
            <v>03.86.55.29.05</v>
          </cell>
          <cell r="K23" t="str">
            <v>03.86.55.32.25</v>
          </cell>
          <cell r="L23" t="str">
            <v>89</v>
          </cell>
          <cell r="M23">
            <v>5536900</v>
          </cell>
        </row>
        <row r="24">
          <cell r="A24">
            <v>2.3E-2</v>
          </cell>
          <cell r="B24" t="str">
            <v>BE</v>
          </cell>
          <cell r="C24" t="str">
            <v>BI</v>
          </cell>
          <cell r="D24" t="str">
            <v>JOHN DEERE</v>
          </cell>
          <cell r="E24" t="str">
            <v>2, Avenue Jean Jaurès   BP 81   70100 ARC LES GRAY</v>
          </cell>
          <cell r="F24" t="str">
            <v>03.84.64.70.00</v>
          </cell>
          <cell r="G24" t="str">
            <v>03.84.64.70.45</v>
          </cell>
          <cell r="L24" t="str">
            <v>70</v>
          </cell>
          <cell r="M24">
            <v>610110</v>
          </cell>
        </row>
        <row r="25">
          <cell r="A25">
            <v>2.4E-2</v>
          </cell>
          <cell r="B25" t="str">
            <v>ML</v>
          </cell>
          <cell r="C25" t="str">
            <v>AL</v>
          </cell>
          <cell r="D25" t="str">
            <v>LES SALAISONS COMTOISES</v>
          </cell>
          <cell r="E25" t="str">
            <v>25380 COUR SAINT MAURICE</v>
          </cell>
          <cell r="H25" t="str">
            <v>FERRAROLI Sanzio</v>
          </cell>
          <cell r="I25" t="str">
            <v>25120 MAICHE</v>
          </cell>
          <cell r="J25">
            <v>381640663</v>
          </cell>
          <cell r="K25">
            <v>381640315</v>
          </cell>
          <cell r="L25" t="str">
            <v>25</v>
          </cell>
          <cell r="M25">
            <v>180000</v>
          </cell>
        </row>
        <row r="26">
          <cell r="A26">
            <v>2.5000000000000001E-2</v>
          </cell>
          <cell r="B26" t="str">
            <v>BE</v>
          </cell>
          <cell r="C26" t="str">
            <v>GD</v>
          </cell>
          <cell r="D26" t="str">
            <v>CABI (OCP à VALENCE)</v>
          </cell>
          <cell r="E26" t="str">
            <v>2, Rue Galien   93587 SAINT OUEN</v>
          </cell>
          <cell r="F26">
            <v>149187575</v>
          </cell>
          <cell r="L26" t="str">
            <v>26</v>
          </cell>
          <cell r="M26">
            <v>160840</v>
          </cell>
        </row>
        <row r="27">
          <cell r="A27">
            <v>2.5999999999999999E-2</v>
          </cell>
          <cell r="B27" t="str">
            <v>BB</v>
          </cell>
          <cell r="C27" t="str">
            <v>AL</v>
          </cell>
          <cell r="D27" t="str">
            <v>SCI L'EPINE (Mr DURET)</v>
          </cell>
          <cell r="E27" t="str">
            <v>Route d'Annecy   74350 CRUSEILLES</v>
          </cell>
          <cell r="H27" t="str">
            <v>DEPOLLIER Jean-Luc</v>
          </cell>
          <cell r="I27" t="str">
            <v>57, Route de Suet   74350 CRUSEILLES</v>
          </cell>
          <cell r="J27">
            <v>450442585</v>
          </cell>
          <cell r="K27">
            <v>450440844</v>
          </cell>
          <cell r="L27" t="str">
            <v>74</v>
          </cell>
          <cell r="M27">
            <v>172200</v>
          </cell>
        </row>
        <row r="28">
          <cell r="A28">
            <v>2.7E-2</v>
          </cell>
          <cell r="B28" t="str">
            <v>BE</v>
          </cell>
          <cell r="C28" t="str">
            <v>BI</v>
          </cell>
          <cell r="D28" t="str">
            <v>SAINTOT (TREVEST à ETUPES)</v>
          </cell>
          <cell r="E28" t="str">
            <v>BP 1567   25009 BESANCON Cédex</v>
          </cell>
          <cell r="F28">
            <v>381483434</v>
          </cell>
          <cell r="G28">
            <v>381530303</v>
          </cell>
          <cell r="H28" t="str">
            <v>FRANC Agence</v>
          </cell>
          <cell r="I28" t="str">
            <v>7, Rue Bayard   75008 PARIS</v>
          </cell>
          <cell r="L28" t="str">
            <v>25</v>
          </cell>
          <cell r="M28">
            <v>935200</v>
          </cell>
        </row>
        <row r="29">
          <cell r="A29">
            <v>2.8000000000000001E-2</v>
          </cell>
          <cell r="B29" t="str">
            <v>BE</v>
          </cell>
          <cell r="C29" t="str">
            <v>BI</v>
          </cell>
          <cell r="D29" t="str">
            <v>PAPETERIE DE MANDEURE</v>
          </cell>
          <cell r="E29" t="str">
            <v>14, Rue de la Papeterie   25350 MANDEURE</v>
          </cell>
          <cell r="F29">
            <v>381352052</v>
          </cell>
          <cell r="G29">
            <v>381352830</v>
          </cell>
          <cell r="L29" t="str">
            <v>25</v>
          </cell>
          <cell r="M29">
            <v>667300</v>
          </cell>
        </row>
        <row r="30">
          <cell r="A30">
            <v>2.9000000000000001E-2</v>
          </cell>
          <cell r="B30" t="str">
            <v>BE</v>
          </cell>
          <cell r="C30" t="str">
            <v>BI</v>
          </cell>
          <cell r="D30" t="str">
            <v>ITE (CITROEN SPORT à VERSAILLES SATORY)</v>
          </cell>
          <cell r="E30" t="str">
            <v>7, Rue de la Paroisse   78100 SAINT GERMAIN EN LAYE</v>
          </cell>
          <cell r="F30">
            <v>139731700</v>
          </cell>
          <cell r="G30">
            <v>139731711</v>
          </cell>
          <cell r="H30" t="str">
            <v>ICAR</v>
          </cell>
          <cell r="I30" t="str">
            <v>1, Rue Noël Pons   92000 NANTERRE</v>
          </cell>
          <cell r="J30">
            <v>141199292</v>
          </cell>
          <cell r="K30">
            <v>141190279</v>
          </cell>
          <cell r="L30" t="str">
            <v>78</v>
          </cell>
          <cell r="M30">
            <v>3800338.69</v>
          </cell>
          <cell r="N30" t="str">
            <v>(+1 674 877.00 F HT à DRUET)</v>
          </cell>
        </row>
        <row r="31">
          <cell r="A31">
            <v>0.03</v>
          </cell>
          <cell r="B31" t="str">
            <v>BB</v>
          </cell>
          <cell r="C31" t="str">
            <v>AR</v>
          </cell>
          <cell r="D31" t="str">
            <v>SCI SAMEVA</v>
          </cell>
          <cell r="E31" t="str">
            <v>Rue Louis Buyat   69970 CHAPONNAY</v>
          </cell>
          <cell r="H31" t="str">
            <v>MICHEL</v>
          </cell>
          <cell r="I31" t="str">
            <v>Chemin de Baleyzieu   69970 CHAPONNAY</v>
          </cell>
          <cell r="J31">
            <v>478967339</v>
          </cell>
          <cell r="K31">
            <v>478967340</v>
          </cell>
          <cell r="L31" t="str">
            <v>69</v>
          </cell>
          <cell r="M31">
            <v>256000</v>
          </cell>
        </row>
        <row r="32">
          <cell r="A32">
            <v>3.1E-2</v>
          </cell>
          <cell r="B32" t="str">
            <v>BB</v>
          </cell>
          <cell r="C32" t="str">
            <v>HS</v>
          </cell>
          <cell r="D32" t="str">
            <v>FRANCE HANDLING</v>
          </cell>
          <cell r="E32" t="str">
            <v>Frêt 5  10, Rue du Pavé  BP 10353 95706 ROISSY Charles De Gaulle</v>
          </cell>
          <cell r="F32">
            <v>148623615</v>
          </cell>
          <cell r="H32" t="str">
            <v>MCPE</v>
          </cell>
          <cell r="I32" t="str">
            <v>10, Résidence Les Chênes   78590 NOISY LE ROI</v>
          </cell>
          <cell r="J32">
            <v>130805525</v>
          </cell>
          <cell r="K32">
            <v>130805526</v>
          </cell>
          <cell r="L32" t="str">
            <v>95</v>
          </cell>
          <cell r="M32">
            <v>9100000</v>
          </cell>
        </row>
        <row r="33">
          <cell r="A33">
            <v>3.2000000000000001E-2</v>
          </cell>
          <cell r="B33" t="str">
            <v>ML</v>
          </cell>
          <cell r="C33" t="str">
            <v>BI</v>
          </cell>
          <cell r="D33" t="str">
            <v>ACTION 70 (CHAILLARD à VORAY SUR L'OGNON)</v>
          </cell>
          <cell r="E33" t="str">
            <v>BP 85   70002 VESOUL Cédex</v>
          </cell>
          <cell r="F33">
            <v>384971597</v>
          </cell>
          <cell r="G33">
            <v>384971599</v>
          </cell>
          <cell r="H33" t="str">
            <v>SANTINI Ingéniérie</v>
          </cell>
          <cell r="I33" t="str">
            <v>Rue du Petit Montmarin   70000 VESOUL</v>
          </cell>
          <cell r="J33">
            <v>384970140</v>
          </cell>
          <cell r="K33">
            <v>384970141</v>
          </cell>
          <cell r="L33" t="str">
            <v>70</v>
          </cell>
          <cell r="M33">
            <v>1277540</v>
          </cell>
        </row>
        <row r="34">
          <cell r="A34">
            <v>3.3000000000000002E-2</v>
          </cell>
          <cell r="B34" t="str">
            <v>BE</v>
          </cell>
          <cell r="C34" t="str">
            <v>BI</v>
          </cell>
          <cell r="D34" t="str">
            <v>ALCATEL CABLE FRANCE (DOUVRIN 6)</v>
          </cell>
          <cell r="E34" t="str">
            <v>Z.I. Artois Flandres   62138 BILLY BERCLAU</v>
          </cell>
          <cell r="H34" t="str">
            <v>LUCAS JM</v>
          </cell>
          <cell r="I34" t="str">
            <v>125, Rue de Paris   59800 LILLE</v>
          </cell>
          <cell r="J34">
            <v>320519010</v>
          </cell>
          <cell r="K34">
            <v>320319190</v>
          </cell>
          <cell r="L34" t="str">
            <v>62</v>
          </cell>
          <cell r="M34">
            <v>3270000</v>
          </cell>
        </row>
        <row r="35">
          <cell r="A35">
            <v>3.4000000000000002E-2</v>
          </cell>
          <cell r="B35" t="str">
            <v>BE</v>
          </cell>
          <cell r="C35" t="str">
            <v>BI</v>
          </cell>
          <cell r="D35" t="str">
            <v>SATO (THK à ENSISHEIM)</v>
          </cell>
          <cell r="E35" t="str">
            <v>94, Rue Saint-Lazare   75442 PARIS Cédex 09</v>
          </cell>
          <cell r="F35">
            <v>148744587</v>
          </cell>
          <cell r="G35">
            <v>145261509</v>
          </cell>
          <cell r="H35" t="str">
            <v>SATO</v>
          </cell>
          <cell r="I35" t="str">
            <v>94, Rue Saint Lazare   75442 PARIS Cédex 09</v>
          </cell>
          <cell r="J35">
            <v>148744587</v>
          </cell>
          <cell r="K35">
            <v>145261509</v>
          </cell>
          <cell r="L35" t="str">
            <v>68</v>
          </cell>
          <cell r="M35">
            <v>6595408</v>
          </cell>
        </row>
        <row r="36">
          <cell r="A36">
            <v>3.5000000000000003E-2</v>
          </cell>
          <cell r="B36" t="str">
            <v>BE</v>
          </cell>
          <cell r="C36" t="str">
            <v>BA</v>
          </cell>
          <cell r="D36" t="str">
            <v>DOMAINE BIEVILLE</v>
          </cell>
          <cell r="E36" t="str">
            <v>89700 VIVIERS</v>
          </cell>
          <cell r="H36" t="str">
            <v>BONINO Gilles</v>
          </cell>
          <cell r="I36" t="str">
            <v>8, Rue Claude Aillot   89700 TONNERRE</v>
          </cell>
          <cell r="J36">
            <v>386552905</v>
          </cell>
          <cell r="K36">
            <v>386553225</v>
          </cell>
          <cell r="L36" t="str">
            <v>89</v>
          </cell>
          <cell r="M36">
            <v>282750</v>
          </cell>
        </row>
        <row r="37">
          <cell r="A37">
            <v>3.5999999999999997E-2</v>
          </cell>
          <cell r="B37" t="str">
            <v>BE</v>
          </cell>
          <cell r="C37" t="str">
            <v>HS</v>
          </cell>
          <cell r="D37" t="str">
            <v>SCI DEM'MUL</v>
          </cell>
          <cell r="E37" t="str">
            <v>15, Rue du Chemin de Fer   67450 LAMPERTHEIM</v>
          </cell>
          <cell r="H37" t="str">
            <v>ARTS et BAT</v>
          </cell>
          <cell r="I37" t="str">
            <v>12, Rue des Cerisiers   BP 20   67117 FURDENHEIM</v>
          </cell>
          <cell r="J37">
            <v>388691880</v>
          </cell>
          <cell r="K37">
            <v>388691882</v>
          </cell>
          <cell r="L37" t="str">
            <v>67</v>
          </cell>
          <cell r="M37">
            <v>287598.90000000002</v>
          </cell>
        </row>
        <row r="38">
          <cell r="A38">
            <v>3.6999999999999998E-2</v>
          </cell>
          <cell r="B38" t="str">
            <v>ML</v>
          </cell>
          <cell r="C38" t="str">
            <v>BI</v>
          </cell>
          <cell r="D38" t="str">
            <v>EUROPNEUS</v>
          </cell>
          <cell r="E38" t="str">
            <v>2, Rue des Transitaires   68300 SAINT LOUIS</v>
          </cell>
          <cell r="F38">
            <v>389699079</v>
          </cell>
          <cell r="G38">
            <v>389671419</v>
          </cell>
          <cell r="L38" t="str">
            <v>68</v>
          </cell>
          <cell r="M38">
            <v>300000</v>
          </cell>
        </row>
        <row r="39">
          <cell r="A39">
            <v>3.7999999999999999E-2</v>
          </cell>
          <cell r="B39" t="str">
            <v>ML</v>
          </cell>
          <cell r="C39" t="str">
            <v>BI</v>
          </cell>
          <cell r="D39" t="str">
            <v>EBCI (LOCAREST à EXINCOURT)</v>
          </cell>
          <cell r="E39" t="str">
            <v>216, Avenue du Breuil  Tecnoland   25461 ETUPES Cédex</v>
          </cell>
          <cell r="F39" t="str">
            <v>03.81.94.13.89</v>
          </cell>
          <cell r="G39" t="str">
            <v>03.81.94.23.04</v>
          </cell>
          <cell r="H39" t="str">
            <v>EBCI</v>
          </cell>
          <cell r="I39" t="str">
            <v>216, Avenue du Breuil  Tecnoland   25461 ETUPES Cédex</v>
          </cell>
          <cell r="J39" t="str">
            <v>03.81.94.13.89</v>
          </cell>
          <cell r="K39" t="str">
            <v>03.81.94.23.04</v>
          </cell>
          <cell r="L39" t="str">
            <v>25</v>
          </cell>
          <cell r="M39">
            <v>118700</v>
          </cell>
        </row>
        <row r="40">
          <cell r="A40">
            <v>3.9E-2</v>
          </cell>
          <cell r="B40" t="str">
            <v>BB</v>
          </cell>
          <cell r="C40" t="str">
            <v>GD</v>
          </cell>
          <cell r="D40" t="str">
            <v>EIC TRANSACTIONS (GEMO à GRAY)</v>
          </cell>
          <cell r="E40" t="str">
            <v>17, Avenue Alphonse Baudin   01000 BOURG EN BRESSE</v>
          </cell>
          <cell r="F40" t="str">
            <v>04.74.32.00.29</v>
          </cell>
          <cell r="G40" t="str">
            <v>04.74.32.08.15</v>
          </cell>
          <cell r="H40" t="str">
            <v>BOUCHET Architecture</v>
          </cell>
          <cell r="I40" t="str">
            <v>4, Rue Lorisson   BP 107  42163 ANDREZIEUX BOUTHEON</v>
          </cell>
          <cell r="J40" t="str">
            <v>04.77.55.20.13</v>
          </cell>
          <cell r="K40" t="str">
            <v>04.77.55.47.20</v>
          </cell>
          <cell r="L40" t="str">
            <v>70</v>
          </cell>
          <cell r="M40">
            <v>0</v>
          </cell>
          <cell r="N40" t="str">
            <v>ANNULEE</v>
          </cell>
        </row>
        <row r="41">
          <cell r="A41">
            <v>0.04</v>
          </cell>
          <cell r="B41" t="str">
            <v>BB</v>
          </cell>
          <cell r="C41" t="str">
            <v>HS</v>
          </cell>
          <cell r="D41" t="str">
            <v>SCANIA (Bât. SAINT OUEN L'AUMONE)</v>
          </cell>
          <cell r="E41" t="str">
            <v>ZAC   19, Rue Gaston Monmousseau   95190 GOUSSAINVILLE</v>
          </cell>
          <cell r="H41" t="str">
            <v>BEAUNE</v>
          </cell>
          <cell r="I41" t="str">
            <v>4, Rue de l'Annonciade   69001 LYON</v>
          </cell>
          <cell r="J41" t="str">
            <v>04.78.29.16.56</v>
          </cell>
          <cell r="K41" t="str">
            <v>04.72.00.29.06</v>
          </cell>
          <cell r="L41" t="str">
            <v>95</v>
          </cell>
          <cell r="M41">
            <v>700000</v>
          </cell>
        </row>
        <row r="42">
          <cell r="A42">
            <v>4.2000000000000003E-2</v>
          </cell>
          <cell r="B42" t="str">
            <v>BB</v>
          </cell>
          <cell r="C42" t="str">
            <v>BI</v>
          </cell>
          <cell r="D42" t="str">
            <v>CIFEA DMK</v>
          </cell>
          <cell r="E42" t="str">
            <v>ZI des Grives   BP 86   MARIGNY ST MARCEL  74153 RUMILLY Cédex</v>
          </cell>
          <cell r="F42">
            <v>450014656</v>
          </cell>
          <cell r="G42">
            <v>450012548</v>
          </cell>
          <cell r="H42" t="str">
            <v>AER   Mr REVILLON</v>
          </cell>
          <cell r="I42" t="str">
            <v>7, Boulevard de la Rocade   74000 ANNECY</v>
          </cell>
          <cell r="J42">
            <v>450571149</v>
          </cell>
          <cell r="K42">
            <v>450678540</v>
          </cell>
          <cell r="L42" t="str">
            <v>74</v>
          </cell>
          <cell r="M42">
            <v>0</v>
          </cell>
          <cell r="N42" t="str">
            <v>ANNULEE</v>
          </cell>
        </row>
        <row r="43">
          <cell r="A43">
            <v>4.2999999999999997E-2</v>
          </cell>
          <cell r="B43" t="str">
            <v>BE</v>
          </cell>
          <cell r="C43" t="str">
            <v>BI</v>
          </cell>
          <cell r="D43" t="str">
            <v>BATEX (DJURDJURA ALGERIE)</v>
          </cell>
          <cell r="E43" t="str">
            <v>5, Rue Greneta   75003 PARIS</v>
          </cell>
          <cell r="L43" t="str">
            <v>E</v>
          </cell>
          <cell r="M43">
            <v>1755900</v>
          </cell>
        </row>
        <row r="44">
          <cell r="A44">
            <v>4.3999999999999997E-2</v>
          </cell>
          <cell r="B44" t="str">
            <v>ML</v>
          </cell>
          <cell r="C44" t="str">
            <v>GD</v>
          </cell>
          <cell r="D44" t="str">
            <v>SCI ISYBAU (INTERMARCHE à SAINT VIT)</v>
          </cell>
          <cell r="E44" t="str">
            <v>28, Rue de Fromentel   25410 SAINT VIT</v>
          </cell>
          <cell r="H44" t="str">
            <v>AMIOT PERRIN MAZIER Jacqueline</v>
          </cell>
          <cell r="I44" t="str">
            <v>8, Rue de la Monnaie   39100 DOLE</v>
          </cell>
          <cell r="J44">
            <v>384824742</v>
          </cell>
          <cell r="K44">
            <v>384827255</v>
          </cell>
          <cell r="L44" t="str">
            <v>25</v>
          </cell>
          <cell r="M44">
            <v>765865</v>
          </cell>
        </row>
        <row r="45">
          <cell r="A45">
            <v>4.4999999999999998E-2</v>
          </cell>
          <cell r="B45" t="str">
            <v>ML</v>
          </cell>
          <cell r="C45" t="str">
            <v>BA</v>
          </cell>
          <cell r="D45" t="str">
            <v>CHATELAIN François</v>
          </cell>
          <cell r="E45" t="str">
            <v>La Chaux   25450 DAMPRICHARD</v>
          </cell>
          <cell r="L45" t="str">
            <v>25</v>
          </cell>
          <cell r="M45">
            <v>822924</v>
          </cell>
        </row>
        <row r="46">
          <cell r="A46">
            <v>4.5999999999999999E-2</v>
          </cell>
          <cell r="B46" t="str">
            <v>BE</v>
          </cell>
          <cell r="C46" t="str">
            <v>AR</v>
          </cell>
          <cell r="D46" t="str">
            <v>SCI DIDEN</v>
          </cell>
          <cell r="E46" t="str">
            <v>68200 DIDENHEIM</v>
          </cell>
          <cell r="H46" t="str">
            <v>ETM  Mr REMOND</v>
          </cell>
          <cell r="I46" t="str">
            <v>15, Rue de l'Ancienne Filature   68270 WITTENHEIM</v>
          </cell>
          <cell r="J46">
            <v>389523433</v>
          </cell>
          <cell r="K46">
            <v>389505545</v>
          </cell>
          <cell r="L46" t="str">
            <v>68</v>
          </cell>
          <cell r="M46">
            <v>132000</v>
          </cell>
        </row>
        <row r="47">
          <cell r="A47">
            <v>4.7E-2</v>
          </cell>
          <cell r="B47" t="str">
            <v>ML</v>
          </cell>
          <cell r="C47" t="str">
            <v>AR</v>
          </cell>
          <cell r="D47" t="str">
            <v>SCI DE LA FONTAINE (Transport PETITPERRIN)</v>
          </cell>
          <cell r="E47" t="str">
            <v>Rue de la Fontaine   21700 NUITS SAINT GEORGES</v>
          </cell>
          <cell r="F47" t="str">
            <v>03.80.62.18.45</v>
          </cell>
          <cell r="G47" t="str">
            <v>03.80.61.00.75</v>
          </cell>
          <cell r="L47" t="str">
            <v>21</v>
          </cell>
          <cell r="M47">
            <v>138000</v>
          </cell>
        </row>
        <row r="48">
          <cell r="A48">
            <v>4.8000000000000001E-2</v>
          </cell>
          <cell r="B48" t="str">
            <v>ML</v>
          </cell>
          <cell r="C48" t="str">
            <v>BI</v>
          </cell>
          <cell r="D48" t="str">
            <v>CLIMENT</v>
          </cell>
          <cell r="E48" t="str">
            <v>BP 15   25660 SAONE</v>
          </cell>
          <cell r="L48" t="str">
            <v>25</v>
          </cell>
          <cell r="M48">
            <v>171000</v>
          </cell>
        </row>
        <row r="49">
          <cell r="A49">
            <v>4.9000000000000002E-2</v>
          </cell>
          <cell r="B49" t="str">
            <v>BE</v>
          </cell>
          <cell r="C49" t="str">
            <v>BI</v>
          </cell>
          <cell r="D49" t="str">
            <v>ALCATEL CABLE FRANCE (RACKS DOUVRIN 6 et 7)</v>
          </cell>
          <cell r="E49" t="str">
            <v>ZI Artois Flandres   62138 BILLY BERCLAU</v>
          </cell>
          <cell r="H49" t="str">
            <v>LUCAS JM</v>
          </cell>
          <cell r="I49" t="str">
            <v>125, Rue de Paris   59800 LILLE</v>
          </cell>
          <cell r="J49" t="str">
            <v>03.20.51.90.10</v>
          </cell>
          <cell r="K49" t="str">
            <v>03.20.31.91.90</v>
          </cell>
          <cell r="L49" t="str">
            <v>62</v>
          </cell>
          <cell r="M49">
            <v>1050000</v>
          </cell>
        </row>
        <row r="50">
          <cell r="A50">
            <v>0.05</v>
          </cell>
          <cell r="B50" t="str">
            <v>BE</v>
          </cell>
          <cell r="C50" t="str">
            <v>BI</v>
          </cell>
          <cell r="D50" t="str">
            <v>LCR (SCI MCC - MBS à LA WANTZENAU)</v>
          </cell>
          <cell r="E50" t="str">
            <v>7, Rue Jean Monnet   ECKBOLSHEIM   67087 STRASBOURG</v>
          </cell>
          <cell r="F50" t="str">
            <v>03.88.77.02.40</v>
          </cell>
          <cell r="G50" t="str">
            <v>03.88.77.02.65</v>
          </cell>
          <cell r="H50" t="str">
            <v>OBERLE</v>
          </cell>
          <cell r="I50" t="str">
            <v>26, Rue de Verdun   67118 GEISPOLSHEIM GARE</v>
          </cell>
          <cell r="J50" t="str">
            <v>03.88.67.98.43</v>
          </cell>
          <cell r="L50" t="str">
            <v>67</v>
          </cell>
          <cell r="M50">
            <v>759450</v>
          </cell>
        </row>
        <row r="51">
          <cell r="A51">
            <v>5.0999999999999997E-2</v>
          </cell>
          <cell r="B51" t="str">
            <v>BB</v>
          </cell>
          <cell r="C51" t="str">
            <v>HS</v>
          </cell>
          <cell r="D51" t="str">
            <v>CMC (RHONALDIS à VILLEFONTAINE)</v>
          </cell>
          <cell r="E51" t="str">
            <v>354, Rue André Philip   69007 LYON</v>
          </cell>
          <cell r="F51">
            <v>472731440</v>
          </cell>
          <cell r="G51">
            <v>478580206</v>
          </cell>
          <cell r="H51" t="str">
            <v>CMC</v>
          </cell>
          <cell r="I51" t="str">
            <v>354, Rue André Philip   69007 LYON</v>
          </cell>
          <cell r="J51">
            <v>472731440</v>
          </cell>
          <cell r="K51">
            <v>478580206</v>
          </cell>
          <cell r="L51" t="str">
            <v>38</v>
          </cell>
          <cell r="M51">
            <v>838300</v>
          </cell>
        </row>
        <row r="52">
          <cell r="A52">
            <v>5.1999999999999998E-2</v>
          </cell>
          <cell r="B52" t="str">
            <v>BB</v>
          </cell>
          <cell r="C52" t="str">
            <v>HS</v>
          </cell>
          <cell r="D52" t="str">
            <v>CMC (EPSILOG à MIONS)</v>
          </cell>
          <cell r="E52" t="str">
            <v>354, Rue André Philip   69007 LYON</v>
          </cell>
          <cell r="F52">
            <v>472731440</v>
          </cell>
          <cell r="G52">
            <v>478580206</v>
          </cell>
          <cell r="H52" t="str">
            <v>CMC</v>
          </cell>
          <cell r="I52" t="str">
            <v>354, Rue André Philip   69007 LYON</v>
          </cell>
          <cell r="J52">
            <v>472731440</v>
          </cell>
          <cell r="K52">
            <v>478580206</v>
          </cell>
          <cell r="L52" t="str">
            <v>69</v>
          </cell>
          <cell r="M52">
            <v>744000</v>
          </cell>
        </row>
        <row r="53">
          <cell r="A53">
            <v>5.2999999999999999E-2</v>
          </cell>
          <cell r="B53" t="str">
            <v>ML</v>
          </cell>
          <cell r="C53" t="str">
            <v>BI</v>
          </cell>
          <cell r="D53" t="str">
            <v>CRRI 2000 (MARTINI JP à VALENTIGNEY)</v>
          </cell>
          <cell r="E53" t="str">
            <v>61, Faubourg de Besançon   BP 154   25202 MONTBELIARD</v>
          </cell>
          <cell r="F53">
            <v>381325090</v>
          </cell>
          <cell r="G53">
            <v>381949636</v>
          </cell>
          <cell r="H53" t="str">
            <v>SOLMON François</v>
          </cell>
          <cell r="I53" t="str">
            <v>16, Rue Charles Lalance   25200 MONTBELIARD</v>
          </cell>
          <cell r="J53">
            <v>381312240</v>
          </cell>
          <cell r="L53" t="str">
            <v>25</v>
          </cell>
          <cell r="M53">
            <v>385139</v>
          </cell>
        </row>
        <row r="54">
          <cell r="A54">
            <v>5.3999999999999999E-2</v>
          </cell>
          <cell r="B54" t="str">
            <v>BE</v>
          </cell>
          <cell r="C54" t="str">
            <v>AR</v>
          </cell>
          <cell r="D54" t="str">
            <v>AMBULANCES GRAYLOISES</v>
          </cell>
          <cell r="E54" t="str">
            <v>ZAC Gray Sud   70100 GRAY</v>
          </cell>
          <cell r="H54" t="str">
            <v>SANTINI Ingéniérie</v>
          </cell>
          <cell r="I54" t="str">
            <v>Rue du Petit Montmarin   70000 VESOUL</v>
          </cell>
          <cell r="J54">
            <v>384970140</v>
          </cell>
          <cell r="K54">
            <v>384970141</v>
          </cell>
          <cell r="L54" t="str">
            <v>70</v>
          </cell>
          <cell r="M54">
            <v>230000</v>
          </cell>
        </row>
        <row r="55">
          <cell r="A55">
            <v>5.5E-2</v>
          </cell>
          <cell r="B55" t="str">
            <v>BE</v>
          </cell>
          <cell r="C55" t="str">
            <v>BI</v>
          </cell>
          <cell r="D55" t="str">
            <v>SOPREC INTERPLEX</v>
          </cell>
          <cell r="E55" t="str">
            <v>ZI La Maltière   25410 DANNEMARIE SUR CRETE</v>
          </cell>
          <cell r="F55">
            <v>381483400</v>
          </cell>
          <cell r="G55">
            <v>381585959</v>
          </cell>
          <cell r="H55" t="str">
            <v>ROLLA Mario</v>
          </cell>
          <cell r="I55" t="str">
            <v>59 Ter, Rue des Granges   25000 BESANCON</v>
          </cell>
          <cell r="L55" t="str">
            <v>25</v>
          </cell>
          <cell r="M55">
            <v>703600</v>
          </cell>
        </row>
        <row r="56">
          <cell r="A56">
            <v>5.6000000000000001E-2</v>
          </cell>
          <cell r="B56" t="str">
            <v>BE</v>
          </cell>
          <cell r="C56" t="str">
            <v>AR</v>
          </cell>
          <cell r="D56" t="str">
            <v>CMI - Mr CREUZE Roger (Bât. à ORNANS)</v>
          </cell>
          <cell r="E56" t="str">
            <v>16 Rue de Velotte 25000 besancon</v>
          </cell>
          <cell r="F56">
            <v>381624192</v>
          </cell>
          <cell r="G56">
            <v>381571705</v>
          </cell>
          <cell r="L56" t="str">
            <v>25</v>
          </cell>
          <cell r="M56">
            <v>296600</v>
          </cell>
        </row>
        <row r="57">
          <cell r="A57">
            <v>5.7000000000000002E-2</v>
          </cell>
          <cell r="B57" t="str">
            <v>BE</v>
          </cell>
          <cell r="C57" t="str">
            <v>AR</v>
          </cell>
          <cell r="D57" t="str">
            <v>MOYSE</v>
          </cell>
          <cell r="E57" t="str">
            <v>59 Chemin des Planches 25000 BESANCON</v>
          </cell>
          <cell r="F57">
            <v>381474110</v>
          </cell>
          <cell r="G57">
            <v>381530906</v>
          </cell>
          <cell r="H57" t="str">
            <v>BETIC</v>
          </cell>
          <cell r="I57" t="str">
            <v>47,  Av. Clémenceau BP 1041 25001 BESANCON Cédex</v>
          </cell>
          <cell r="J57">
            <v>381813933</v>
          </cell>
          <cell r="K57">
            <v>381820891</v>
          </cell>
          <cell r="L57" t="str">
            <v>25</v>
          </cell>
          <cell r="M57">
            <v>135000</v>
          </cell>
        </row>
        <row r="58">
          <cell r="A58">
            <v>5.8000000000000003E-2</v>
          </cell>
          <cell r="B58" t="str">
            <v>BE</v>
          </cell>
          <cell r="C58" t="str">
            <v>BI</v>
          </cell>
          <cell r="D58" t="str">
            <v>EUROGERM</v>
          </cell>
          <cell r="E58" t="str">
            <v>5, rue des Artisans 21800 QUETIGNY</v>
          </cell>
          <cell r="F58">
            <v>380730777</v>
          </cell>
          <cell r="G58">
            <v>380730770</v>
          </cell>
          <cell r="H58" t="str">
            <v>INGECOBA Bourgogne</v>
          </cell>
          <cell r="I58" t="str">
            <v>8, Avenue Jean Bertin   21000 DIJON</v>
          </cell>
          <cell r="J58">
            <v>380787838</v>
          </cell>
          <cell r="K58">
            <v>380787830</v>
          </cell>
          <cell r="L58" t="str">
            <v>21</v>
          </cell>
          <cell r="M58">
            <v>1560000</v>
          </cell>
        </row>
        <row r="59">
          <cell r="A59">
            <v>5.8999999999999997E-2</v>
          </cell>
          <cell r="B59" t="str">
            <v>ML</v>
          </cell>
          <cell r="C59" t="str">
            <v>BI</v>
          </cell>
          <cell r="D59" t="str">
            <v>SCI DU BOIS JOLI</v>
          </cell>
          <cell r="E59" t="str">
            <v>Z.I.  70190 RIOZ</v>
          </cell>
          <cell r="F59">
            <v>384918325</v>
          </cell>
          <cell r="L59" t="str">
            <v>70</v>
          </cell>
          <cell r="M59">
            <v>558460</v>
          </cell>
        </row>
        <row r="60">
          <cell r="A60">
            <v>0.06</v>
          </cell>
          <cell r="B60" t="str">
            <v>ML</v>
          </cell>
          <cell r="C60" t="str">
            <v>BI</v>
          </cell>
          <cell r="D60" t="str">
            <v xml:space="preserve">AMTE (AMTO) </v>
          </cell>
          <cell r="E60" t="str">
            <v>ZI Les Longues Raies   25220 THISE</v>
          </cell>
          <cell r="F60">
            <v>381806488</v>
          </cell>
          <cell r="H60" t="str">
            <v>LOUE Bernard</v>
          </cell>
          <cell r="I60" t="str">
            <v>2, Rue de la Vierge   39700 DAMPIERRE</v>
          </cell>
          <cell r="J60">
            <v>384813922</v>
          </cell>
          <cell r="K60">
            <v>384813922</v>
          </cell>
          <cell r="L60" t="str">
            <v>25</v>
          </cell>
          <cell r="M60">
            <v>1383610</v>
          </cell>
        </row>
        <row r="61">
          <cell r="A61">
            <v>6.0999999999999999E-2</v>
          </cell>
          <cell r="B61" t="str">
            <v>BB</v>
          </cell>
          <cell r="C61" t="str">
            <v>BI</v>
          </cell>
          <cell r="D61" t="str">
            <v>HYDRONIC</v>
          </cell>
          <cell r="E61" t="str">
            <v>Z.I. de la Grippe 61400 MORTAGNE AU PERCHE</v>
          </cell>
          <cell r="F61" t="str">
            <v>02.33.85.14.00</v>
          </cell>
          <cell r="G61" t="str">
            <v>02.33.83.09.95</v>
          </cell>
          <cell r="H61" t="str">
            <v>JAUSSAUD</v>
          </cell>
          <cell r="I61" t="str">
            <v>18, Place de la République 61130 BELLEME</v>
          </cell>
          <cell r="J61" t="str">
            <v>02.33.83.54.86</v>
          </cell>
          <cell r="K61" t="str">
            <v>02.33.83.69.96</v>
          </cell>
          <cell r="L61" t="str">
            <v>61</v>
          </cell>
          <cell r="M61">
            <v>1950000</v>
          </cell>
        </row>
        <row r="62">
          <cell r="A62">
            <v>6.2E-2</v>
          </cell>
          <cell r="B62" t="str">
            <v>BB</v>
          </cell>
          <cell r="C62" t="str">
            <v>BI</v>
          </cell>
          <cell r="D62" t="str">
            <v>CIFEA DMK</v>
          </cell>
          <cell r="E62" t="str">
            <v>ZI des Grives   BP 86   MARIGNY ST MARCEL  74153 RUMILLY Cédex</v>
          </cell>
          <cell r="F62" t="str">
            <v>04.50.01.53.60</v>
          </cell>
          <cell r="H62" t="str">
            <v>AER   Mr REVILLON</v>
          </cell>
          <cell r="I62" t="str">
            <v>7, Boulevard de la Rocade    74000 ANNECY</v>
          </cell>
          <cell r="J62" t="str">
            <v>04.50.57.11.49</v>
          </cell>
          <cell r="K62" t="str">
            <v>04.50.67.85.40</v>
          </cell>
          <cell r="L62" t="str">
            <v>74</v>
          </cell>
          <cell r="M62">
            <v>2970000</v>
          </cell>
        </row>
        <row r="63">
          <cell r="A63">
            <v>6.3E-2</v>
          </cell>
          <cell r="B63" t="str">
            <v>BE</v>
          </cell>
          <cell r="C63" t="str">
            <v>GD</v>
          </cell>
          <cell r="D63" t="str">
            <v>CARREAU Père et Fils (MAXIMARCHE à ROUVRAY)</v>
          </cell>
          <cell r="E63" t="str">
            <v>Rue Maréchal Leclerc   21530 ROUVRAY</v>
          </cell>
          <cell r="H63" t="str">
            <v>INGECOBA BOURGOGNE</v>
          </cell>
          <cell r="I63" t="str">
            <v>8, Avenue Jean Bertin   21000 DIJON</v>
          </cell>
          <cell r="J63">
            <v>380787838</v>
          </cell>
          <cell r="K63">
            <v>380787830</v>
          </cell>
          <cell r="L63" t="str">
            <v>21</v>
          </cell>
          <cell r="M63">
            <v>330000</v>
          </cell>
        </row>
        <row r="64">
          <cell r="A64">
            <v>6.4000000000000001E-2</v>
          </cell>
          <cell r="B64" t="str">
            <v>ML</v>
          </cell>
          <cell r="C64" t="str">
            <v>AR</v>
          </cell>
          <cell r="D64" t="str">
            <v>SCI LES AJT (Les Jardiniers Xavier SCHAEFFER)</v>
          </cell>
          <cell r="E64" t="str">
            <v>3, Rue de Rennes   68260 KINGERSHEIM</v>
          </cell>
          <cell r="F64">
            <v>389573615</v>
          </cell>
          <cell r="G64">
            <v>389527908</v>
          </cell>
          <cell r="L64" t="str">
            <v>68</v>
          </cell>
          <cell r="M64">
            <v>143500</v>
          </cell>
        </row>
        <row r="65">
          <cell r="A65">
            <v>6.5000000000000002E-2</v>
          </cell>
          <cell r="B65" t="str">
            <v>ML</v>
          </cell>
          <cell r="C65" t="str">
            <v>BA</v>
          </cell>
          <cell r="D65" t="str">
            <v>GAEC OUDRY</v>
          </cell>
          <cell r="E65" t="str">
            <v>25530 BELMONT</v>
          </cell>
          <cell r="L65" t="str">
            <v>25</v>
          </cell>
          <cell r="M65">
            <v>14400</v>
          </cell>
        </row>
        <row r="66">
          <cell r="A66">
            <v>6.6000000000000003E-2</v>
          </cell>
          <cell r="B66" t="str">
            <v>ML</v>
          </cell>
          <cell r="C66" t="str">
            <v>BI</v>
          </cell>
          <cell r="D66" t="str">
            <v>LAQUOR</v>
          </cell>
          <cell r="E66" t="str">
            <v>1, Rue des Gentianes   25140 LES ECORCES</v>
          </cell>
          <cell r="L66" t="str">
            <v>25</v>
          </cell>
          <cell r="M66">
            <v>28650</v>
          </cell>
        </row>
        <row r="67">
          <cell r="A67">
            <v>6.7000000000000004E-2</v>
          </cell>
          <cell r="B67" t="str">
            <v>BE</v>
          </cell>
          <cell r="C67" t="str">
            <v>BI</v>
          </cell>
          <cell r="D67" t="str">
            <v>ALCATEL CABLE FRANCE (DOUVRIN 7)</v>
          </cell>
          <cell r="E67" t="str">
            <v>Z.I. Artois Flandres   62138 BILLY BERCLAU</v>
          </cell>
          <cell r="F67">
            <v>321794900</v>
          </cell>
          <cell r="G67">
            <v>321794919</v>
          </cell>
          <cell r="H67" t="str">
            <v>LUCAS JM</v>
          </cell>
          <cell r="I67" t="str">
            <v>125, Rue de Paris   59800 LILLE</v>
          </cell>
          <cell r="J67">
            <v>320519010</v>
          </cell>
          <cell r="K67">
            <v>320319190</v>
          </cell>
          <cell r="L67" t="str">
            <v>62</v>
          </cell>
          <cell r="M67">
            <v>6425616</v>
          </cell>
        </row>
        <row r="68">
          <cell r="A68">
            <v>6.8000000000000005E-2</v>
          </cell>
          <cell r="B68" t="str">
            <v>BE</v>
          </cell>
          <cell r="C68" t="str">
            <v>BI</v>
          </cell>
          <cell r="D68" t="str">
            <v>JOHN DEERE</v>
          </cell>
          <cell r="E68" t="str">
            <v>2, Avenue Jean Jaurès   BP 81   70100 ARC LES GRAY</v>
          </cell>
          <cell r="F68">
            <v>384677000</v>
          </cell>
          <cell r="G68">
            <v>384647045</v>
          </cell>
          <cell r="L68" t="str">
            <v>70</v>
          </cell>
          <cell r="M68">
            <v>150000</v>
          </cell>
        </row>
        <row r="69">
          <cell r="A69">
            <v>6.9000000000000006E-2</v>
          </cell>
          <cell r="B69" t="str">
            <v>BE</v>
          </cell>
          <cell r="C69" t="str">
            <v>AR</v>
          </cell>
          <cell r="D69" t="str">
            <v>SCI FRANS 3 (Bât. à ST QUENTIN)</v>
          </cell>
          <cell r="E69" t="str">
            <v>La Géline   25270 LEVIER</v>
          </cell>
          <cell r="H69" t="str">
            <v>SAULNIER</v>
          </cell>
          <cell r="I69" t="str">
            <v>La Géline   25270 LEVIER</v>
          </cell>
          <cell r="J69">
            <v>607061774</v>
          </cell>
          <cell r="K69">
            <v>381495638</v>
          </cell>
          <cell r="L69" t="str">
            <v>02</v>
          </cell>
          <cell r="M69">
            <v>795000</v>
          </cell>
        </row>
        <row r="70">
          <cell r="A70">
            <v>7.0000000000000007E-2</v>
          </cell>
          <cell r="B70" t="str">
            <v>BE</v>
          </cell>
          <cell r="C70" t="str">
            <v>AR</v>
          </cell>
          <cell r="D70" t="str">
            <v>SCI FRANS 4 (Bât. à LAON)</v>
          </cell>
          <cell r="E70" t="str">
            <v>La Géline   25270 LEVIER</v>
          </cell>
          <cell r="H70" t="str">
            <v>SAULNIER</v>
          </cell>
          <cell r="I70" t="str">
            <v>La Géline   25270 LEVIER</v>
          </cell>
          <cell r="J70">
            <v>607061774</v>
          </cell>
          <cell r="K70">
            <v>381495638</v>
          </cell>
          <cell r="L70" t="str">
            <v>02</v>
          </cell>
          <cell r="M70">
            <v>550000</v>
          </cell>
        </row>
        <row r="71">
          <cell r="A71">
            <v>7.0999999999999994E-2</v>
          </cell>
          <cell r="B71" t="str">
            <v>BE</v>
          </cell>
          <cell r="C71" t="str">
            <v>GD</v>
          </cell>
          <cell r="D71" t="str">
            <v>CABI (OCP à SAINT ETIENNE)</v>
          </cell>
          <cell r="E71" t="str">
            <v>2, Rue Galien   93587 SAINT OUEN</v>
          </cell>
          <cell r="H71" t="str">
            <v xml:space="preserve">INGECOBA </v>
          </cell>
          <cell r="I71" t="str">
            <v>Rue de l'Avenir  BP 92  ZI Molina la Chazotte  42003 ST ETIENNE</v>
          </cell>
          <cell r="J71">
            <v>477481248</v>
          </cell>
          <cell r="K71">
            <v>477481240</v>
          </cell>
          <cell r="L71" t="str">
            <v>42</v>
          </cell>
          <cell r="M71">
            <v>435000</v>
          </cell>
        </row>
        <row r="72">
          <cell r="A72">
            <v>7.1999999999999995E-2</v>
          </cell>
          <cell r="B72" t="str">
            <v>BE</v>
          </cell>
          <cell r="C72" t="str">
            <v>AL</v>
          </cell>
          <cell r="D72" t="str">
            <v>LABOURE ROI (Tranche 15)</v>
          </cell>
          <cell r="E72" t="str">
            <v>Zone des Renardières   BP 14   21700 NUITS SAINT GEORGES</v>
          </cell>
          <cell r="H72" t="str">
            <v>SETUREC Architecture</v>
          </cell>
          <cell r="I72" t="str">
            <v>28, Rue Louis De Broglie   Parc Technologique   21000 DIJON</v>
          </cell>
          <cell r="J72">
            <v>380740102</v>
          </cell>
          <cell r="K72">
            <v>380740106</v>
          </cell>
          <cell r="L72" t="str">
            <v>21</v>
          </cell>
          <cell r="M72">
            <v>393120</v>
          </cell>
        </row>
        <row r="73">
          <cell r="A73">
            <v>7.2999999999999995E-2</v>
          </cell>
          <cell r="B73" t="str">
            <v>BE</v>
          </cell>
          <cell r="C73" t="str">
            <v>GD</v>
          </cell>
          <cell r="D73" t="str">
            <v>ZARA (La Toison d'Or)</v>
          </cell>
          <cell r="E73" t="str">
            <v>80, Avenue des Terroirs de France   75012 PARIS</v>
          </cell>
          <cell r="F73">
            <v>155788888</v>
          </cell>
          <cell r="G73">
            <v>155788950</v>
          </cell>
          <cell r="H73" t="str">
            <v>E et A</v>
          </cell>
          <cell r="I73" t="str">
            <v>95, Rue Lilas  SANDRONCOURT  78520 ST MARTIN GARENNE</v>
          </cell>
          <cell r="J73">
            <v>130987555</v>
          </cell>
          <cell r="K73">
            <v>130987556</v>
          </cell>
          <cell r="L73" t="str">
            <v>21</v>
          </cell>
          <cell r="M73">
            <v>17400</v>
          </cell>
        </row>
        <row r="74">
          <cell r="A74">
            <v>7.3999999999999996E-2</v>
          </cell>
          <cell r="B74" t="str">
            <v>BE</v>
          </cell>
          <cell r="C74" t="str">
            <v>GD</v>
          </cell>
          <cell r="D74" t="str">
            <v>SCHIEVER Georges et Fils (MAXIBRICO à VENDEUVRE/BARSE)</v>
          </cell>
          <cell r="E74" t="str">
            <v>ZI   Rue de l'Etang   89205 AVALLON Cédex</v>
          </cell>
          <cell r="F74">
            <v>386346347</v>
          </cell>
          <cell r="G74">
            <v>386344084</v>
          </cell>
          <cell r="H74" t="str">
            <v>INGECOBA Bourgogne</v>
          </cell>
          <cell r="I74" t="str">
            <v>8, Avenue Jean Bertin   21000 DIJON</v>
          </cell>
          <cell r="J74">
            <v>380787838</v>
          </cell>
          <cell r="K74">
            <v>380787830</v>
          </cell>
          <cell r="L74" t="str">
            <v>10</v>
          </cell>
          <cell r="M74">
            <v>440000</v>
          </cell>
        </row>
        <row r="75">
          <cell r="A75">
            <v>7.4999999999999997E-2</v>
          </cell>
          <cell r="B75" t="str">
            <v>BE</v>
          </cell>
          <cell r="C75" t="str">
            <v>MP</v>
          </cell>
          <cell r="D75" t="str">
            <v>VILLE DE SEVRAN - SAES  (Pépinière Hotel d'Entreprises)</v>
          </cell>
          <cell r="E75" t="str">
            <v>1, Avenue Berlioz   93270 SEVRAN</v>
          </cell>
          <cell r="H75" t="str">
            <v>HICKORY</v>
          </cell>
          <cell r="I75" t="str">
            <v>11, Rue du Grand Cerf   77100 MEAUX</v>
          </cell>
          <cell r="J75">
            <v>160255787</v>
          </cell>
          <cell r="K75">
            <v>160255788</v>
          </cell>
          <cell r="L75" t="str">
            <v>93</v>
          </cell>
          <cell r="M75">
            <v>532000</v>
          </cell>
        </row>
        <row r="76">
          <cell r="A76">
            <v>7.5999999999999998E-2</v>
          </cell>
          <cell r="B76" t="str">
            <v>ML</v>
          </cell>
          <cell r="C76" t="str">
            <v>BI</v>
          </cell>
          <cell r="D76" t="str">
            <v>QUINET J.L.</v>
          </cell>
          <cell r="E76" t="str">
            <v>3 Ter, Rue du Faubourg   70160 AMANCE</v>
          </cell>
          <cell r="F76">
            <v>384768245</v>
          </cell>
          <cell r="L76" t="str">
            <v>70</v>
          </cell>
          <cell r="M76">
            <v>159650</v>
          </cell>
        </row>
        <row r="77">
          <cell r="A77">
            <v>7.6999999999999999E-2</v>
          </cell>
          <cell r="B77" t="str">
            <v>BE</v>
          </cell>
          <cell r="C77" t="str">
            <v>HS</v>
          </cell>
          <cell r="D77" t="str">
            <v>CRRI 2000 (GEODIS à FONTAINE)</v>
          </cell>
          <cell r="E77" t="str">
            <v>61, Faubourg de Besançon   BP 154   25202 MONTBELIARD</v>
          </cell>
          <cell r="F77">
            <v>381325090</v>
          </cell>
          <cell r="G77">
            <v>381949636</v>
          </cell>
          <cell r="H77" t="str">
            <v>GIROLIMETTO Alain</v>
          </cell>
          <cell r="I77" t="str">
            <v>63, Faubourg de Besançon   25200 MONTBELIARD</v>
          </cell>
          <cell r="J77">
            <v>381912372</v>
          </cell>
          <cell r="L77" t="str">
            <v>90</v>
          </cell>
          <cell r="M77">
            <v>745000</v>
          </cell>
        </row>
        <row r="78">
          <cell r="A78">
            <v>7.6999999999999999E-2</v>
          </cell>
          <cell r="B78" t="str">
            <v>ML</v>
          </cell>
          <cell r="C78" t="str">
            <v>HS</v>
          </cell>
          <cell r="D78" t="str">
            <v>CRRI 2000 (GEODIS à FONTAINE)</v>
          </cell>
          <cell r="E78" t="str">
            <v>61, Faubourg de Besançon   BP 154   25202 MONTBELIARD</v>
          </cell>
          <cell r="F78">
            <v>381325090</v>
          </cell>
          <cell r="G78">
            <v>381949636</v>
          </cell>
          <cell r="H78" t="str">
            <v>GIROLIMETTO Alain</v>
          </cell>
          <cell r="I78" t="str">
            <v>63, Faubourg de Besançon   25200 MONTBELIARD</v>
          </cell>
          <cell r="J78">
            <v>381912372</v>
          </cell>
          <cell r="L78" t="str">
            <v>90</v>
          </cell>
          <cell r="M78">
            <v>745000</v>
          </cell>
        </row>
        <row r="79">
          <cell r="A79">
            <v>7.8E-2</v>
          </cell>
          <cell r="B79" t="str">
            <v>BE</v>
          </cell>
          <cell r="C79" t="str">
            <v>BI</v>
          </cell>
          <cell r="D79" t="str">
            <v>CAP IMMO (FACONNAGES DE BRY)</v>
          </cell>
          <cell r="E79" t="str">
            <v>4, Rue Denis Papin   77290 MITRY MORY</v>
          </cell>
          <cell r="F79">
            <v>160210333</v>
          </cell>
          <cell r="G79">
            <v>160210186</v>
          </cell>
          <cell r="H79" t="str">
            <v>ACTE</v>
          </cell>
          <cell r="I79" t="str">
            <v>44 - 46, Avenue Raspail   94250 GENTILLY</v>
          </cell>
          <cell r="J79">
            <v>149085797</v>
          </cell>
          <cell r="K79">
            <v>146631600</v>
          </cell>
          <cell r="L79" t="str">
            <v>77</v>
          </cell>
          <cell r="M79">
            <v>0</v>
          </cell>
          <cell r="N79" t="str">
            <v>ANNULEE</v>
          </cell>
        </row>
        <row r="80">
          <cell r="A80">
            <v>7.9000000000000001E-2</v>
          </cell>
          <cell r="B80" t="str">
            <v>BE</v>
          </cell>
          <cell r="C80" t="str">
            <v>GD</v>
          </cell>
          <cell r="D80" t="str">
            <v>SCI BRICOBEAUNE - Mr BRICOLAGE</v>
          </cell>
          <cell r="E80" t="str">
            <v>80, Avenue de la Sablière   21200 BEAUNE</v>
          </cell>
          <cell r="H80" t="str">
            <v>IMPACT</v>
          </cell>
          <cell r="I80" t="str">
            <v>1, Rue Gravier du Bac ZI Courtillière  77400 ST THIBAULT VIGNES</v>
          </cell>
          <cell r="J80">
            <v>164300616</v>
          </cell>
          <cell r="K80">
            <v>164306415</v>
          </cell>
          <cell r="L80" t="str">
            <v>21</v>
          </cell>
          <cell r="M80">
            <v>3000000</v>
          </cell>
        </row>
        <row r="81">
          <cell r="A81">
            <v>0.08</v>
          </cell>
          <cell r="B81" t="str">
            <v>BB</v>
          </cell>
          <cell r="C81" t="str">
            <v>BI</v>
          </cell>
          <cell r="D81" t="str">
            <v>SCI ANGEVINE DU VAL D'OISE (SCANIA à SAUSHEIM)</v>
          </cell>
          <cell r="E81" t="str">
            <v>2, Boulevard de l'Industrie   49001 ANGERS Cédex</v>
          </cell>
          <cell r="H81" t="str">
            <v>HERZ et POUZERGUE (Mr BEAUNE)</v>
          </cell>
          <cell r="I81" t="str">
            <v>4, Rue de l'Annonciade   69001 LYON</v>
          </cell>
          <cell r="J81">
            <v>478291656</v>
          </cell>
          <cell r="K81">
            <v>472002906</v>
          </cell>
          <cell r="L81" t="str">
            <v>68</v>
          </cell>
          <cell r="M81">
            <v>278220</v>
          </cell>
          <cell r="N81" t="str">
            <v xml:space="preserve">       </v>
          </cell>
        </row>
        <row r="82">
          <cell r="A82">
            <v>8.1000000000000003E-2</v>
          </cell>
          <cell r="B82" t="str">
            <v>BE</v>
          </cell>
          <cell r="C82" t="str">
            <v>BI</v>
          </cell>
          <cell r="D82" t="str">
            <v>SALOMON DESIGN CENTER</v>
          </cell>
          <cell r="E82" t="str">
            <v>74000 ANNECY</v>
          </cell>
          <cell r="H82" t="str">
            <v>AARALP (Mr MANNI)</v>
          </cell>
          <cell r="I82" t="str">
            <v>L'Astrolabe   Park Annecy Nord   74000 METZ TESSY</v>
          </cell>
          <cell r="J82">
            <v>450273674</v>
          </cell>
          <cell r="K82">
            <v>450273609</v>
          </cell>
          <cell r="L82" t="str">
            <v>74</v>
          </cell>
          <cell r="M82">
            <v>3407400</v>
          </cell>
        </row>
        <row r="83">
          <cell r="A83">
            <v>8.2000000000000003E-2</v>
          </cell>
          <cell r="B83" t="str">
            <v>BE</v>
          </cell>
          <cell r="C83" t="str">
            <v>BI</v>
          </cell>
          <cell r="D83" t="str">
            <v>POULETTY (FRANCE DECHETS)</v>
          </cell>
          <cell r="E83" t="str">
            <v>4, Rue Lavoisier   ZI Longvic   21600 LONGVIC</v>
          </cell>
          <cell r="F83">
            <v>380706270</v>
          </cell>
          <cell r="H83" t="str">
            <v>VOLLIN Paul Ingéniérie</v>
          </cell>
          <cell r="I83" t="str">
            <v>40, Rue Laure Diébold   69009 LYON</v>
          </cell>
          <cell r="L83" t="str">
            <v>21</v>
          </cell>
          <cell r="M83">
            <v>1019696</v>
          </cell>
        </row>
        <row r="84">
          <cell r="A84">
            <v>8.3000000000000004E-2</v>
          </cell>
          <cell r="B84" t="str">
            <v>BE</v>
          </cell>
          <cell r="C84" t="str">
            <v>MP</v>
          </cell>
          <cell r="D84" t="str">
            <v>MAIRIE DE PLOMBIERES</v>
          </cell>
          <cell r="E84" t="str">
            <v>21370 PLOMBIERES LES DIJON</v>
          </cell>
          <cell r="F84">
            <v>380435236</v>
          </cell>
          <cell r="G84">
            <v>380438567</v>
          </cell>
          <cell r="L84" t="str">
            <v>21</v>
          </cell>
          <cell r="M84">
            <v>25660</v>
          </cell>
        </row>
        <row r="85">
          <cell r="A85">
            <v>8.4000000000000005E-2</v>
          </cell>
          <cell r="B85" t="str">
            <v>BE</v>
          </cell>
          <cell r="C85" t="str">
            <v>BI</v>
          </cell>
          <cell r="D85" t="str">
            <v>GROUPE 1000 (POINT P à THISE)</v>
          </cell>
          <cell r="E85" t="str">
            <v>3, Place de Montrapon   25000 BESANCON</v>
          </cell>
          <cell r="F85">
            <v>381530808</v>
          </cell>
          <cell r="G85">
            <v>381500666</v>
          </cell>
          <cell r="H85" t="str">
            <v>GROUPE 1000</v>
          </cell>
          <cell r="I85" t="str">
            <v>3, Place de Montrapon   25000 BESANCON</v>
          </cell>
          <cell r="J85">
            <v>381530808</v>
          </cell>
          <cell r="K85">
            <v>381500666</v>
          </cell>
          <cell r="L85" t="str">
            <v>25</v>
          </cell>
          <cell r="M85">
            <v>505282</v>
          </cell>
        </row>
        <row r="86">
          <cell r="A86">
            <v>8.5000000000000006E-2</v>
          </cell>
          <cell r="B86" t="str">
            <v>ML</v>
          </cell>
          <cell r="C86" t="str">
            <v>BA</v>
          </cell>
          <cell r="D86" t="str">
            <v>CHEVENNEMENT Gilbert</v>
          </cell>
          <cell r="E86" t="str">
            <v>3, Rue de la Chapelle   25120 MONT DE VOUGNEY</v>
          </cell>
          <cell r="F86">
            <v>381640982</v>
          </cell>
          <cell r="L86" t="str">
            <v>25</v>
          </cell>
          <cell r="M86">
            <v>183500</v>
          </cell>
          <cell r="N86" t="str">
            <v>MONNET</v>
          </cell>
        </row>
        <row r="87">
          <cell r="A87">
            <v>8.5999999999999993E-2</v>
          </cell>
          <cell r="B87" t="str">
            <v>FR</v>
          </cell>
          <cell r="C87" t="str">
            <v>BI</v>
          </cell>
          <cell r="D87" t="str">
            <v>EWAB FRANCE</v>
          </cell>
          <cell r="E87" t="str">
            <v>4, Rue des Alpes  BP 24   68390 SAUSHEIM Cédex</v>
          </cell>
          <cell r="F87">
            <v>389618901</v>
          </cell>
          <cell r="G87">
            <v>389618874</v>
          </cell>
          <cell r="H87" t="str">
            <v>HANSZ Rodolphe</v>
          </cell>
          <cell r="I87" t="str">
            <v>75, Avenue Oehmichen   BP 100  Technoland   25461 ETUPES Cx</v>
          </cell>
          <cell r="J87">
            <v>381954825</v>
          </cell>
          <cell r="L87" t="str">
            <v>68</v>
          </cell>
          <cell r="M87">
            <v>657575</v>
          </cell>
        </row>
        <row r="88">
          <cell r="A88">
            <v>8.6999999999999994E-2</v>
          </cell>
          <cell r="B88" t="str">
            <v>BE</v>
          </cell>
          <cell r="C88" t="str">
            <v>BI</v>
          </cell>
          <cell r="D88" t="str">
            <v>ALCATEL CABLE FRANCE (DOUVRIN 8M1)</v>
          </cell>
          <cell r="E88" t="str">
            <v>ZI Artois Flandres   62138 BILLY BERCLAU</v>
          </cell>
          <cell r="F88">
            <v>321794900</v>
          </cell>
          <cell r="G88">
            <v>321794919</v>
          </cell>
          <cell r="H88" t="str">
            <v>LUCAS JM</v>
          </cell>
          <cell r="I88" t="str">
            <v>125, Rue de Paris   59800 LILLE</v>
          </cell>
          <cell r="J88">
            <v>320519010</v>
          </cell>
          <cell r="K88">
            <v>320319190</v>
          </cell>
          <cell r="L88" t="str">
            <v>62</v>
          </cell>
          <cell r="M88">
            <v>2100000</v>
          </cell>
        </row>
        <row r="89">
          <cell r="A89">
            <v>8.7999999999999995E-2</v>
          </cell>
          <cell r="B89" t="str">
            <v>BE</v>
          </cell>
          <cell r="C89" t="str">
            <v>BI</v>
          </cell>
          <cell r="D89" t="str">
            <v>ALCATEL CABLE FRANCE (DOUVRIN 8)</v>
          </cell>
          <cell r="E89" t="str">
            <v>ZI Artois Flandres   62138 BILLY BERCLAU</v>
          </cell>
          <cell r="F89">
            <v>321794900</v>
          </cell>
          <cell r="G89">
            <v>321794919</v>
          </cell>
          <cell r="H89" t="str">
            <v>LUCAS JM</v>
          </cell>
          <cell r="I89" t="str">
            <v>125, Rue de Paris   59800 LILLE</v>
          </cell>
          <cell r="J89">
            <v>320519010</v>
          </cell>
          <cell r="K89">
            <v>320319190</v>
          </cell>
          <cell r="L89" t="str">
            <v>62</v>
          </cell>
          <cell r="M89">
            <v>140000</v>
          </cell>
        </row>
        <row r="90">
          <cell r="A90">
            <v>8.8999999999999996E-2</v>
          </cell>
          <cell r="B90" t="str">
            <v>BE</v>
          </cell>
          <cell r="C90" t="str">
            <v>AR</v>
          </cell>
          <cell r="D90" t="str">
            <v>GRAYLOISE DE TRAVAUX (Station Epuration AUXON)</v>
          </cell>
          <cell r="E90" t="str">
            <v>ZAC Gray Sud   70100 GRAY</v>
          </cell>
          <cell r="L90" t="str">
            <v>25</v>
          </cell>
          <cell r="M90">
            <v>73900</v>
          </cell>
        </row>
        <row r="91">
          <cell r="A91">
            <v>0.09</v>
          </cell>
          <cell r="B91" t="str">
            <v>BE</v>
          </cell>
          <cell r="C91" t="str">
            <v>GD</v>
          </cell>
          <cell r="D91" t="str">
            <v>AGSR (BUT à MARSANNAY LA COTE)</v>
          </cell>
          <cell r="E91" t="str">
            <v>2, Boulevard Saint Martin   75010 PARIS</v>
          </cell>
          <cell r="F91">
            <v>149849433</v>
          </cell>
          <cell r="H91" t="str">
            <v>ROL Jérôme</v>
          </cell>
          <cell r="I91" t="str">
            <v>34 Bis, Rue du Château   92190 MEUDON</v>
          </cell>
          <cell r="L91" t="str">
            <v>21</v>
          </cell>
          <cell r="M91">
            <v>2417000</v>
          </cell>
        </row>
        <row r="92">
          <cell r="A92">
            <v>9.0999999999999998E-2</v>
          </cell>
          <cell r="B92" t="str">
            <v>BE</v>
          </cell>
          <cell r="C92" t="str">
            <v>BI</v>
          </cell>
          <cell r="D92" t="str">
            <v>ALCATEL CABLE FRANCE (DOUVRIN 8A - 8B)</v>
          </cell>
          <cell r="E92" t="str">
            <v>ZI Artois Flandres   62138 BILLY BERCLAU</v>
          </cell>
          <cell r="F92">
            <v>321794900</v>
          </cell>
          <cell r="G92">
            <v>321794919</v>
          </cell>
          <cell r="H92" t="str">
            <v>LUCAS JM</v>
          </cell>
          <cell r="I92" t="str">
            <v>125, Rue de Paris   59800 LILLE</v>
          </cell>
          <cell r="J92">
            <v>320519010</v>
          </cell>
          <cell r="K92">
            <v>320319190</v>
          </cell>
          <cell r="L92" t="str">
            <v>62</v>
          </cell>
          <cell r="M92">
            <v>13709355</v>
          </cell>
        </row>
        <row r="93">
          <cell r="A93">
            <v>9.1999999999999998E-2</v>
          </cell>
          <cell r="B93" t="str">
            <v>BE</v>
          </cell>
          <cell r="C93" t="str">
            <v>BI</v>
          </cell>
          <cell r="D93" t="str">
            <v>GA (VIESSMANN à PHALEMPIN)</v>
          </cell>
          <cell r="E93" t="str">
            <v>24, Rue Georges Picot  BP 4366   31030 TOULOUSE</v>
          </cell>
          <cell r="F93">
            <v>561144000</v>
          </cell>
          <cell r="G93">
            <v>561144099</v>
          </cell>
          <cell r="H93" t="str">
            <v>ESPACE ARCHITECTURE</v>
          </cell>
          <cell r="I93" t="str">
            <v>39, Boulevard Voltaire   57500 SAINT AVOLD</v>
          </cell>
          <cell r="L93" t="str">
            <v>59</v>
          </cell>
          <cell r="M93">
            <v>924790</v>
          </cell>
        </row>
        <row r="94">
          <cell r="A94">
            <v>9.2999999999999999E-2</v>
          </cell>
          <cell r="B94" t="str">
            <v>BE</v>
          </cell>
          <cell r="C94" t="str">
            <v>AR</v>
          </cell>
          <cell r="D94" t="str">
            <v>SCI EUROPOUSS - THERBASYSTEME</v>
          </cell>
          <cell r="E94" t="str">
            <v>Rue Robert Schumann   21800 CHEVIGNY SAINT SAUVEUR</v>
          </cell>
          <cell r="F94">
            <v>380482020</v>
          </cell>
          <cell r="H94" t="str">
            <v>CREPEY Jean</v>
          </cell>
          <cell r="I94" t="str">
            <v>3, Impasse Fragonard    21000 DIJON</v>
          </cell>
          <cell r="J94">
            <v>380525419</v>
          </cell>
          <cell r="L94" t="str">
            <v>21</v>
          </cell>
          <cell r="M94">
            <v>120000</v>
          </cell>
        </row>
        <row r="95">
          <cell r="A95">
            <v>9.4E-2</v>
          </cell>
          <cell r="B95" t="str">
            <v>ML</v>
          </cell>
          <cell r="C95" t="str">
            <v>BA</v>
          </cell>
          <cell r="D95" t="str">
            <v>GAEC DES COMBOTTES (Mr TAILLARD)</v>
          </cell>
          <cell r="E95" t="str">
            <v>25210 LENARBIEF</v>
          </cell>
          <cell r="L95" t="str">
            <v>25</v>
          </cell>
          <cell r="M95">
            <v>275000</v>
          </cell>
          <cell r="N95" t="str">
            <v>MONNET</v>
          </cell>
        </row>
        <row r="96">
          <cell r="A96">
            <v>9.5000000000000001E-2</v>
          </cell>
          <cell r="B96" t="str">
            <v>BB</v>
          </cell>
          <cell r="C96" t="str">
            <v>GD</v>
          </cell>
          <cell r="D96" t="str">
            <v>SCI AGORA / SADAL (Commerce à SALAISE SUR SANNE)</v>
          </cell>
          <cell r="E96" t="str">
            <v>ZAC Jonchain Nord   38150 SALAISE SUR SANNE</v>
          </cell>
          <cell r="H96" t="str">
            <v>BOUCHET Pascal</v>
          </cell>
          <cell r="I96" t="str">
            <v>4, Rue Roger Lorisson   42163 ANDREZIEUX BOUTHEON</v>
          </cell>
          <cell r="J96">
            <v>477552013</v>
          </cell>
          <cell r="K96">
            <v>477554720</v>
          </cell>
          <cell r="L96" t="str">
            <v>38</v>
          </cell>
          <cell r="M96">
            <v>1126154.77</v>
          </cell>
        </row>
        <row r="97">
          <cell r="A97">
            <v>9.6000000000000002E-2</v>
          </cell>
          <cell r="B97" t="str">
            <v>BE</v>
          </cell>
          <cell r="C97" t="str">
            <v>AR</v>
          </cell>
          <cell r="D97" t="str">
            <v>SCI AZUR</v>
          </cell>
          <cell r="E97" t="str">
            <v>4, Chemin de la Goulotte   25870 GENEUILLE</v>
          </cell>
          <cell r="H97" t="str">
            <v>RICHETON</v>
          </cell>
          <cell r="I97" t="str">
            <v>70100 GRAY</v>
          </cell>
          <cell r="L97" t="str">
            <v>70</v>
          </cell>
          <cell r="M97">
            <v>70000</v>
          </cell>
        </row>
        <row r="98">
          <cell r="A98">
            <v>9.7000000000000003E-2</v>
          </cell>
          <cell r="B98" t="str">
            <v>BE</v>
          </cell>
          <cell r="C98" t="str">
            <v>BI</v>
          </cell>
          <cell r="D98" t="str">
            <v>TPC BEAUNE</v>
          </cell>
          <cell r="E98" t="str">
            <v>74, Route de Savigny   21200 BEAUNE</v>
          </cell>
          <cell r="H98" t="str">
            <v>SETUREC Architecture</v>
          </cell>
          <cell r="I98" t="str">
            <v>28, Rue Louis De Broglie   Parc Technologique   21000 DIJON</v>
          </cell>
          <cell r="J98">
            <v>380740102</v>
          </cell>
          <cell r="K98">
            <v>380740106</v>
          </cell>
          <cell r="L98" t="str">
            <v>21</v>
          </cell>
          <cell r="M98">
            <v>585000</v>
          </cell>
        </row>
        <row r="99">
          <cell r="A99">
            <v>9.8000000000000004E-2</v>
          </cell>
          <cell r="B99" t="str">
            <v>BE</v>
          </cell>
          <cell r="C99" t="str">
            <v>BI</v>
          </cell>
          <cell r="D99" t="str">
            <v>ERM</v>
          </cell>
          <cell r="E99" t="str">
            <v>Route de Guebwiller   68840 PULVERSHEIM</v>
          </cell>
          <cell r="F99">
            <v>389836474</v>
          </cell>
          <cell r="H99" t="str">
            <v>KOESSLER et VIRY</v>
          </cell>
          <cell r="I99" t="str">
            <v>7, Rue Traversière   BP 87   68703 CERNAY</v>
          </cell>
          <cell r="J99">
            <v>389757470</v>
          </cell>
          <cell r="K99">
            <v>389757473</v>
          </cell>
          <cell r="L99" t="str">
            <v>68</v>
          </cell>
          <cell r="M99">
            <v>328920.5</v>
          </cell>
        </row>
        <row r="100">
          <cell r="A100">
            <v>9.9000000000000005E-2</v>
          </cell>
          <cell r="B100" t="str">
            <v>BB</v>
          </cell>
          <cell r="C100" t="str">
            <v>DI</v>
          </cell>
          <cell r="D100" t="str">
            <v>ALGECO (Bât. À CHARNAY LES MACON)</v>
          </cell>
          <cell r="E100" t="str">
            <v>Route de Pusignan   BP 15   69881 MEYZIEU Cédex</v>
          </cell>
          <cell r="F100">
            <v>478045600</v>
          </cell>
          <cell r="G100">
            <v>478310356</v>
          </cell>
          <cell r="H100" t="str">
            <v>ALGECO</v>
          </cell>
          <cell r="I100" t="str">
            <v>Route de Pusignan   BP 15   69881 MEYZIEU Cédex</v>
          </cell>
          <cell r="J100">
            <v>478045600</v>
          </cell>
          <cell r="K100">
            <v>478310356</v>
          </cell>
          <cell r="L100" t="str">
            <v>71</v>
          </cell>
          <cell r="M100">
            <v>2047260</v>
          </cell>
        </row>
        <row r="101">
          <cell r="A101" t="str">
            <v/>
          </cell>
          <cell r="M101">
            <v>112013674.86</v>
          </cell>
        </row>
        <row r="102">
          <cell r="A102" t="str">
            <v/>
          </cell>
        </row>
        <row r="103">
          <cell r="A103" t="str">
            <v/>
          </cell>
        </row>
        <row r="104">
          <cell r="A104" t="str">
            <v/>
          </cell>
        </row>
        <row r="105">
          <cell r="A105" t="str">
            <v/>
          </cell>
          <cell r="J105">
            <v>0</v>
          </cell>
        </row>
        <row r="106">
          <cell r="A106" t="str">
            <v/>
          </cell>
        </row>
        <row r="107">
          <cell r="A107" t="str">
            <v/>
          </cell>
        </row>
        <row r="108">
          <cell r="A108" t="str">
            <v/>
          </cell>
        </row>
        <row r="109">
          <cell r="A109" t="str">
            <v/>
          </cell>
        </row>
        <row r="110">
          <cell r="A110" t="str">
            <v/>
          </cell>
        </row>
        <row r="111">
          <cell r="A111" t="str">
            <v/>
          </cell>
        </row>
        <row r="112">
          <cell r="A112" t="str">
            <v/>
          </cell>
        </row>
        <row r="113">
          <cell r="A113" t="str">
            <v/>
          </cell>
        </row>
        <row r="114">
          <cell r="A114" t="str">
            <v/>
          </cell>
        </row>
        <row r="115">
          <cell r="A115" t="str">
            <v/>
          </cell>
        </row>
        <row r="116">
          <cell r="A116" t="str">
            <v/>
          </cell>
        </row>
        <row r="117">
          <cell r="A117" t="str">
            <v/>
          </cell>
        </row>
        <row r="118">
          <cell r="A118" t="str">
            <v/>
          </cell>
        </row>
        <row r="119">
          <cell r="A119" t="str">
            <v/>
          </cell>
        </row>
        <row r="120">
          <cell r="A120" t="str">
            <v/>
          </cell>
        </row>
        <row r="121">
          <cell r="A121" t="str">
            <v/>
          </cell>
        </row>
        <row r="122">
          <cell r="A122" t="str">
            <v/>
          </cell>
        </row>
        <row r="123">
          <cell r="A123" t="str">
            <v/>
          </cell>
        </row>
        <row r="124">
          <cell r="A124" t="str">
            <v/>
          </cell>
        </row>
        <row r="125">
          <cell r="A125" t="str">
            <v/>
          </cell>
        </row>
        <row r="126">
          <cell r="A126" t="str">
            <v/>
          </cell>
        </row>
        <row r="127">
          <cell r="A127" t="str">
            <v/>
          </cell>
        </row>
        <row r="128">
          <cell r="A128" t="str">
            <v/>
          </cell>
        </row>
        <row r="129">
          <cell r="A129" t="str">
            <v/>
          </cell>
        </row>
        <row r="130">
          <cell r="A130" t="str">
            <v/>
          </cell>
        </row>
        <row r="131">
          <cell r="A131" t="str">
            <v/>
          </cell>
        </row>
        <row r="132">
          <cell r="A132" t="str">
            <v/>
          </cell>
        </row>
        <row r="133">
          <cell r="A133" t="str">
            <v/>
          </cell>
        </row>
        <row r="134">
          <cell r="A134" t="str">
            <v/>
          </cell>
        </row>
        <row r="135">
          <cell r="A135" t="str">
            <v/>
          </cell>
        </row>
        <row r="136">
          <cell r="A136" t="str">
            <v/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/>
          </cell>
        </row>
        <row r="142">
          <cell r="A142" t="str">
            <v/>
          </cell>
        </row>
        <row r="143">
          <cell r="A143" t="str">
            <v/>
          </cell>
        </row>
        <row r="144">
          <cell r="A144" t="str">
            <v/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</sheetData>
      <sheetData sheetId="4">
        <row r="1">
          <cell r="A1" t="str">
            <v>N° AFFAIRE</v>
          </cell>
          <cell r="B1" t="str">
            <v>COM</v>
          </cell>
          <cell r="C1" t="str">
            <v>SECTEUR</v>
          </cell>
          <cell r="D1" t="str">
            <v>NOM</v>
          </cell>
          <cell r="E1" t="str">
            <v>ADRESSE</v>
          </cell>
          <cell r="F1" t="str">
            <v>TEL</v>
          </cell>
          <cell r="G1" t="str">
            <v>FAX</v>
          </cell>
          <cell r="H1" t="str">
            <v>ARCHITECTE</v>
          </cell>
          <cell r="I1" t="str">
            <v>ADRESSE</v>
          </cell>
          <cell r="J1" t="str">
            <v>TEL</v>
          </cell>
          <cell r="K1" t="str">
            <v>FAX</v>
          </cell>
          <cell r="L1" t="str">
            <v>DPT</v>
          </cell>
          <cell r="M1" t="str">
            <v>MONTANT HT</v>
          </cell>
        </row>
        <row r="2">
          <cell r="A2">
            <v>1.0009999999999999</v>
          </cell>
          <cell r="B2" t="str">
            <v>BE</v>
          </cell>
          <cell r="C2" t="str">
            <v>GD</v>
          </cell>
          <cell r="D2" t="str">
            <v>SCI LE PETIT FORT - DORAS</v>
          </cell>
          <cell r="E2" t="str">
            <v>7 Bis, Rue Gay Lussac   21300 CHENOVE</v>
          </cell>
          <cell r="H2" t="str">
            <v>BERIS (DORAS MATERIAUX)</v>
          </cell>
          <cell r="I2" t="str">
            <v>7 Bis, Rue Gay Lussac   21300 CHENOVE</v>
          </cell>
          <cell r="J2">
            <v>380587011</v>
          </cell>
          <cell r="K2">
            <v>380510371</v>
          </cell>
          <cell r="L2" t="str">
            <v>21</v>
          </cell>
          <cell r="M2">
            <v>1713950</v>
          </cell>
        </row>
        <row r="3">
          <cell r="A3">
            <v>1.0019999999999998</v>
          </cell>
          <cell r="B3" t="str">
            <v>BE</v>
          </cell>
          <cell r="C3" t="str">
            <v>BI</v>
          </cell>
          <cell r="D3" t="str">
            <v>DRUET</v>
          </cell>
          <cell r="E3" t="str">
            <v>70180 DAMPIERRE SUR SALON</v>
          </cell>
          <cell r="H3" t="str">
            <v>BETIC</v>
          </cell>
          <cell r="I3" t="str">
            <v>BP 1041   25001 BESANCON</v>
          </cell>
          <cell r="J3">
            <v>381813933</v>
          </cell>
          <cell r="L3" t="str">
            <v>70</v>
          </cell>
          <cell r="M3">
            <v>1150000</v>
          </cell>
        </row>
        <row r="4">
          <cell r="A4">
            <v>1.0029999999999997</v>
          </cell>
          <cell r="B4" t="str">
            <v>BE</v>
          </cell>
          <cell r="C4" t="str">
            <v>BI</v>
          </cell>
          <cell r="D4" t="str">
            <v>PIRELLI (GRON)</v>
          </cell>
          <cell r="E4" t="str">
            <v>BP 36   89103 SENS Cédex</v>
          </cell>
          <cell r="L4" t="str">
            <v>89</v>
          </cell>
          <cell r="M4">
            <v>668900</v>
          </cell>
        </row>
        <row r="5">
          <cell r="A5">
            <v>1.0039999999999996</v>
          </cell>
          <cell r="B5" t="str">
            <v>FR</v>
          </cell>
          <cell r="C5" t="str">
            <v>HS</v>
          </cell>
          <cell r="D5" t="str">
            <v>DJ MATERIAUX (SCI ALCI)</v>
          </cell>
          <cell r="E5" t="str">
            <v>ZA du Ballon   90300 OFFEMONT</v>
          </cell>
          <cell r="F5">
            <v>384267262</v>
          </cell>
          <cell r="G5">
            <v>384267302</v>
          </cell>
          <cell r="L5" t="str">
            <v>90</v>
          </cell>
          <cell r="M5">
            <v>205000</v>
          </cell>
        </row>
        <row r="6">
          <cell r="A6">
            <v>1.0049999999999994</v>
          </cell>
          <cell r="B6" t="str">
            <v>BB</v>
          </cell>
          <cell r="C6" t="str">
            <v>BI</v>
          </cell>
          <cell r="D6" t="str">
            <v>FLOURY VETTORI</v>
          </cell>
          <cell r="E6" t="str">
            <v>2, Chemin de Genas   69200 VENISSIEUX</v>
          </cell>
          <cell r="H6" t="str">
            <v>MICHEL</v>
          </cell>
          <cell r="I6" t="str">
            <v>Chemin de Baleyzieu   69970 CHAPONNAY</v>
          </cell>
          <cell r="J6">
            <v>478967339</v>
          </cell>
          <cell r="K6">
            <v>478967340</v>
          </cell>
          <cell r="L6" t="str">
            <v>69</v>
          </cell>
          <cell r="M6">
            <v>298650</v>
          </cell>
        </row>
        <row r="7">
          <cell r="A7">
            <v>1.0059999999999993</v>
          </cell>
          <cell r="B7" t="str">
            <v>FR</v>
          </cell>
          <cell r="C7" t="str">
            <v>BI</v>
          </cell>
          <cell r="D7" t="str">
            <v>RENEKA INTERNATIONAL (ROSHEIM)</v>
          </cell>
          <cell r="E7" t="str">
            <v>6, Rue Ampère   67120 DUTTLENHEIM</v>
          </cell>
          <cell r="H7" t="str">
            <v>LCR</v>
          </cell>
          <cell r="I7" t="str">
            <v>7, Rue Jean Monnet  ECKBOLSHEIM  67087 STRASBOURG Cdx</v>
          </cell>
          <cell r="J7">
            <v>388770240</v>
          </cell>
          <cell r="K7">
            <v>388770265</v>
          </cell>
          <cell r="L7" t="str">
            <v>67</v>
          </cell>
          <cell r="M7">
            <v>564000</v>
          </cell>
        </row>
        <row r="8">
          <cell r="A8">
            <v>1.0069999999999992</v>
          </cell>
          <cell r="B8" t="str">
            <v>BB</v>
          </cell>
          <cell r="C8" t="str">
            <v>BI</v>
          </cell>
          <cell r="D8" t="str">
            <v>RIC FILYING (LES MURIERES à MIRIBEL)</v>
          </cell>
          <cell r="E8" t="str">
            <v>13, Rue des Emeraudes   69457 LYON Cédex 06</v>
          </cell>
          <cell r="F8">
            <v>437247330</v>
          </cell>
          <cell r="G8">
            <v>437247334</v>
          </cell>
          <cell r="H8" t="str">
            <v>GRUYER PA</v>
          </cell>
          <cell r="I8" t="str">
            <v>94, Rue Mercière   69002 LYON</v>
          </cell>
          <cell r="J8">
            <v>478376529</v>
          </cell>
          <cell r="K8">
            <v>472419055</v>
          </cell>
          <cell r="L8" t="str">
            <v>01</v>
          </cell>
          <cell r="M8">
            <v>565600</v>
          </cell>
        </row>
        <row r="9">
          <cell r="A9">
            <v>1.0079999999999991</v>
          </cell>
          <cell r="B9" t="str">
            <v>ML</v>
          </cell>
          <cell r="C9" t="str">
            <v>AR</v>
          </cell>
          <cell r="D9" t="str">
            <v>RICHARD Garage</v>
          </cell>
          <cell r="E9" t="str">
            <v>Les Ages   25390 LORAY</v>
          </cell>
          <cell r="F9">
            <v>381432128</v>
          </cell>
          <cell r="G9">
            <v>381432233</v>
          </cell>
          <cell r="L9" t="str">
            <v>25</v>
          </cell>
          <cell r="M9">
            <v>809035</v>
          </cell>
        </row>
        <row r="10">
          <cell r="A10">
            <v>1.008999999999999</v>
          </cell>
          <cell r="B10" t="str">
            <v>BB</v>
          </cell>
          <cell r="C10" t="str">
            <v>BI</v>
          </cell>
          <cell r="D10" t="str">
            <v>INSTALLUX</v>
          </cell>
          <cell r="E10" t="str">
            <v>Chemin du Bois Rond   69720 SAINT BONNET DE MURE</v>
          </cell>
          <cell r="F10">
            <v>472483174</v>
          </cell>
          <cell r="G10">
            <v>172493182</v>
          </cell>
          <cell r="H10" t="str">
            <v>AMC</v>
          </cell>
          <cell r="I10" t="str">
            <v>11, Parc des Raisses   74940 ANNECY LE VIEUX</v>
          </cell>
          <cell r="J10">
            <v>450231064</v>
          </cell>
          <cell r="K10">
            <v>450664786</v>
          </cell>
          <cell r="L10" t="str">
            <v>69</v>
          </cell>
          <cell r="M10">
            <v>2960000</v>
          </cell>
        </row>
        <row r="11">
          <cell r="A11">
            <v>1.0099999999999989</v>
          </cell>
          <cell r="B11" t="str">
            <v>FR</v>
          </cell>
          <cell r="C11" t="str">
            <v>BI</v>
          </cell>
          <cell r="D11" t="str">
            <v>SCI MAMY</v>
          </cell>
          <cell r="E11" t="str">
            <v>4, Rue des Primevères   68118 HIRTZBACH</v>
          </cell>
          <cell r="H11" t="str">
            <v>RINGENBACH Jacques</v>
          </cell>
          <cell r="I11" t="str">
            <v>24, Rue de la Bataille   68200 MULHOUSE</v>
          </cell>
          <cell r="J11">
            <v>389606539</v>
          </cell>
          <cell r="K11">
            <v>389423367</v>
          </cell>
          <cell r="L11" t="str">
            <v>68</v>
          </cell>
          <cell r="M11">
            <v>1147675</v>
          </cell>
        </row>
        <row r="12">
          <cell r="A12">
            <v>1.0109999999999988</v>
          </cell>
          <cell r="B12" t="str">
            <v>BE</v>
          </cell>
          <cell r="C12" t="str">
            <v>BI</v>
          </cell>
          <cell r="D12" t="str">
            <v>DYNAPLAST</v>
          </cell>
          <cell r="E12" t="str">
            <v>Rue Maisonasse   89600 SAINT FLORENTIN</v>
          </cell>
          <cell r="H12" t="str">
            <v>ROLLA Mario</v>
          </cell>
          <cell r="I12" t="str">
            <v>59 Ter, Rue des Granges   25000 BESANCON</v>
          </cell>
          <cell r="J12">
            <v>381811078</v>
          </cell>
          <cell r="K12">
            <v>381813942</v>
          </cell>
          <cell r="L12" t="str">
            <v>89</v>
          </cell>
          <cell r="M12">
            <v>200000</v>
          </cell>
        </row>
        <row r="13">
          <cell r="A13">
            <v>1.0119999999999987</v>
          </cell>
          <cell r="B13" t="str">
            <v>BE</v>
          </cell>
          <cell r="C13" t="str">
            <v>MP</v>
          </cell>
          <cell r="D13" t="str">
            <v>RATP (SUCY)</v>
          </cell>
          <cell r="E13" t="str">
            <v>40 Bis, Rue Roger Salengro   94724 FONTENAY SOUS BOIS</v>
          </cell>
          <cell r="H13" t="str">
            <v>SETEDIS</v>
          </cell>
          <cell r="I13" t="str">
            <v>4, Quai de Bercy   94227 CHARENTON Cédex</v>
          </cell>
          <cell r="J13">
            <v>148938900</v>
          </cell>
          <cell r="L13" t="str">
            <v>94</v>
          </cell>
          <cell r="M13">
            <v>606300</v>
          </cell>
        </row>
        <row r="14">
          <cell r="A14">
            <v>1.0129999999999986</v>
          </cell>
          <cell r="B14" t="str">
            <v>ML</v>
          </cell>
          <cell r="C14" t="str">
            <v>BA</v>
          </cell>
          <cell r="D14" t="str">
            <v>TOURNIER Alain</v>
          </cell>
          <cell r="E14" t="str">
            <v>Le Crotot   25140 FRAMBOUHANS</v>
          </cell>
          <cell r="F14">
            <v>381686331</v>
          </cell>
          <cell r="L14" t="str">
            <v>25</v>
          </cell>
          <cell r="N14" t="str">
            <v>ANNULEE</v>
          </cell>
        </row>
        <row r="15">
          <cell r="A15">
            <v>1.0139999999999985</v>
          </cell>
          <cell r="B15" t="str">
            <v>BE</v>
          </cell>
          <cell r="C15" t="str">
            <v>BI</v>
          </cell>
          <cell r="D15" t="str">
            <v>SCI CHAMPS CHEVAUX II (Bât. VELESMES ESSARTS)</v>
          </cell>
          <cell r="E15" t="str">
            <v>LA GELINE   25270 LEVIER</v>
          </cell>
          <cell r="F15">
            <v>381495830</v>
          </cell>
          <cell r="G15">
            <v>381495638</v>
          </cell>
          <cell r="L15" t="str">
            <v>25</v>
          </cell>
          <cell r="M15">
            <v>815420</v>
          </cell>
        </row>
        <row r="16">
          <cell r="A16">
            <v>1.0149999999999983</v>
          </cell>
          <cell r="B16" t="str">
            <v>BE</v>
          </cell>
          <cell r="C16" t="str">
            <v>BI</v>
          </cell>
          <cell r="D16" t="str">
            <v>HUBLARD Pascal</v>
          </cell>
          <cell r="E16" t="str">
            <v>52, Rue des Peupliers   70130 FRESNE SAINT MAMES</v>
          </cell>
          <cell r="F16">
            <v>384780360</v>
          </cell>
          <cell r="L16" t="str">
            <v>70</v>
          </cell>
          <cell r="M16">
            <v>32455</v>
          </cell>
        </row>
        <row r="17">
          <cell r="A17">
            <v>1.0159999999999982</v>
          </cell>
          <cell r="B17" t="str">
            <v>BE</v>
          </cell>
          <cell r="C17" t="str">
            <v>BI</v>
          </cell>
          <cell r="D17" t="str">
            <v>NELCO</v>
          </cell>
          <cell r="E17" t="str">
            <v>Route de Bèze   21310 MIREBEAU</v>
          </cell>
          <cell r="H17" t="str">
            <v>SETUREC ARCHITECTURE</v>
          </cell>
          <cell r="I17" t="str">
            <v>28, Rue Louis De Broglie   Parc Technologique  21000 DIJON</v>
          </cell>
          <cell r="J17">
            <v>380740102</v>
          </cell>
          <cell r="K17">
            <v>386740106</v>
          </cell>
          <cell r="L17" t="str">
            <v>21</v>
          </cell>
          <cell r="M17">
            <v>780000</v>
          </cell>
        </row>
        <row r="18">
          <cell r="A18">
            <v>1.0169999999999981</v>
          </cell>
          <cell r="B18" t="str">
            <v>FR</v>
          </cell>
          <cell r="C18" t="str">
            <v>BI</v>
          </cell>
          <cell r="D18" t="str">
            <v>CEREST (SCI NEAPOLIS)</v>
          </cell>
          <cell r="E18" t="str">
            <v>3, Rue des Frères Lumière   68000 COLMAR</v>
          </cell>
          <cell r="H18" t="str">
            <v>TOURNADRE Christophe</v>
          </cell>
          <cell r="I18" t="str">
            <v>27, Rue des Têtes   68000 COLMAR</v>
          </cell>
          <cell r="J18">
            <v>389240035</v>
          </cell>
          <cell r="K18">
            <v>389242048</v>
          </cell>
          <cell r="L18" t="str">
            <v>68</v>
          </cell>
          <cell r="M18">
            <v>314200</v>
          </cell>
        </row>
        <row r="19">
          <cell r="A19">
            <v>1.017999999999998</v>
          </cell>
          <cell r="B19" t="str">
            <v>FR</v>
          </cell>
          <cell r="C19" t="str">
            <v>BI</v>
          </cell>
          <cell r="D19" t="str">
            <v>SCI DES FRERES LUMIERE</v>
          </cell>
          <cell r="E19" t="str">
            <v>Rue des Frères Lumière   68000 COLMAR</v>
          </cell>
          <cell r="H19" t="str">
            <v>PROJECTION</v>
          </cell>
          <cell r="I19" t="str">
            <v>15, Rue Jean Monnet   68124 LOGELBACH</v>
          </cell>
          <cell r="J19">
            <v>389808893</v>
          </cell>
          <cell r="K19">
            <v>389809952</v>
          </cell>
          <cell r="L19" t="str">
            <v>68</v>
          </cell>
          <cell r="M19">
            <v>409150</v>
          </cell>
        </row>
        <row r="20">
          <cell r="A20">
            <v>1.0189999999999979</v>
          </cell>
          <cell r="B20" t="str">
            <v>BE</v>
          </cell>
          <cell r="C20" t="str">
            <v>HS</v>
          </cell>
          <cell r="D20" t="str">
            <v>DROIN Transports</v>
          </cell>
          <cell r="E20" t="str">
            <v>Route de Tonnerre   89430 TANLAY</v>
          </cell>
          <cell r="F20">
            <v>386757513</v>
          </cell>
          <cell r="G20">
            <v>386757646</v>
          </cell>
          <cell r="H20" t="str">
            <v>BONINO Gilles</v>
          </cell>
          <cell r="I20" t="str">
            <v>8, Rue Claude Aillot   89700 TONNERRE</v>
          </cell>
          <cell r="J20">
            <v>386552905</v>
          </cell>
          <cell r="K20">
            <v>386553225</v>
          </cell>
          <cell r="L20" t="str">
            <v>89</v>
          </cell>
          <cell r="M20">
            <v>1057160</v>
          </cell>
        </row>
        <row r="21">
          <cell r="A21">
            <v>1.0199999999999978</v>
          </cell>
          <cell r="B21" t="str">
            <v>ML</v>
          </cell>
          <cell r="C21" t="str">
            <v>AR</v>
          </cell>
          <cell r="D21" t="str">
            <v>SCI MAGELLAN - Menuiserie GROSSO</v>
          </cell>
          <cell r="E21" t="str">
            <v>25500 MORTEAU</v>
          </cell>
          <cell r="F21">
            <v>381673888</v>
          </cell>
          <cell r="G21">
            <v>381675093</v>
          </cell>
          <cell r="L21" t="str">
            <v>25</v>
          </cell>
          <cell r="M21">
            <v>99850</v>
          </cell>
        </row>
        <row r="22">
          <cell r="A22">
            <v>1.0209999999999977</v>
          </cell>
          <cell r="B22" t="str">
            <v>BE</v>
          </cell>
          <cell r="C22" t="str">
            <v>BI</v>
          </cell>
          <cell r="D22" t="str">
            <v>ALCATEL</v>
          </cell>
          <cell r="E22" t="str">
            <v>ZI Artois Flandres  Zone Est Secteur C  62138 BILLY BERCLAU</v>
          </cell>
          <cell r="F22">
            <v>321794900</v>
          </cell>
          <cell r="G22">
            <v>321794919</v>
          </cell>
          <cell r="H22" t="str">
            <v>LUCAS JM</v>
          </cell>
          <cell r="I22" t="str">
            <v>125, Rue de Paris   59800 LILLE</v>
          </cell>
          <cell r="J22">
            <v>320519010</v>
          </cell>
          <cell r="K22">
            <v>320319190</v>
          </cell>
          <cell r="L22" t="str">
            <v>62</v>
          </cell>
          <cell r="M22">
            <v>412000</v>
          </cell>
        </row>
        <row r="23">
          <cell r="A23">
            <v>1.0219999999999976</v>
          </cell>
          <cell r="B23" t="str">
            <v>BE</v>
          </cell>
          <cell r="C23" t="str">
            <v>MP</v>
          </cell>
          <cell r="D23" t="str">
            <v>CHAMBRE COMMERCE INDUSTRIE (Aérodrôme AUXERRE)</v>
          </cell>
          <cell r="E23" t="str">
            <v>26, Rue Etienne Dolet   89015 AUXERRE Cédex</v>
          </cell>
          <cell r="F23">
            <v>386494000</v>
          </cell>
          <cell r="G23">
            <v>386494009</v>
          </cell>
          <cell r="H23" t="str">
            <v>LE RU Thierry</v>
          </cell>
          <cell r="I23" t="str">
            <v>8, Avenue Charles De Gaulle   89000 AUXERRE</v>
          </cell>
          <cell r="J23">
            <v>386427272</v>
          </cell>
          <cell r="K23">
            <v>386427373</v>
          </cell>
          <cell r="L23" t="str">
            <v>89</v>
          </cell>
          <cell r="M23">
            <v>616770</v>
          </cell>
        </row>
        <row r="24">
          <cell r="A24">
            <v>1.0229999999999975</v>
          </cell>
          <cell r="B24" t="str">
            <v>BE</v>
          </cell>
          <cell r="C24" t="str">
            <v>BI</v>
          </cell>
          <cell r="D24" t="str">
            <v>SOCLA DANFOSS (Bât. VIREY LE GRAND)</v>
          </cell>
          <cell r="E24" t="str">
            <v>1, Rue Paul Sabatier   BP 273   71107 CHALON SUR SAONE</v>
          </cell>
          <cell r="F24">
            <v>385975260</v>
          </cell>
          <cell r="G24">
            <v>385414931</v>
          </cell>
          <cell r="H24" t="str">
            <v>OTH</v>
          </cell>
          <cell r="I24" t="str">
            <v>8, Avenue Jean Bertin   21000 DIJON</v>
          </cell>
          <cell r="J24">
            <v>380787834</v>
          </cell>
          <cell r="K24">
            <v>380787830</v>
          </cell>
          <cell r="L24" t="str">
            <v>71</v>
          </cell>
          <cell r="M24">
            <v>5038132.97</v>
          </cell>
        </row>
        <row r="25">
          <cell r="A25">
            <v>1.0229999999999999</v>
          </cell>
          <cell r="B25" t="str">
            <v>BE</v>
          </cell>
          <cell r="C25" t="str">
            <v>BI</v>
          </cell>
          <cell r="D25" t="str">
            <v>SOCLA DANFOSS (Bât. VIREY LE GRAND)</v>
          </cell>
          <cell r="E25" t="str">
            <v>1, Rue Paul Sabatier   BP 273   71107 CHALON SUR SAONE</v>
          </cell>
          <cell r="F25">
            <v>385975261</v>
          </cell>
          <cell r="G25">
            <v>385414932</v>
          </cell>
          <cell r="H25" t="str">
            <v>GRANDPERRET Yves</v>
          </cell>
          <cell r="I25" t="str">
            <v>12, Rue Thiard   BP 159   71104 CHALON SUR SAONE Cédex</v>
          </cell>
          <cell r="J25">
            <v>385900888</v>
          </cell>
          <cell r="K25">
            <v>385900889</v>
          </cell>
          <cell r="L25" t="str">
            <v>71</v>
          </cell>
        </row>
        <row r="26">
          <cell r="A26">
            <v>1.024</v>
          </cell>
          <cell r="B26" t="str">
            <v>BE</v>
          </cell>
          <cell r="C26" t="str">
            <v>BI</v>
          </cell>
          <cell r="D26" t="str">
            <v>ALCATEL CABLE FRANCE (DOUVRIN 8S1)</v>
          </cell>
          <cell r="E26" t="str">
            <v>ZI Artois Flandres  Zone Est Secteur C  62138 BILLY BERCLAU</v>
          </cell>
          <cell r="F26">
            <v>321794900</v>
          </cell>
          <cell r="G26">
            <v>321794919</v>
          </cell>
          <cell r="H26" t="str">
            <v>LUCAS JM</v>
          </cell>
          <cell r="I26" t="str">
            <v>125, Rue de Paris   59800 LILLE</v>
          </cell>
          <cell r="J26">
            <v>320519010</v>
          </cell>
          <cell r="K26">
            <v>320319190</v>
          </cell>
          <cell r="L26" t="str">
            <v>62</v>
          </cell>
          <cell r="M26">
            <v>1250000</v>
          </cell>
        </row>
        <row r="27">
          <cell r="A27">
            <v>1.0249999999999999</v>
          </cell>
          <cell r="B27" t="str">
            <v>ML</v>
          </cell>
          <cell r="C27" t="str">
            <v>BI</v>
          </cell>
          <cell r="D27" t="str">
            <v>PLASTIGRAY</v>
          </cell>
          <cell r="E27" t="str">
            <v>ZAC Gray Sud   BP 133   70140 GRAY Cédex</v>
          </cell>
          <cell r="F27">
            <v>384647700</v>
          </cell>
          <cell r="G27">
            <v>384647723</v>
          </cell>
          <cell r="L27" t="str">
            <v>70</v>
          </cell>
          <cell r="M27" t="str">
            <v>ANNULEE</v>
          </cell>
        </row>
        <row r="28">
          <cell r="A28">
            <v>1.0259999999999998</v>
          </cell>
          <cell r="B28" t="str">
            <v>FR</v>
          </cell>
          <cell r="C28" t="str">
            <v>BI</v>
          </cell>
          <cell r="D28" t="str">
            <v>CB IMMO (INSMATEL à MAXEVILLE)</v>
          </cell>
          <cell r="E28" t="str">
            <v>16, Rue de la Foucotte   54000 NANCY</v>
          </cell>
          <cell r="F28">
            <v>383850850</v>
          </cell>
          <cell r="G28">
            <v>383327439</v>
          </cell>
          <cell r="H28" t="str">
            <v>PRESLE</v>
          </cell>
          <cell r="I28" t="str">
            <v>117, Boulevard de Scarpone   54000 NANCY</v>
          </cell>
          <cell r="J28">
            <v>383961354</v>
          </cell>
          <cell r="K28">
            <v>383379422</v>
          </cell>
          <cell r="L28" t="str">
            <v>54</v>
          </cell>
          <cell r="M28">
            <v>257500</v>
          </cell>
        </row>
        <row r="29">
          <cell r="A29">
            <v>1.0269999999999997</v>
          </cell>
          <cell r="B29" t="str">
            <v>BB</v>
          </cell>
          <cell r="C29" t="str">
            <v>BI</v>
          </cell>
          <cell r="D29" t="str">
            <v>ALGECO (Bât. À STRASBOURG)</v>
          </cell>
          <cell r="E29" t="str">
            <v>Route de Pusignan   BP 15   69881 MEYZIEU Cédex</v>
          </cell>
          <cell r="F29">
            <v>478045600</v>
          </cell>
          <cell r="G29">
            <v>478310356</v>
          </cell>
          <cell r="H29" t="str">
            <v>ALGECO</v>
          </cell>
          <cell r="I29" t="str">
            <v>Route de Pusignan   BP 15  69881 MEYZIEU Cédex</v>
          </cell>
          <cell r="J29">
            <v>478045600</v>
          </cell>
          <cell r="K29">
            <v>478310356</v>
          </cell>
          <cell r="L29" t="str">
            <v>67</v>
          </cell>
          <cell r="M29">
            <v>263000</v>
          </cell>
        </row>
        <row r="30">
          <cell r="A30">
            <v>1.0279999999999996</v>
          </cell>
          <cell r="B30" t="str">
            <v>BE</v>
          </cell>
          <cell r="C30" t="str">
            <v>MP</v>
          </cell>
          <cell r="D30" t="str">
            <v>CENTRE HOSPITALIER DES PORTES DE L'OISE</v>
          </cell>
          <cell r="E30" t="str">
            <v>25, Rue Edmond Turcq   95260 BEAUMONT SUR OISE</v>
          </cell>
          <cell r="F30">
            <v>139371520</v>
          </cell>
          <cell r="G30">
            <v>139371799</v>
          </cell>
          <cell r="H30" t="str">
            <v>HICKORY</v>
          </cell>
          <cell r="I30" t="str">
            <v>11, Rue du Grand Cerf   77100 MEAUX</v>
          </cell>
          <cell r="J30">
            <v>160255787</v>
          </cell>
          <cell r="L30" t="str">
            <v>60</v>
          </cell>
          <cell r="M30">
            <v>431540</v>
          </cell>
        </row>
        <row r="31">
          <cell r="A31">
            <v>1.0289999999999995</v>
          </cell>
          <cell r="B31" t="str">
            <v>BE</v>
          </cell>
          <cell r="C31" t="str">
            <v>DI</v>
          </cell>
          <cell r="D31" t="str">
            <v>CINEMATO (MEGA ROYAL)</v>
          </cell>
          <cell r="E31" t="str">
            <v>13, Rue de Stalingrad   38300 BOURGOIN JALLIEU</v>
          </cell>
          <cell r="F31">
            <v>474930949</v>
          </cell>
          <cell r="G31">
            <v>474931531</v>
          </cell>
          <cell r="H31" t="str">
            <v>LECOQ Yann</v>
          </cell>
          <cell r="I31" t="str">
            <v>20, Avenue de la Libération   38370 LES ROCHES DE CONDRIEU</v>
          </cell>
          <cell r="J31">
            <v>474564553</v>
          </cell>
          <cell r="K31">
            <v>474563768</v>
          </cell>
          <cell r="L31" t="str">
            <v>38</v>
          </cell>
          <cell r="M31">
            <v>2507345</v>
          </cell>
        </row>
        <row r="32">
          <cell r="A32">
            <v>1.0299999999999994</v>
          </cell>
          <cell r="B32" t="str">
            <v>BE</v>
          </cell>
          <cell r="C32" t="str">
            <v>AR</v>
          </cell>
          <cell r="D32" t="str">
            <v>SELECT AUTO</v>
          </cell>
          <cell r="E32" t="str">
            <v>45, Rue Gustave Eiffel   78120 RAMBOUILLET</v>
          </cell>
          <cell r="H32" t="str">
            <v>BREGEON Loïc</v>
          </cell>
          <cell r="I32" t="str">
            <v>52, Rue d'Angevilliers   78120 RAMBOUILLET</v>
          </cell>
          <cell r="J32">
            <v>134832809</v>
          </cell>
          <cell r="L32" t="str">
            <v>78</v>
          </cell>
          <cell r="M32">
            <v>173400</v>
          </cell>
        </row>
        <row r="33">
          <cell r="A33">
            <v>1.0309999999999993</v>
          </cell>
          <cell r="B33" t="str">
            <v>BE</v>
          </cell>
          <cell r="C33" t="str">
            <v>BI</v>
          </cell>
          <cell r="D33" t="str">
            <v>BONNET</v>
          </cell>
          <cell r="E33" t="str">
            <v>10, Rue du Général Leclerc   67700 MONSWILLER</v>
          </cell>
          <cell r="F33">
            <v>388021515</v>
          </cell>
          <cell r="G33">
            <v>388918930</v>
          </cell>
          <cell r="H33" t="str">
            <v>WIEREL Patrick</v>
          </cell>
          <cell r="I33" t="str">
            <v>31, Rue du Général Leclerc   67700 SAVERNE</v>
          </cell>
          <cell r="L33" t="str">
            <v>67</v>
          </cell>
          <cell r="M33">
            <v>453400</v>
          </cell>
        </row>
        <row r="34">
          <cell r="A34">
            <v>1.0319999999999991</v>
          </cell>
          <cell r="B34" t="str">
            <v>BE</v>
          </cell>
          <cell r="C34" t="str">
            <v>BI</v>
          </cell>
          <cell r="D34" t="str">
            <v>ALCATEL (RACK GR2 + D8)</v>
          </cell>
          <cell r="E34" t="str">
            <v>ZI Artois Flandres  Zone Est Secteur C  62138 BILLY BERCLAU</v>
          </cell>
          <cell r="F34">
            <v>321794900</v>
          </cell>
          <cell r="G34">
            <v>321794919</v>
          </cell>
          <cell r="H34" t="str">
            <v>LUCAS JM</v>
          </cell>
          <cell r="I34" t="str">
            <v>125, Rue de Paris   59800 LILLE</v>
          </cell>
          <cell r="L34" t="str">
            <v>62</v>
          </cell>
          <cell r="M34">
            <v>1050000</v>
          </cell>
        </row>
        <row r="35">
          <cell r="A35">
            <v>1.032999999999999</v>
          </cell>
          <cell r="B35" t="str">
            <v>BB</v>
          </cell>
          <cell r="C35" t="str">
            <v>GD</v>
          </cell>
          <cell r="D35" t="str">
            <v>SAINT MACLOU (Bât.MONTBELIARD)</v>
          </cell>
          <cell r="E35" t="str">
            <v>330, Rue Carnot   59391 WATTRELOS Cédex</v>
          </cell>
          <cell r="F35">
            <v>320815663</v>
          </cell>
          <cell r="G35">
            <v>320811309</v>
          </cell>
          <cell r="H35" t="str">
            <v>BANSAC Laurent</v>
          </cell>
          <cell r="I35" t="str">
            <v>6, Rue Franklin   69002 LYON</v>
          </cell>
          <cell r="J35">
            <v>478426894</v>
          </cell>
          <cell r="K35">
            <v>478376699</v>
          </cell>
          <cell r="L35" t="str">
            <v>25</v>
          </cell>
          <cell r="M35">
            <v>348000</v>
          </cell>
        </row>
        <row r="36">
          <cell r="A36">
            <v>1.0339999999999989</v>
          </cell>
          <cell r="B36" t="str">
            <v>BE</v>
          </cell>
          <cell r="C36" t="str">
            <v>BI</v>
          </cell>
          <cell r="D36" t="str">
            <v>SCI FRANS 5 - SAULNIER (MONTARGIS)</v>
          </cell>
          <cell r="E36" t="str">
            <v>LA GELINE   25270 LEVIER</v>
          </cell>
          <cell r="F36">
            <v>381495830</v>
          </cell>
          <cell r="H36" t="str">
            <v>SAULNIER Serge</v>
          </cell>
          <cell r="I36" t="str">
            <v>La Géline   25270 LEVIER</v>
          </cell>
          <cell r="J36">
            <v>381495830</v>
          </cell>
          <cell r="L36" t="str">
            <v>45</v>
          </cell>
          <cell r="M36">
            <v>174000</v>
          </cell>
        </row>
        <row r="37">
          <cell r="A37">
            <v>1.0349999999999988</v>
          </cell>
          <cell r="B37" t="str">
            <v>FR</v>
          </cell>
          <cell r="C37" t="str">
            <v>AR</v>
          </cell>
          <cell r="D37" t="str">
            <v>ACKERMANN Imprimerie (SCI GUTENBERG)</v>
          </cell>
          <cell r="E37" t="str">
            <v>33, Rue Curiale   68800 THANN</v>
          </cell>
          <cell r="H37" t="str">
            <v>BIANCHI Pierre</v>
          </cell>
          <cell r="I37" t="str">
            <v>2, Place du 11 Novembre   68140 MUNSTER</v>
          </cell>
          <cell r="J37">
            <v>389770080</v>
          </cell>
          <cell r="K37">
            <v>389770078</v>
          </cell>
          <cell r="L37" t="str">
            <v>68</v>
          </cell>
          <cell r="M37">
            <v>118500</v>
          </cell>
        </row>
        <row r="38">
          <cell r="A38">
            <v>1.0359999999999987</v>
          </cell>
          <cell r="B38" t="str">
            <v>ML</v>
          </cell>
          <cell r="C38" t="str">
            <v>BI</v>
          </cell>
          <cell r="D38" t="str">
            <v>AMTE AUGE MICROTECHNIQUE</v>
          </cell>
          <cell r="E38" t="str">
            <v>4, Rue des Longues Raies  ZI Thise   BP 959  25022 BESANCON Cédex</v>
          </cell>
          <cell r="F38">
            <v>381806488</v>
          </cell>
          <cell r="L38" t="str">
            <v>25</v>
          </cell>
          <cell r="M38">
            <v>19150</v>
          </cell>
        </row>
        <row r="39">
          <cell r="A39">
            <v>1.0369999999999986</v>
          </cell>
          <cell r="B39" t="str">
            <v>BE</v>
          </cell>
          <cell r="C39" t="str">
            <v>DI</v>
          </cell>
          <cell r="D39" t="str">
            <v>KERDONIS (BRASSERIE SAINT DIE)</v>
          </cell>
          <cell r="E39" t="str">
            <v>65, Place Saint Louis   57000 METZ</v>
          </cell>
          <cell r="H39" t="str">
            <v>TRACES</v>
          </cell>
          <cell r="I39" t="str">
            <v>67, Rue Crequi   69006 LYON</v>
          </cell>
          <cell r="J39">
            <v>437478030</v>
          </cell>
          <cell r="K39">
            <v>437478031</v>
          </cell>
          <cell r="L39" t="str">
            <v>88</v>
          </cell>
          <cell r="M39">
            <v>45930</v>
          </cell>
        </row>
        <row r="40">
          <cell r="A40">
            <v>1.0379999999999985</v>
          </cell>
          <cell r="B40" t="str">
            <v>BE</v>
          </cell>
          <cell r="C40" t="str">
            <v>AR</v>
          </cell>
          <cell r="D40" t="str">
            <v>SCI CLEMAX (AEROCID)</v>
          </cell>
          <cell r="E40" t="str">
            <v>248 Bis, Rue Gabriel Péri   94350 CACHAN</v>
          </cell>
          <cell r="H40" t="str">
            <v>MCR</v>
          </cell>
          <cell r="I40" t="str">
            <v>14, Rue de Bellevue   94240 L'HAY LES ROSES</v>
          </cell>
          <cell r="J40">
            <v>146643553</v>
          </cell>
          <cell r="L40" t="str">
            <v>94</v>
          </cell>
          <cell r="M40">
            <v>320000</v>
          </cell>
        </row>
        <row r="41">
          <cell r="A41">
            <v>1.0389999999999984</v>
          </cell>
          <cell r="B41" t="str">
            <v>FR</v>
          </cell>
          <cell r="C41" t="str">
            <v>BI</v>
          </cell>
          <cell r="D41" t="str">
            <v>AERA (SCI LE KIRCHBERG)</v>
          </cell>
          <cell r="E41" t="str">
            <v>ZI   Route d'Uttwiller   BP 10   67330 BOUXWILLER</v>
          </cell>
          <cell r="F41">
            <v>388709480</v>
          </cell>
          <cell r="G41">
            <v>88713163</v>
          </cell>
          <cell r="H41" t="str">
            <v>ARTS et BAT</v>
          </cell>
          <cell r="I41" t="str">
            <v>12, Rue des Cerisiers    67117 FURDENHEIM</v>
          </cell>
          <cell r="J41">
            <v>388691880</v>
          </cell>
          <cell r="K41">
            <v>388691882</v>
          </cell>
          <cell r="L41" t="str">
            <v>67</v>
          </cell>
          <cell r="M41">
            <v>345238.45</v>
          </cell>
        </row>
        <row r="42">
          <cell r="A42">
            <v>1.0399999999999983</v>
          </cell>
          <cell r="B42" t="str">
            <v>ML</v>
          </cell>
          <cell r="C42" t="str">
            <v>BI</v>
          </cell>
          <cell r="D42" t="str">
            <v>PLASTIGRAY</v>
          </cell>
          <cell r="E42" t="str">
            <v>ZAC Gray Sud   BP 133   70140 GRAY Cédex</v>
          </cell>
          <cell r="F42">
            <v>384647700</v>
          </cell>
          <cell r="G42">
            <v>384655109</v>
          </cell>
          <cell r="H42" t="str">
            <v>BENOIT Patrick</v>
          </cell>
          <cell r="I42" t="str">
            <v>Centre d'Affaires Valeurop 1, Avenue de l'Europe 01100 OYONNAX</v>
          </cell>
          <cell r="J42">
            <v>474775061</v>
          </cell>
          <cell r="K42">
            <v>474738511</v>
          </cell>
          <cell r="L42" t="str">
            <v>70</v>
          </cell>
          <cell r="M42">
            <v>108731</v>
          </cell>
        </row>
        <row r="43">
          <cell r="A43">
            <v>1.0409999999999981</v>
          </cell>
          <cell r="B43" t="str">
            <v>FR</v>
          </cell>
          <cell r="C43" t="str">
            <v>BI</v>
          </cell>
          <cell r="D43" t="str">
            <v>MARK IV AUTOMOTIVE</v>
          </cell>
          <cell r="E43" t="str">
            <v>6 Zone Artisanale Grands Prés    68370 ORBEY</v>
          </cell>
          <cell r="F43">
            <v>389865554</v>
          </cell>
          <cell r="G43">
            <v>389865556</v>
          </cell>
          <cell r="L43" t="str">
            <v>68</v>
          </cell>
          <cell r="M43">
            <v>421100</v>
          </cell>
        </row>
        <row r="44">
          <cell r="A44">
            <v>1.041999999999998</v>
          </cell>
          <cell r="B44" t="str">
            <v>ML</v>
          </cell>
          <cell r="C44" t="str">
            <v>BI</v>
          </cell>
          <cell r="D44" t="str">
            <v>LANGEL</v>
          </cell>
          <cell r="E44" t="str">
            <v>3, Rue Oiseaux   25000 BESANCON</v>
          </cell>
          <cell r="F44">
            <v>381804073</v>
          </cell>
          <cell r="G44">
            <v>381607091</v>
          </cell>
          <cell r="H44" t="str">
            <v>GILLOT JEANBOURQUIN</v>
          </cell>
          <cell r="I44" t="str">
            <v>1 b, Route de Marchaux   25000 BESANCON</v>
          </cell>
          <cell r="J44">
            <v>381800133</v>
          </cell>
          <cell r="K44">
            <v>381303391</v>
          </cell>
          <cell r="L44" t="str">
            <v>25</v>
          </cell>
          <cell r="M44">
            <v>517300</v>
          </cell>
        </row>
        <row r="45">
          <cell r="A45">
            <v>1.0429999999999979</v>
          </cell>
          <cell r="B45" t="str">
            <v>ML</v>
          </cell>
          <cell r="C45" t="str">
            <v>BI</v>
          </cell>
          <cell r="D45" t="str">
            <v>BONNA SABLA</v>
          </cell>
          <cell r="E45" t="str">
            <v>70100 APREMONT</v>
          </cell>
          <cell r="F45">
            <v>384674343</v>
          </cell>
          <cell r="G45">
            <v>384674766</v>
          </cell>
          <cell r="L45" t="str">
            <v>70</v>
          </cell>
          <cell r="M45">
            <v>420000</v>
          </cell>
        </row>
        <row r="46">
          <cell r="A46">
            <v>1.0439999999999978</v>
          </cell>
          <cell r="B46" t="str">
            <v>BE</v>
          </cell>
          <cell r="C46" t="str">
            <v>GD</v>
          </cell>
          <cell r="D46" t="str">
            <v>APOLIDIS (LECLERC)</v>
          </cell>
          <cell r="E46" t="str">
            <v>7, Rue de Cracovie   ZAE Capnord   21000 DIJON</v>
          </cell>
          <cell r="H46" t="str">
            <v>SOPRICOM</v>
          </cell>
          <cell r="I46" t="str">
            <v>Immeuble Les 3 R  7 Bis, Bd République  BP 245  58002 NEVERS</v>
          </cell>
          <cell r="J46">
            <v>386939120</v>
          </cell>
          <cell r="K46">
            <v>386612048</v>
          </cell>
          <cell r="L46" t="str">
            <v>21</v>
          </cell>
          <cell r="M46">
            <v>4139123.0700000003</v>
          </cell>
        </row>
        <row r="47">
          <cell r="A47">
            <v>1.0449999999999977</v>
          </cell>
          <cell r="B47" t="str">
            <v>ML</v>
          </cell>
          <cell r="C47" t="str">
            <v>BI</v>
          </cell>
          <cell r="D47" t="str">
            <v>LOICHOT</v>
          </cell>
          <cell r="E47" t="str">
            <v>25700 VALENTIGNEY</v>
          </cell>
          <cell r="H47" t="str">
            <v>ICO</v>
          </cell>
          <cell r="I47" t="str">
            <v>16, Rue Charles Lalance   25200 MONTBELIARD</v>
          </cell>
          <cell r="J47">
            <v>381312240</v>
          </cell>
          <cell r="K47">
            <v>381312241</v>
          </cell>
          <cell r="L47" t="str">
            <v>25</v>
          </cell>
          <cell r="M47">
            <v>592300</v>
          </cell>
        </row>
        <row r="48">
          <cell r="A48">
            <v>1.0459999999999976</v>
          </cell>
          <cell r="B48" t="str">
            <v>BE</v>
          </cell>
          <cell r="C48" t="str">
            <v>BI</v>
          </cell>
          <cell r="D48" t="str">
            <v>ALCATEL (DOUVRIN 9A)</v>
          </cell>
          <cell r="E48" t="str">
            <v>ZI Artois Flandres  Zone Est Secteur C  62138 BILLY BERCLAU</v>
          </cell>
          <cell r="F48">
            <v>321794900</v>
          </cell>
          <cell r="G48">
            <v>321794919</v>
          </cell>
          <cell r="H48" t="str">
            <v>LUCAS JM</v>
          </cell>
          <cell r="I48" t="str">
            <v>125, Rue de Paris   59800 LILLE</v>
          </cell>
          <cell r="J48">
            <v>320519010</v>
          </cell>
          <cell r="K48">
            <v>320319190</v>
          </cell>
          <cell r="L48" t="str">
            <v>62</v>
          </cell>
          <cell r="M48">
            <v>5803850</v>
          </cell>
        </row>
        <row r="49">
          <cell r="A49">
            <v>1.0469999999999975</v>
          </cell>
          <cell r="B49" t="str">
            <v>BE</v>
          </cell>
          <cell r="C49" t="str">
            <v>AR</v>
          </cell>
          <cell r="D49" t="str">
            <v>GROUPE 1000 (EUROVENTE à CHATILLON LE DUC)</v>
          </cell>
          <cell r="E49" t="str">
            <v>3, Place de Montrapon   25000 BESANCON</v>
          </cell>
          <cell r="F49">
            <v>381530808</v>
          </cell>
          <cell r="G49">
            <v>381500666</v>
          </cell>
          <cell r="H49" t="str">
            <v>GROUPE 1000</v>
          </cell>
          <cell r="I49" t="str">
            <v>3, Place de Montrapon   25000 BESANCON</v>
          </cell>
          <cell r="J49">
            <v>381530808</v>
          </cell>
          <cell r="K49">
            <v>381500666</v>
          </cell>
          <cell r="L49" t="str">
            <v>25</v>
          </cell>
          <cell r="M49">
            <v>346954</v>
          </cell>
        </row>
        <row r="50">
          <cell r="A50">
            <v>1.0479999999999974</v>
          </cell>
          <cell r="B50" t="str">
            <v>BB</v>
          </cell>
          <cell r="C50" t="str">
            <v>AR</v>
          </cell>
          <cell r="D50" t="str">
            <v>BADEL JP</v>
          </cell>
          <cell r="E50" t="str">
            <v>Le Chapotin   69970 CHAPONNAY</v>
          </cell>
          <cell r="F50">
            <v>478969065</v>
          </cell>
          <cell r="G50">
            <v>478960934</v>
          </cell>
          <cell r="L50" t="str">
            <v>69</v>
          </cell>
          <cell r="M50">
            <v>175000</v>
          </cell>
        </row>
        <row r="51">
          <cell r="A51">
            <v>1.0489999999999973</v>
          </cell>
          <cell r="B51" t="str">
            <v>BB</v>
          </cell>
          <cell r="C51" t="str">
            <v>HS</v>
          </cell>
          <cell r="D51" t="str">
            <v>CMC (SCI FC FEYZIN à FEYZIN)</v>
          </cell>
          <cell r="E51" t="str">
            <v>354, Rue André Philip   69007 LYON</v>
          </cell>
          <cell r="F51">
            <v>472731440</v>
          </cell>
          <cell r="G51">
            <v>478580206</v>
          </cell>
          <cell r="H51" t="str">
            <v>CMC</v>
          </cell>
          <cell r="I51" t="str">
            <v>354, Rue André Philip   69007 LYON</v>
          </cell>
          <cell r="J51">
            <v>472731440</v>
          </cell>
          <cell r="K51">
            <v>478580206</v>
          </cell>
          <cell r="L51" t="str">
            <v>69</v>
          </cell>
          <cell r="M51">
            <v>360000</v>
          </cell>
        </row>
        <row r="52">
          <cell r="A52">
            <v>1.0499999999999972</v>
          </cell>
          <cell r="B52" t="str">
            <v>BE</v>
          </cell>
          <cell r="C52" t="str">
            <v>BI</v>
          </cell>
          <cell r="D52" t="str">
            <v>GROUPE 1000 (ROTOBLOC à PIREY)</v>
          </cell>
          <cell r="E52" t="str">
            <v>3, Place de Montrapon   25000 BESANCON</v>
          </cell>
          <cell r="F52">
            <v>381530808</v>
          </cell>
          <cell r="G52">
            <v>381500666</v>
          </cell>
          <cell r="H52" t="str">
            <v>GROUPE 1000</v>
          </cell>
          <cell r="I52" t="str">
            <v>3, Place de Montrapon   25000 BESANCON</v>
          </cell>
          <cell r="J52">
            <v>381530808</v>
          </cell>
          <cell r="K52">
            <v>381500666</v>
          </cell>
          <cell r="L52" t="str">
            <v>25</v>
          </cell>
          <cell r="M52">
            <v>176794.99</v>
          </cell>
        </row>
        <row r="53">
          <cell r="A53">
            <v>1.050999999999997</v>
          </cell>
          <cell r="B53" t="str">
            <v>BE</v>
          </cell>
          <cell r="C53" t="str">
            <v>BI</v>
          </cell>
          <cell r="D53" t="str">
            <v>ALCATEL (DOUVRIN 8B Extension Ouest)</v>
          </cell>
          <cell r="E53" t="str">
            <v>ZI Artois Flandres  Zone Est Secteur C  62138 BILLY BERCLAU</v>
          </cell>
          <cell r="F53">
            <v>321794900</v>
          </cell>
          <cell r="G53">
            <v>321794919</v>
          </cell>
          <cell r="H53" t="str">
            <v>LUCAS JM</v>
          </cell>
          <cell r="I53" t="str">
            <v>125, Rue de Paris   59800 LILLE</v>
          </cell>
          <cell r="J53">
            <v>320519010</v>
          </cell>
          <cell r="K53">
            <v>320319190</v>
          </cell>
          <cell r="L53" t="str">
            <v>62</v>
          </cell>
          <cell r="M53">
            <v>1401000</v>
          </cell>
        </row>
        <row r="54">
          <cell r="A54">
            <v>1.0519999999999969</v>
          </cell>
          <cell r="B54" t="str">
            <v>ML</v>
          </cell>
          <cell r="C54" t="str">
            <v>HS</v>
          </cell>
          <cell r="D54" t="str">
            <v>EBCI (Transports LEXOVIENS - SCI PLAS)</v>
          </cell>
          <cell r="E54" t="str">
            <v>216, Avenue du Breuil   Technoland   25461 ETUPES Cédex</v>
          </cell>
          <cell r="F54">
            <v>381941389</v>
          </cell>
          <cell r="G54">
            <v>381942304</v>
          </cell>
          <cell r="H54" t="str">
            <v>EBCI</v>
          </cell>
          <cell r="I54" t="str">
            <v>216, Avenue du Breuil   Technoland   25461 ETUPES Cédex</v>
          </cell>
          <cell r="J54">
            <v>381941389</v>
          </cell>
          <cell r="K54">
            <v>381942304</v>
          </cell>
          <cell r="L54" t="str">
            <v>25</v>
          </cell>
          <cell r="M54">
            <v>2447121.64</v>
          </cell>
        </row>
        <row r="55">
          <cell r="A55">
            <v>1.0529999999999968</v>
          </cell>
          <cell r="B55" t="str">
            <v>BE</v>
          </cell>
          <cell r="C55" t="str">
            <v>BI</v>
          </cell>
          <cell r="D55" t="str">
            <v>BRISARD DAMPIERRE ST VALERIEN (Gare TGV à MASSY)</v>
          </cell>
          <cell r="E55" t="str">
            <v>ZI   BP 9   89150 SAINT VALERIEN</v>
          </cell>
          <cell r="L55" t="str">
            <v>91</v>
          </cell>
          <cell r="M55">
            <v>70684</v>
          </cell>
        </row>
        <row r="56">
          <cell r="A56">
            <v>1.0539999999999967</v>
          </cell>
          <cell r="B56" t="str">
            <v>BE</v>
          </cell>
          <cell r="C56" t="str">
            <v>BI</v>
          </cell>
          <cell r="D56" t="str">
            <v>PENNEQUIN</v>
          </cell>
          <cell r="E56" t="str">
            <v>601, Rue La Pièce Léger   21160 MARSANNAY LA COTE</v>
          </cell>
          <cell r="G56">
            <v>380549899</v>
          </cell>
          <cell r="L56" t="str">
            <v>21</v>
          </cell>
          <cell r="M56">
            <v>103530</v>
          </cell>
        </row>
        <row r="57">
          <cell r="A57">
            <v>1.0549999999999966</v>
          </cell>
          <cell r="B57" t="str">
            <v>BE</v>
          </cell>
          <cell r="C57" t="str">
            <v>BA</v>
          </cell>
          <cell r="D57" t="str">
            <v>PARRENIN Yves</v>
          </cell>
          <cell r="E57" t="str">
            <v>25470 FERRIERES LE LAC</v>
          </cell>
          <cell r="F57">
            <v>381445168</v>
          </cell>
          <cell r="G57">
            <v>381445272</v>
          </cell>
          <cell r="L57" t="str">
            <v>25</v>
          </cell>
          <cell r="M57">
            <v>52700</v>
          </cell>
        </row>
        <row r="58">
          <cell r="A58">
            <v>1.0559999999999965</v>
          </cell>
          <cell r="B58" t="str">
            <v>BB</v>
          </cell>
          <cell r="C58" t="str">
            <v>BI</v>
          </cell>
          <cell r="D58" t="str">
            <v>CMC (MmD à GRANGE LES BEAUMONT)</v>
          </cell>
          <cell r="E58" t="str">
            <v>354, Rue André Philip   69007 LYON</v>
          </cell>
          <cell r="F58">
            <v>472731440</v>
          </cell>
          <cell r="G58">
            <v>478580206</v>
          </cell>
          <cell r="H58" t="str">
            <v>CMC</v>
          </cell>
          <cell r="I58" t="str">
            <v>354, Rue André Philip   69007 LYON</v>
          </cell>
          <cell r="J58">
            <v>472731440</v>
          </cell>
          <cell r="K58">
            <v>478580206</v>
          </cell>
          <cell r="L58" t="str">
            <v>26</v>
          </cell>
          <cell r="M58">
            <v>609600</v>
          </cell>
        </row>
        <row r="59">
          <cell r="A59">
            <v>1.0569999999999964</v>
          </cell>
          <cell r="B59" t="str">
            <v>BE</v>
          </cell>
          <cell r="C59" t="str">
            <v>BI</v>
          </cell>
          <cell r="D59" t="str">
            <v>DELTA MICROTECHNIQUES</v>
          </cell>
          <cell r="E59" t="str">
            <v>21, Rue Jean d'Albans   25220 THISE</v>
          </cell>
          <cell r="H59" t="str">
            <v>ROLLA Mario</v>
          </cell>
          <cell r="I59" t="str">
            <v>59 Ter, Rue des Granges   25000 BESANCON</v>
          </cell>
          <cell r="J59">
            <v>381811078</v>
          </cell>
          <cell r="K59">
            <v>381813942</v>
          </cell>
          <cell r="L59" t="str">
            <v>25</v>
          </cell>
          <cell r="M59">
            <v>636887.55000000005</v>
          </cell>
        </row>
        <row r="60">
          <cell r="A60">
            <v>1.0579999999999963</v>
          </cell>
          <cell r="B60" t="str">
            <v>BE</v>
          </cell>
          <cell r="C60" t="str">
            <v>GD</v>
          </cell>
          <cell r="D60" t="str">
            <v>CHT (GIGA STORE à STAINS)</v>
          </cell>
          <cell r="E60" t="str">
            <v>46, Cours Gay Lussac   87000 LIMOGES</v>
          </cell>
          <cell r="F60">
            <v>555347109</v>
          </cell>
          <cell r="G60">
            <v>555343662</v>
          </cell>
          <cell r="H60" t="str">
            <v>CHT</v>
          </cell>
          <cell r="I60" t="str">
            <v>46, Cours Gay Lussac   87000 LIMOGES</v>
          </cell>
          <cell r="J60">
            <v>555347109</v>
          </cell>
          <cell r="K60">
            <v>555343662</v>
          </cell>
          <cell r="L60" t="str">
            <v>93</v>
          </cell>
          <cell r="M60">
            <v>1792000</v>
          </cell>
        </row>
        <row r="61">
          <cell r="A61">
            <v>1.0589999999999962</v>
          </cell>
          <cell r="B61" t="str">
            <v>BE</v>
          </cell>
          <cell r="C61" t="str">
            <v>BI</v>
          </cell>
          <cell r="D61" t="str">
            <v>CMC (LES AULNES à LIMONEST)</v>
          </cell>
          <cell r="E61" t="str">
            <v>ZI des Manteaux   89330 SAINT JULIEN DU SAULT</v>
          </cell>
          <cell r="H61" t="str">
            <v>MARTINI G.</v>
          </cell>
          <cell r="I61" t="str">
            <v>2, Rue des Epenards   89510 ETRIGNY</v>
          </cell>
          <cell r="J61">
            <v>386971262</v>
          </cell>
          <cell r="L61" t="str">
            <v>89</v>
          </cell>
          <cell r="M61">
            <v>0</v>
          </cell>
          <cell r="N61" t="str">
            <v>ANNULEE</v>
          </cell>
        </row>
        <row r="62">
          <cell r="A62">
            <v>1.0599999999999961</v>
          </cell>
          <cell r="B62" t="str">
            <v>BB</v>
          </cell>
          <cell r="C62" t="str">
            <v>BI</v>
          </cell>
          <cell r="D62" t="str">
            <v>CIAT</v>
          </cell>
          <cell r="E62" t="str">
            <v>Avenue Jean Falconnier   BP 14   01350 CULOZ</v>
          </cell>
          <cell r="F62">
            <v>479424267</v>
          </cell>
          <cell r="G62">
            <v>479424007</v>
          </cell>
          <cell r="H62" t="str">
            <v>LEY Daniel</v>
          </cell>
          <cell r="I62" t="str">
            <v>1, Rue de Chambéry    73100 AIX LES BAINS</v>
          </cell>
          <cell r="J62">
            <v>479353590</v>
          </cell>
          <cell r="K62">
            <v>479888736</v>
          </cell>
          <cell r="L62" t="str">
            <v>01</v>
          </cell>
          <cell r="M62">
            <v>442460</v>
          </cell>
        </row>
        <row r="63">
          <cell r="A63">
            <v>1.0609999999999959</v>
          </cell>
          <cell r="B63" t="str">
            <v>BE</v>
          </cell>
          <cell r="C63" t="str">
            <v>BI</v>
          </cell>
          <cell r="D63" t="str">
            <v>B3I (TUBEUROP à VINCEY)</v>
          </cell>
          <cell r="E63" t="str">
            <v>13, Rue de la Houe   21800 QUETIGNY</v>
          </cell>
          <cell r="F63">
            <v>380469600</v>
          </cell>
          <cell r="G63">
            <v>380469601</v>
          </cell>
          <cell r="H63" t="str">
            <v>B3I</v>
          </cell>
          <cell r="I63" t="str">
            <v>13, Rue de la Houe   21800 QUETIGNY</v>
          </cell>
          <cell r="J63">
            <v>380469600</v>
          </cell>
          <cell r="K63">
            <v>380469601</v>
          </cell>
          <cell r="L63" t="str">
            <v>88</v>
          </cell>
          <cell r="M63">
            <v>2203948.2999999998</v>
          </cell>
        </row>
        <row r="64">
          <cell r="A64">
            <v>1.0619999999999958</v>
          </cell>
          <cell r="B64" t="str">
            <v>BE</v>
          </cell>
          <cell r="C64" t="str">
            <v>BI</v>
          </cell>
          <cell r="D64" t="str">
            <v>ALPHAFORM</v>
          </cell>
          <cell r="E64" t="str">
            <v>26240 BEAUSEMBLANT</v>
          </cell>
          <cell r="F64">
            <v>475037900</v>
          </cell>
          <cell r="G64">
            <v>475031499</v>
          </cell>
          <cell r="H64" t="str">
            <v>ROLLA Mario</v>
          </cell>
          <cell r="I64" t="str">
            <v>59 Ter, Rue des Granges   25000 BESANCON</v>
          </cell>
          <cell r="J64">
            <v>381811078</v>
          </cell>
          <cell r="K64">
            <v>381813942</v>
          </cell>
          <cell r="L64" t="str">
            <v>26</v>
          </cell>
          <cell r="M64">
            <v>3229317.4099999997</v>
          </cell>
        </row>
        <row r="65">
          <cell r="A65">
            <v>1.0629999999999957</v>
          </cell>
          <cell r="B65" t="str">
            <v>BE</v>
          </cell>
          <cell r="C65" t="str">
            <v>BI</v>
          </cell>
          <cell r="D65" t="str">
            <v>ALCATEL CABLE FRANCE (Local antipollution D9)</v>
          </cell>
          <cell r="E65" t="str">
            <v>ZI Artois Flandres  Zone Est Secteur C  62138 BILLY BERCLAU</v>
          </cell>
          <cell r="F65">
            <v>321794900</v>
          </cell>
          <cell r="G65">
            <v>321794919</v>
          </cell>
          <cell r="H65" t="str">
            <v>LUCAS JM</v>
          </cell>
          <cell r="I65" t="str">
            <v>125, Rue de Paris   59800 LILLE</v>
          </cell>
          <cell r="J65">
            <v>320519010</v>
          </cell>
          <cell r="K65">
            <v>320319190</v>
          </cell>
          <cell r="L65" t="str">
            <v>62</v>
          </cell>
          <cell r="M65">
            <v>603000</v>
          </cell>
        </row>
        <row r="66">
          <cell r="A66">
            <v>1.0639999999999956</v>
          </cell>
          <cell r="B66" t="str">
            <v>BE</v>
          </cell>
          <cell r="C66" t="str">
            <v>BI</v>
          </cell>
          <cell r="D66" t="str">
            <v>SR2P (Bât. BRION)</v>
          </cell>
          <cell r="E66" t="str">
            <v>1151, Rue de l'Ange   ZI Sud   01810 BELLIGNAT</v>
          </cell>
          <cell r="F66">
            <v>374775641</v>
          </cell>
          <cell r="H66" t="str">
            <v>AARALP</v>
          </cell>
          <cell r="I66" t="str">
            <v>L'Astrolabe   Park Nord Annecy   74370 METZ TESSY</v>
          </cell>
          <cell r="L66" t="str">
            <v>01</v>
          </cell>
          <cell r="M66">
            <v>1381525.42</v>
          </cell>
        </row>
        <row r="67">
          <cell r="A67">
            <v>1.0649999999999955</v>
          </cell>
          <cell r="B67" t="str">
            <v>BE</v>
          </cell>
          <cell r="C67" t="str">
            <v>BI</v>
          </cell>
          <cell r="D67" t="str">
            <v>PIRELLI (Bât. PARON)</v>
          </cell>
          <cell r="E67" t="str">
            <v>19, Avenue de la Paix   89107 SENS</v>
          </cell>
          <cell r="F67">
            <v>386955630</v>
          </cell>
          <cell r="G67">
            <v>386955699</v>
          </cell>
          <cell r="H67" t="str">
            <v>BONINO Gilles</v>
          </cell>
          <cell r="I67" t="str">
            <v>8, Rue Claude Aillot   89700 TONNERRE</v>
          </cell>
          <cell r="J67">
            <v>386552905</v>
          </cell>
          <cell r="K67">
            <v>386553225</v>
          </cell>
          <cell r="L67" t="str">
            <v>89</v>
          </cell>
          <cell r="M67">
            <v>96000</v>
          </cell>
        </row>
        <row r="68">
          <cell r="A68">
            <v>1.0659999999999954</v>
          </cell>
          <cell r="B68" t="str">
            <v>BE</v>
          </cell>
          <cell r="C68" t="str">
            <v>HS</v>
          </cell>
          <cell r="D68" t="str">
            <v>BATEX (Laiterie DJURDJURA en ALGERIE))</v>
          </cell>
          <cell r="E68" t="str">
            <v>5, Rue Greneta   75003 PARIS</v>
          </cell>
          <cell r="F68">
            <v>142779883</v>
          </cell>
          <cell r="G68">
            <v>142774018</v>
          </cell>
          <cell r="L68" t="str">
            <v>E</v>
          </cell>
          <cell r="M68">
            <v>789300</v>
          </cell>
        </row>
        <row r="69">
          <cell r="A69">
            <v>1.0669999999999953</v>
          </cell>
          <cell r="B69" t="str">
            <v>BE</v>
          </cell>
          <cell r="C69" t="str">
            <v>AL</v>
          </cell>
          <cell r="D69" t="str">
            <v>BAZIN</v>
          </cell>
          <cell r="E69" t="str">
            <v>70300 BREUCHES LES LUXEUIL</v>
          </cell>
          <cell r="F69">
            <v>384933301</v>
          </cell>
          <cell r="G69">
            <v>384933323</v>
          </cell>
          <cell r="H69" t="str">
            <v>AGROPOLE INGENIERIE</v>
          </cell>
          <cell r="I69" t="str">
            <v>6, Rue des Castors   68200 MULHOUSE</v>
          </cell>
          <cell r="J69">
            <v>389334410</v>
          </cell>
          <cell r="K69">
            <v>389420419</v>
          </cell>
          <cell r="L69" t="str">
            <v>70</v>
          </cell>
          <cell r="M69">
            <v>22000</v>
          </cell>
        </row>
        <row r="70">
          <cell r="A70">
            <v>1.0679999999999952</v>
          </cell>
          <cell r="B70" t="str">
            <v>FR</v>
          </cell>
          <cell r="C70" t="str">
            <v>BI</v>
          </cell>
          <cell r="D70" t="str">
            <v>CORRUPAD</v>
          </cell>
          <cell r="E70" t="str">
            <v>8A, Rue de la Poudrière   68120 RICHWILLER</v>
          </cell>
          <cell r="F70">
            <v>389570440</v>
          </cell>
          <cell r="G70">
            <v>389521395</v>
          </cell>
          <cell r="H70" t="str">
            <v>BUBENDORF Michel</v>
          </cell>
          <cell r="I70" t="str">
            <v>22, Rue d'Obernai   67000 STRASBOURG</v>
          </cell>
          <cell r="J70">
            <v>388751475</v>
          </cell>
          <cell r="K70">
            <v>388750673</v>
          </cell>
          <cell r="L70" t="str">
            <v>68</v>
          </cell>
          <cell r="M70">
            <v>870000</v>
          </cell>
        </row>
        <row r="71">
          <cell r="A71">
            <v>1.0680000000000001</v>
          </cell>
          <cell r="B71" t="str">
            <v>BE</v>
          </cell>
          <cell r="C71" t="str">
            <v>BI</v>
          </cell>
          <cell r="D71" t="str">
            <v>CORRUPAD</v>
          </cell>
          <cell r="E71" t="str">
            <v>8A, Rue de la Poudrière   68120 RICHWILLER</v>
          </cell>
          <cell r="F71">
            <v>389570440</v>
          </cell>
          <cell r="G71">
            <v>389521395</v>
          </cell>
          <cell r="H71" t="str">
            <v>BUBENDORF Michel</v>
          </cell>
          <cell r="I71" t="str">
            <v>22, Rue d'Obernai   67000 STRASBOURG</v>
          </cell>
          <cell r="J71">
            <v>388751475</v>
          </cell>
          <cell r="K71">
            <v>388750673</v>
          </cell>
          <cell r="L71" t="str">
            <v>68</v>
          </cell>
          <cell r="M71">
            <v>968168</v>
          </cell>
        </row>
        <row r="72">
          <cell r="A72">
            <v>1.069</v>
          </cell>
          <cell r="B72" t="str">
            <v>BE</v>
          </cell>
          <cell r="C72" t="str">
            <v>BI</v>
          </cell>
          <cell r="D72" t="str">
            <v>ALCATEL CABLE FRANCE (DOUVRIN 9 Production)</v>
          </cell>
          <cell r="E72" t="str">
            <v>ZI Artois Flandres  Zone Est Secteur C  62138 BILLY BERCLAU</v>
          </cell>
          <cell r="F72">
            <v>321794900</v>
          </cell>
          <cell r="G72">
            <v>321794919</v>
          </cell>
          <cell r="H72" t="str">
            <v>LUCAS JM</v>
          </cell>
          <cell r="I72" t="str">
            <v>125, Rue de Paris   59800 LILLE</v>
          </cell>
          <cell r="J72">
            <v>320519010</v>
          </cell>
          <cell r="K72">
            <v>320319190</v>
          </cell>
          <cell r="L72" t="str">
            <v>62</v>
          </cell>
          <cell r="M72">
            <v>770000</v>
          </cell>
        </row>
        <row r="73">
          <cell r="A73">
            <v>1.0699999999999998</v>
          </cell>
          <cell r="B73" t="str">
            <v>BE</v>
          </cell>
          <cell r="C73" t="str">
            <v>BI</v>
          </cell>
          <cell r="D73" t="str">
            <v>ALCATEL CABLE FRANCE (Auvent chlorure)</v>
          </cell>
          <cell r="E73" t="str">
            <v>ZI Artois Flandres  Zone Est Secteur C  62138 BILLY BERCLAU</v>
          </cell>
          <cell r="F73">
            <v>321794900</v>
          </cell>
          <cell r="G73">
            <v>321794919</v>
          </cell>
          <cell r="H73" t="str">
            <v>LUCAS JM</v>
          </cell>
          <cell r="I73" t="str">
            <v>125, Rue de Paris   59800 LILLE</v>
          </cell>
          <cell r="J73">
            <v>320519010</v>
          </cell>
          <cell r="K73">
            <v>321319190</v>
          </cell>
          <cell r="L73" t="str">
            <v>62</v>
          </cell>
          <cell r="M73">
            <v>189000</v>
          </cell>
        </row>
        <row r="74">
          <cell r="A74">
            <v>1.0709999999999997</v>
          </cell>
          <cell r="B74" t="str">
            <v>BE</v>
          </cell>
          <cell r="C74" t="str">
            <v>AR</v>
          </cell>
          <cell r="D74" t="str">
            <v>ROY</v>
          </cell>
          <cell r="E74" t="str">
            <v>27, Rue des Guénards   89430 TANLAY</v>
          </cell>
          <cell r="F74">
            <v>386757487</v>
          </cell>
          <cell r="G74">
            <v>386758071</v>
          </cell>
          <cell r="H74" t="str">
            <v>BONINO Gilles</v>
          </cell>
          <cell r="I74" t="str">
            <v>8, Rue Claude Aillot   89700 TONNERRE</v>
          </cell>
          <cell r="L74" t="str">
            <v>89</v>
          </cell>
          <cell r="M74">
            <v>96000</v>
          </cell>
        </row>
        <row r="75">
          <cell r="A75">
            <v>1.0719999999999996</v>
          </cell>
          <cell r="B75" t="str">
            <v>BB</v>
          </cell>
          <cell r="C75" t="str">
            <v>BI</v>
          </cell>
          <cell r="D75" t="str">
            <v>SCI ACTI EST - SCAPATICCI (TECOFI à CHASSIEU)</v>
          </cell>
          <cell r="E75" t="str">
            <v>38, Avenue des Frères Lumière  BP 43  69684 CHASSIEU Cédex</v>
          </cell>
          <cell r="F75">
            <v>478901197</v>
          </cell>
          <cell r="H75" t="str">
            <v>GRUYER PA</v>
          </cell>
          <cell r="I75" t="str">
            <v>94, Rue Mercière   69002 LYON</v>
          </cell>
          <cell r="J75">
            <v>478376529</v>
          </cell>
          <cell r="K75">
            <v>472419055</v>
          </cell>
          <cell r="L75" t="str">
            <v>69</v>
          </cell>
          <cell r="M75">
            <v>454000</v>
          </cell>
        </row>
        <row r="76">
          <cell r="A76">
            <v>1.0729999999999995</v>
          </cell>
          <cell r="B76" t="str">
            <v>BE</v>
          </cell>
          <cell r="C76" t="str">
            <v>MP</v>
          </cell>
          <cell r="D76" t="str">
            <v>HICKORY (Groupe Scolaire Louis Braille à BUSSY ST G.)</v>
          </cell>
          <cell r="E76" t="str">
            <v>11, Rue du Grand Cerf   77100 MEAUX</v>
          </cell>
          <cell r="F76">
            <v>160255787</v>
          </cell>
          <cell r="G76">
            <v>160255788</v>
          </cell>
          <cell r="H76" t="str">
            <v>HICKORY</v>
          </cell>
          <cell r="I76" t="str">
            <v>11, Rue du Grand Cerf   77100 MEAUX</v>
          </cell>
          <cell r="J76">
            <v>160255787</v>
          </cell>
          <cell r="K76">
            <v>160255788</v>
          </cell>
          <cell r="L76" t="str">
            <v>77</v>
          </cell>
          <cell r="M76">
            <v>523400</v>
          </cell>
        </row>
        <row r="77">
          <cell r="A77">
            <v>1.0739999999999994</v>
          </cell>
          <cell r="B77" t="str">
            <v>BE</v>
          </cell>
          <cell r="C77" t="str">
            <v>GD</v>
          </cell>
          <cell r="D77" t="str">
            <v>BRISARD DAMPIERRE ST VALERIEN (BRICOMARCHE WAVRIN)</v>
          </cell>
          <cell r="E77" t="str">
            <v>ZI   BP 9   89150 SAINT VALERIEN</v>
          </cell>
          <cell r="L77" t="str">
            <v>59</v>
          </cell>
          <cell r="M77">
            <v>277738</v>
          </cell>
        </row>
        <row r="78">
          <cell r="A78">
            <v>1.0749999999999993</v>
          </cell>
          <cell r="B78" t="str">
            <v>FR</v>
          </cell>
          <cell r="C78" t="str">
            <v>BA</v>
          </cell>
          <cell r="D78" t="str">
            <v>DUBILLARD Patrick</v>
          </cell>
          <cell r="E78" t="str">
            <v>25190 ROSIERES SUR BARBECHE</v>
          </cell>
          <cell r="L78" t="str">
            <v>25</v>
          </cell>
          <cell r="M78">
            <v>20251.59</v>
          </cell>
          <cell r="N78" t="str">
            <v>MONNET</v>
          </cell>
        </row>
        <row r="79">
          <cell r="A79">
            <v>1.0759999999999992</v>
          </cell>
          <cell r="B79" t="str">
            <v>BE</v>
          </cell>
          <cell r="C79" t="str">
            <v>GD</v>
          </cell>
          <cell r="D79" t="str">
            <v>CABI (OCP TOULOUSE)</v>
          </cell>
          <cell r="E79" t="str">
            <v xml:space="preserve">2, Rue Galien   93587 SAINT OUEN Cédex </v>
          </cell>
          <cell r="H79" t="str">
            <v>LE ROY et Associés</v>
          </cell>
          <cell r="I79" t="str">
            <v>13, Rue Chapon   75003 PARIS</v>
          </cell>
          <cell r="J79">
            <v>148872433</v>
          </cell>
          <cell r="K79">
            <v>148872456</v>
          </cell>
          <cell r="L79" t="str">
            <v>31</v>
          </cell>
          <cell r="M79">
            <v>1840000</v>
          </cell>
        </row>
        <row r="80">
          <cell r="A80">
            <v>1.0769999999999991</v>
          </cell>
          <cell r="B80" t="str">
            <v>BE</v>
          </cell>
          <cell r="C80" t="str">
            <v>DI</v>
          </cell>
          <cell r="D80" t="str">
            <v>LES IMAGES (MEGARAMA à VILLENEUVE LA GARENNE)</v>
          </cell>
          <cell r="E80" t="str">
            <v>62, Grande Rue   25000 BESANCON</v>
          </cell>
          <cell r="H80" t="str">
            <v>LECOQ Yann</v>
          </cell>
          <cell r="I80" t="str">
            <v>20, Avenue de la Libération   38370 LES ROCHES DE CONDRIEU</v>
          </cell>
          <cell r="J80">
            <v>474564553</v>
          </cell>
          <cell r="K80">
            <v>474563768</v>
          </cell>
          <cell r="L80" t="str">
            <v>92</v>
          </cell>
          <cell r="M80">
            <v>2008186.55</v>
          </cell>
        </row>
        <row r="81">
          <cell r="A81">
            <v>1.077999999999999</v>
          </cell>
          <cell r="B81" t="str">
            <v>FR</v>
          </cell>
          <cell r="C81" t="str">
            <v>BA</v>
          </cell>
          <cell r="D81" t="str">
            <v>DEGOIS Vincent</v>
          </cell>
          <cell r="E81" t="str">
            <v>25120 MANCENANS LIZERNE</v>
          </cell>
          <cell r="H81" t="str">
            <v>MONNET Dominique</v>
          </cell>
          <cell r="I81" t="str">
            <v>2, Rue de l'Eglise   25140 CHARQUEMONT</v>
          </cell>
          <cell r="L81" t="str">
            <v>25</v>
          </cell>
          <cell r="M81">
            <v>353000</v>
          </cell>
          <cell r="N81" t="str">
            <v>MONNET</v>
          </cell>
        </row>
        <row r="82">
          <cell r="A82">
            <v>1.0789999999999988</v>
          </cell>
          <cell r="B82" t="str">
            <v>FR</v>
          </cell>
          <cell r="C82" t="str">
            <v>BA</v>
          </cell>
          <cell r="D82" t="str">
            <v>GAEC DU ROZ</v>
          </cell>
          <cell r="E82" t="str">
            <v>Ferme du Roz   25380 BELLEHERBE</v>
          </cell>
          <cell r="H82" t="str">
            <v>MONNET Dominique</v>
          </cell>
          <cell r="I82" t="str">
            <v>2, Rue de l'Eglise   25140 CHARQUEMONT</v>
          </cell>
          <cell r="L82" t="str">
            <v>25</v>
          </cell>
          <cell r="M82">
            <v>22000</v>
          </cell>
          <cell r="N82" t="str">
            <v>MONNET</v>
          </cell>
        </row>
        <row r="83">
          <cell r="A83">
            <v>1.0799999999999987</v>
          </cell>
          <cell r="B83" t="str">
            <v>BE</v>
          </cell>
          <cell r="C83" t="str">
            <v>BI</v>
          </cell>
          <cell r="D83" t="str">
            <v>ALCATEL CABLE FRANCE (Racks D9)</v>
          </cell>
          <cell r="E83" t="str">
            <v>ZI Artois Flandres  Zone Est Secteur C  62138 BILLY BERCLAU</v>
          </cell>
          <cell r="F83">
            <v>321794900</v>
          </cell>
          <cell r="G83">
            <v>3021794919</v>
          </cell>
          <cell r="H83" t="str">
            <v>LUCAS JM</v>
          </cell>
          <cell r="I83" t="str">
            <v>125, Rue de Paris   59800 LILLE</v>
          </cell>
          <cell r="J83">
            <v>320519010</v>
          </cell>
          <cell r="K83">
            <v>320319190</v>
          </cell>
          <cell r="L83" t="str">
            <v>62</v>
          </cell>
          <cell r="M83">
            <v>680000</v>
          </cell>
        </row>
        <row r="84">
          <cell r="A84">
            <v>1.0809999999999986</v>
          </cell>
          <cell r="B84" t="str">
            <v>BE</v>
          </cell>
          <cell r="C84" t="str">
            <v>BI</v>
          </cell>
          <cell r="D84" t="str">
            <v>SCI FRANS 6 - SAULNIER (ETAMPES)</v>
          </cell>
          <cell r="E84" t="str">
            <v>LA GELINE   25270 LEVIER</v>
          </cell>
          <cell r="F84">
            <v>607061774</v>
          </cell>
          <cell r="G84">
            <v>381495638</v>
          </cell>
          <cell r="H84" t="str">
            <v>SAULNIER Serge</v>
          </cell>
          <cell r="I84" t="str">
            <v>La Géline   25270 LEVIER</v>
          </cell>
          <cell r="J84">
            <v>607061774</v>
          </cell>
          <cell r="K84">
            <v>381495638</v>
          </cell>
          <cell r="L84" t="str">
            <v>91</v>
          </cell>
          <cell r="M84">
            <v>540000</v>
          </cell>
        </row>
        <row r="85">
          <cell r="A85">
            <v>1.0819999999999985</v>
          </cell>
          <cell r="B85" t="str">
            <v>FR</v>
          </cell>
          <cell r="C85" t="str">
            <v>BI</v>
          </cell>
          <cell r="D85" t="str">
            <v>BAUER Dominique</v>
          </cell>
          <cell r="E85" t="str">
            <v>3, Rue du Vieux Tilleul   67330 BOUXWILLER</v>
          </cell>
          <cell r="H85" t="str">
            <v>WIEREL Patrick</v>
          </cell>
          <cell r="I85" t="str">
            <v>31, Rue du Général Leclerc   67700 SAVERNE</v>
          </cell>
          <cell r="J85">
            <v>388911222</v>
          </cell>
          <cell r="K85">
            <v>388712764</v>
          </cell>
          <cell r="L85" t="str">
            <v>67</v>
          </cell>
          <cell r="M85">
            <v>165000</v>
          </cell>
        </row>
        <row r="86">
          <cell r="A86">
            <v>1.083</v>
          </cell>
          <cell r="B86" t="str">
            <v>BE</v>
          </cell>
          <cell r="C86" t="str">
            <v>GD</v>
          </cell>
          <cell r="D86" t="str">
            <v>SOCODIS (LECLERC)</v>
          </cell>
          <cell r="E86" t="str">
            <v>79, Route de Neuf Brisach   68000 COLMAR</v>
          </cell>
          <cell r="F86">
            <v>389216340</v>
          </cell>
          <cell r="G86">
            <v>389216359</v>
          </cell>
          <cell r="H86" t="str">
            <v>IMPACT</v>
          </cell>
          <cell r="I86" t="str">
            <v>3, Route de Sélestat   68180 HORBOURG WIHR</v>
          </cell>
          <cell r="J86">
            <v>389414088</v>
          </cell>
          <cell r="K86">
            <v>389410298</v>
          </cell>
          <cell r="L86" t="str">
            <v>68</v>
          </cell>
          <cell r="M86">
            <v>10294225.559999999</v>
          </cell>
        </row>
        <row r="87">
          <cell r="A87">
            <v>1.0840000000000001</v>
          </cell>
          <cell r="B87" t="str">
            <v>BE</v>
          </cell>
          <cell r="C87" t="str">
            <v>AR</v>
          </cell>
          <cell r="D87" t="str">
            <v>TRANSMONTAGNE Autocars (Bât. À CREANCEY)</v>
          </cell>
          <cell r="E87" t="str">
            <v>22, Rue du Vieux Château   21540 SOMBERNON</v>
          </cell>
          <cell r="F87">
            <v>380334461</v>
          </cell>
          <cell r="G87">
            <v>380333557</v>
          </cell>
          <cell r="H87" t="str">
            <v>TRIDON</v>
          </cell>
          <cell r="I87" t="str">
            <v>Le Diderot   41, Rue Diderot   21000 DIJON</v>
          </cell>
          <cell r="L87" t="str">
            <v>21</v>
          </cell>
          <cell r="M87">
            <v>274800</v>
          </cell>
        </row>
        <row r="88">
          <cell r="A88">
            <v>1.085</v>
          </cell>
          <cell r="B88" t="str">
            <v>BE</v>
          </cell>
          <cell r="C88" t="str">
            <v>BI</v>
          </cell>
          <cell r="D88" t="str">
            <v>SATO et Associés (KOYO STEERING EUROPE à CHEVIGNY)</v>
          </cell>
          <cell r="E88" t="str">
            <v>94, Rue Saint Lazare   75442 PARIS Cédex 09</v>
          </cell>
          <cell r="F88">
            <v>148744587</v>
          </cell>
          <cell r="G88">
            <v>145261509</v>
          </cell>
          <cell r="H88" t="str">
            <v>SATO et Associés</v>
          </cell>
          <cell r="I88" t="str">
            <v>94, Rue Saint Lazare   75442 PARIS Cédex 09</v>
          </cell>
          <cell r="J88">
            <v>148744587</v>
          </cell>
          <cell r="K88">
            <v>145261509</v>
          </cell>
          <cell r="L88" t="str">
            <v>21</v>
          </cell>
          <cell r="M88">
            <v>3533093.68</v>
          </cell>
        </row>
        <row r="89">
          <cell r="A89">
            <v>1.0860000000000001</v>
          </cell>
          <cell r="B89" t="str">
            <v>FR</v>
          </cell>
          <cell r="C89" t="str">
            <v>AR</v>
          </cell>
          <cell r="D89" t="str">
            <v>DANGEL Garage</v>
          </cell>
          <cell r="E89" t="str">
            <v>Route de Delle   90600 GRANDVILLARS</v>
          </cell>
          <cell r="F89">
            <v>384278177</v>
          </cell>
          <cell r="L89" t="str">
            <v>90</v>
          </cell>
          <cell r="M89">
            <v>113000</v>
          </cell>
        </row>
        <row r="90">
          <cell r="A90">
            <v>1.087</v>
          </cell>
          <cell r="B90" t="str">
            <v>FR</v>
          </cell>
          <cell r="C90" t="str">
            <v>BI</v>
          </cell>
          <cell r="D90" t="str">
            <v>HEINIS Carrosserie (SCI DE L'OSTERBACH à FRIESEN)</v>
          </cell>
          <cell r="E90" t="str">
            <v>50, Rue de l'Eglise   68480 FISLIS</v>
          </cell>
          <cell r="H90" t="str">
            <v>BIANCHI Conception</v>
          </cell>
          <cell r="I90" t="str">
            <v>2, Place du 11 Novembre   68140 MUNSTER</v>
          </cell>
          <cell r="J90">
            <v>389770080</v>
          </cell>
          <cell r="K90">
            <v>389770078</v>
          </cell>
          <cell r="L90" t="str">
            <v>68</v>
          </cell>
          <cell r="M90">
            <v>520000</v>
          </cell>
        </row>
        <row r="91">
          <cell r="A91">
            <v>1.0880000000000001</v>
          </cell>
          <cell r="B91" t="str">
            <v>BE</v>
          </cell>
          <cell r="C91" t="str">
            <v>BI</v>
          </cell>
          <cell r="D91" t="str">
            <v>THOPAZE  (SCI LAVOISIER)</v>
          </cell>
          <cell r="E91" t="str">
            <v>25220 THISE</v>
          </cell>
          <cell r="F91">
            <v>381474747</v>
          </cell>
          <cell r="G91">
            <v>381474740</v>
          </cell>
          <cell r="H91" t="str">
            <v>LOUE Bernard</v>
          </cell>
          <cell r="I91" t="str">
            <v>2, Rue de la Vierge   39700 DAMPIERRE</v>
          </cell>
          <cell r="J91">
            <v>384813922</v>
          </cell>
          <cell r="K91">
            <v>384813922</v>
          </cell>
          <cell r="L91" t="str">
            <v>25</v>
          </cell>
          <cell r="M91">
            <v>943550</v>
          </cell>
        </row>
        <row r="92">
          <cell r="A92">
            <v>1.089</v>
          </cell>
          <cell r="B92" t="str">
            <v>BE</v>
          </cell>
          <cell r="C92" t="str">
            <v>BI</v>
          </cell>
          <cell r="D92" t="str">
            <v>ALCATEL CABLE FRANCE (Magasin Sud)</v>
          </cell>
          <cell r="E92" t="str">
            <v>ZI Artois Flandres  Zone Est Secteur C  62138 BILLY BERCLAU</v>
          </cell>
          <cell r="F92">
            <v>321794900</v>
          </cell>
          <cell r="G92">
            <v>321794919</v>
          </cell>
          <cell r="H92" t="str">
            <v>LUCAS JM</v>
          </cell>
          <cell r="I92" t="str">
            <v>125, Rue de Paris   59800 LILLE</v>
          </cell>
          <cell r="J92">
            <v>320519010</v>
          </cell>
          <cell r="K92">
            <v>320319190</v>
          </cell>
          <cell r="L92" t="str">
            <v>62</v>
          </cell>
          <cell r="M92">
            <v>307000</v>
          </cell>
        </row>
        <row r="93">
          <cell r="A93">
            <v>1.0900000000000001</v>
          </cell>
          <cell r="B93" t="str">
            <v>BE</v>
          </cell>
          <cell r="C93" t="str">
            <v>BI</v>
          </cell>
          <cell r="D93" t="str">
            <v>SPIRAL</v>
          </cell>
          <cell r="E93" t="str">
            <v>25220 THISE</v>
          </cell>
          <cell r="L93" t="str">
            <v>25</v>
          </cell>
          <cell r="M93">
            <v>61700</v>
          </cell>
        </row>
        <row r="94">
          <cell r="A94">
            <v>1.091</v>
          </cell>
          <cell r="B94" t="str">
            <v>BB</v>
          </cell>
          <cell r="C94" t="str">
            <v>HS</v>
          </cell>
          <cell r="D94" t="str">
            <v>CMC (STO à SAINT PRIEST)</v>
          </cell>
          <cell r="E94" t="str">
            <v>354, Rue André Philip   69007 LYON</v>
          </cell>
          <cell r="F94">
            <v>472731440</v>
          </cell>
          <cell r="G94">
            <v>478580206</v>
          </cell>
          <cell r="H94" t="str">
            <v>CMC</v>
          </cell>
          <cell r="I94" t="str">
            <v>354, Rue André Philip   69007 LYON</v>
          </cell>
          <cell r="J94">
            <v>472731440</v>
          </cell>
          <cell r="K94">
            <v>478580206</v>
          </cell>
          <cell r="L94" t="str">
            <v>69</v>
          </cell>
          <cell r="M94">
            <v>320742.96999999997</v>
          </cell>
        </row>
        <row r="95">
          <cell r="A95">
            <v>1.0920000000000001</v>
          </cell>
          <cell r="B95" t="str">
            <v>BB</v>
          </cell>
          <cell r="C95" t="str">
            <v>AR</v>
          </cell>
          <cell r="D95" t="str">
            <v>CMC (MAPAL à DECINES)</v>
          </cell>
          <cell r="E95" t="str">
            <v>354, Rue André Philip   69007 LYON</v>
          </cell>
          <cell r="F95">
            <v>472731440</v>
          </cell>
          <cell r="G95">
            <v>478580206</v>
          </cell>
          <cell r="H95" t="str">
            <v>CMC</v>
          </cell>
          <cell r="I95" t="str">
            <v>354, Rue André Philip   69007 LYON</v>
          </cell>
          <cell r="J95">
            <v>472731440</v>
          </cell>
          <cell r="K95">
            <v>478580206</v>
          </cell>
          <cell r="L95" t="str">
            <v>69</v>
          </cell>
          <cell r="M95">
            <v>160000</v>
          </cell>
        </row>
        <row r="96">
          <cell r="A96">
            <v>1.093</v>
          </cell>
          <cell r="B96" t="str">
            <v>BB</v>
          </cell>
          <cell r="C96" t="str">
            <v>AR</v>
          </cell>
          <cell r="D96" t="str">
            <v>SCANIA (SCANIA à STRASBOURG)</v>
          </cell>
          <cell r="E96" t="str">
            <v>28, Rue du Commerce   67550 VENDENHEIM</v>
          </cell>
          <cell r="H96" t="str">
            <v>HERZ et POUZERGUE</v>
          </cell>
          <cell r="I96" t="str">
            <v>4, Rue de l'Annonciade   69001 LYON</v>
          </cell>
          <cell r="J96">
            <v>478291656</v>
          </cell>
          <cell r="K96">
            <v>472002906</v>
          </cell>
          <cell r="L96" t="str">
            <v>67</v>
          </cell>
          <cell r="M96">
            <v>498527.32</v>
          </cell>
        </row>
        <row r="97">
          <cell r="A97">
            <v>1.0940000000000001</v>
          </cell>
          <cell r="B97" t="str">
            <v>FR</v>
          </cell>
          <cell r="C97" t="str">
            <v>AR</v>
          </cell>
          <cell r="D97" t="str">
            <v>SCI JULES</v>
          </cell>
          <cell r="E97" t="str">
            <v>9, Rue Clémenceau   BP 49   68702 CERNAY Cédex</v>
          </cell>
          <cell r="H97" t="str">
            <v>GROUPE G5</v>
          </cell>
          <cell r="I97" t="str">
            <v>Résidence Le Florilège   23, Quai du Forst   68200 MULHOUSE</v>
          </cell>
          <cell r="J97">
            <v>389331570</v>
          </cell>
          <cell r="K97">
            <v>3894309000</v>
          </cell>
          <cell r="L97" t="str">
            <v>68</v>
          </cell>
          <cell r="M97">
            <v>323000</v>
          </cell>
        </row>
        <row r="98">
          <cell r="A98">
            <v>1.095</v>
          </cell>
          <cell r="B98" t="str">
            <v>BB</v>
          </cell>
          <cell r="C98" t="str">
            <v>BI</v>
          </cell>
          <cell r="D98" t="str">
            <v>ARCA SYSTEMS</v>
          </cell>
          <cell r="E98" t="str">
            <v>BP 69   NURIEUX   01460 MONTREAL LA CLUSE</v>
          </cell>
          <cell r="F98">
            <v>474767982</v>
          </cell>
          <cell r="G98">
            <v>474767990</v>
          </cell>
          <cell r="L98" t="str">
            <v>01</v>
          </cell>
          <cell r="M98">
            <v>235500</v>
          </cell>
        </row>
        <row r="99">
          <cell r="A99">
            <v>1.0960000000000001</v>
          </cell>
          <cell r="B99" t="str">
            <v>BE</v>
          </cell>
          <cell r="C99" t="str">
            <v>HS</v>
          </cell>
          <cell r="D99" t="str">
            <v>SCI SIEA (EPSILOG à CHEVIGNY SAINT SAUVEUR)</v>
          </cell>
          <cell r="E99" t="str">
            <v>Boulevard des Nations   69780 MIONS</v>
          </cell>
          <cell r="H99" t="str">
            <v>SETUREC ARCHITECTURE</v>
          </cell>
          <cell r="I99" t="str">
            <v>28, Rue Louis De Broglie   Parc Technologique  21000 DIJON</v>
          </cell>
          <cell r="J99">
            <v>380740102</v>
          </cell>
          <cell r="K99">
            <v>380740106</v>
          </cell>
          <cell r="L99" t="str">
            <v>21</v>
          </cell>
          <cell r="M99">
            <v>325000</v>
          </cell>
        </row>
        <row r="100">
          <cell r="A100">
            <v>1.097</v>
          </cell>
          <cell r="B100" t="str">
            <v>BE</v>
          </cell>
          <cell r="C100" t="str">
            <v>HS</v>
          </cell>
          <cell r="D100" t="str">
            <v>B3I (SCI NUITONN - BARBE à NUITS SAINT GEORGES)</v>
          </cell>
          <cell r="E100" t="str">
            <v>13, Rue de la Houe   21800 QUETIGNY</v>
          </cell>
          <cell r="F100">
            <v>380469600</v>
          </cell>
          <cell r="G100">
            <v>380469601</v>
          </cell>
          <cell r="H100" t="str">
            <v>B3I</v>
          </cell>
          <cell r="I100" t="str">
            <v>13, Rue de la Houe   21800 QUETIGNY</v>
          </cell>
          <cell r="J100">
            <v>380469600</v>
          </cell>
          <cell r="K100">
            <v>380469601</v>
          </cell>
          <cell r="L100" t="str">
            <v>21</v>
          </cell>
          <cell r="M100">
            <v>370000</v>
          </cell>
        </row>
        <row r="101">
          <cell r="A101">
            <v>1.0980000000000001</v>
          </cell>
          <cell r="B101" t="str">
            <v>BE</v>
          </cell>
          <cell r="C101" t="str">
            <v>BI</v>
          </cell>
          <cell r="D101" t="str">
            <v>DRUET (SCI DU BOIS JOLI à RIOZ)</v>
          </cell>
          <cell r="E101" t="str">
            <v>BP 46   70180 DAMPIERRE SUR SALON</v>
          </cell>
          <cell r="F101">
            <v>384677075</v>
          </cell>
          <cell r="G101">
            <v>384677073</v>
          </cell>
          <cell r="L101" t="str">
            <v>70</v>
          </cell>
          <cell r="M101">
            <v>60000</v>
          </cell>
        </row>
        <row r="102">
          <cell r="A102">
            <v>1.099</v>
          </cell>
          <cell r="B102" t="str">
            <v>BB</v>
          </cell>
          <cell r="C102" t="str">
            <v>BI</v>
          </cell>
          <cell r="D102" t="str">
            <v>SCHLUMBERGER</v>
          </cell>
          <cell r="E102" t="str">
            <v>1, Rue Henri Becquerel   BP 202   92142 CLAMART Cédex</v>
          </cell>
          <cell r="F102">
            <v>145372266</v>
          </cell>
          <cell r="G102">
            <v>146313820</v>
          </cell>
          <cell r="H102" t="str">
            <v>ORDOTEC</v>
          </cell>
          <cell r="I102" t="str">
            <v>Le Quartz  58, Chemin de la Justice 92290 CHATENAY MALABRY</v>
          </cell>
          <cell r="J102">
            <v>146322161</v>
          </cell>
          <cell r="K102">
            <v>146322527</v>
          </cell>
          <cell r="L102" t="str">
            <v>92</v>
          </cell>
          <cell r="M102">
            <v>1313089.69</v>
          </cell>
        </row>
        <row r="103">
          <cell r="A103">
            <v>1.1000000000000001</v>
          </cell>
          <cell r="B103" t="str">
            <v>BE</v>
          </cell>
          <cell r="C103" t="str">
            <v>BI</v>
          </cell>
          <cell r="D103" t="str">
            <v>MPM</v>
          </cell>
          <cell r="E103" t="str">
            <v>16, Rue Jean Monnet   68200 MULHOUSE</v>
          </cell>
          <cell r="H103" t="str">
            <v>ARCHILINE</v>
          </cell>
          <cell r="I103" t="str">
            <v>32, Allée Nathan Katz   BP 3194   68064 MULHOUSE Cédex</v>
          </cell>
          <cell r="J103">
            <v>389462746</v>
          </cell>
          <cell r="K103">
            <v>389461738</v>
          </cell>
          <cell r="L103" t="str">
            <v>68</v>
          </cell>
          <cell r="M103">
            <v>274904</v>
          </cell>
        </row>
        <row r="104">
          <cell r="A104">
            <v>1.101</v>
          </cell>
          <cell r="B104" t="str">
            <v>BE</v>
          </cell>
          <cell r="C104" t="str">
            <v>HS</v>
          </cell>
          <cell r="D104" t="str">
            <v>OCP (Bâtiment à TOULOUSE)</v>
          </cell>
          <cell r="E104" t="str">
            <v xml:space="preserve">2, Rue Galien   93587 SAINT OUEN Cédex </v>
          </cell>
          <cell r="F104">
            <v>149187436</v>
          </cell>
          <cell r="G104">
            <v>149187567</v>
          </cell>
          <cell r="L104" t="str">
            <v>31</v>
          </cell>
          <cell r="M104">
            <v>29900</v>
          </cell>
        </row>
        <row r="105">
          <cell r="A105">
            <v>1.1020000000000001</v>
          </cell>
          <cell r="B105" t="str">
            <v>BE</v>
          </cell>
          <cell r="C105" t="str">
            <v>BI</v>
          </cell>
          <cell r="D105" t="str">
            <v>CEICA GATEAU</v>
          </cell>
          <cell r="E105" t="str">
            <v>01460 BRION</v>
          </cell>
          <cell r="H105" t="str">
            <v>AARALP</v>
          </cell>
          <cell r="I105" t="str">
            <v>L'Astrolabe   Park Nord Annecy   74370 METZ TESSY</v>
          </cell>
          <cell r="J105">
            <v>0</v>
          </cell>
          <cell r="K105">
            <v>450273609</v>
          </cell>
          <cell r="L105" t="str">
            <v>01</v>
          </cell>
          <cell r="M105">
            <v>125000</v>
          </cell>
        </row>
        <row r="106">
          <cell r="A106">
            <v>1.103</v>
          </cell>
          <cell r="B106" t="str">
            <v>BE</v>
          </cell>
          <cell r="C106" t="str">
            <v>AR</v>
          </cell>
          <cell r="D106" t="str">
            <v>SCI GF (BONFILS)</v>
          </cell>
          <cell r="E106" t="str">
            <v>Place de la Gare   70100 GRAY</v>
          </cell>
          <cell r="H106" t="str">
            <v>SOTEB</v>
          </cell>
          <cell r="I106" t="str">
            <v>1, Rue des Giranaux   70100 GRAY</v>
          </cell>
          <cell r="L106" t="str">
            <v>70</v>
          </cell>
          <cell r="M106">
            <v>24540</v>
          </cell>
        </row>
        <row r="107">
          <cell r="A107">
            <v>1.1040000000000001</v>
          </cell>
          <cell r="B107" t="str">
            <v>BB</v>
          </cell>
          <cell r="C107" t="str">
            <v>HS</v>
          </cell>
          <cell r="D107" t="str">
            <v>MULTILOX (SENNECEY LE GRAND)</v>
          </cell>
          <cell r="E107" t="str">
            <v>4, Rue Pierre Vaux   71000 CHALON SUR SAONE</v>
          </cell>
          <cell r="H107" t="str">
            <v xml:space="preserve">EOLE </v>
          </cell>
          <cell r="I107" t="str">
            <v>11, Rue du Tour de l'Eau   38400 SAINT MARTIN D'HERES</v>
          </cell>
          <cell r="J107">
            <v>476449148</v>
          </cell>
          <cell r="K107">
            <v>476548390</v>
          </cell>
          <cell r="L107" t="str">
            <v>71</v>
          </cell>
          <cell r="M107">
            <v>577500</v>
          </cell>
        </row>
        <row r="108">
          <cell r="A108">
            <v>1.1040000000000001</v>
          </cell>
          <cell r="B108" t="str">
            <v>BE</v>
          </cell>
          <cell r="C108" t="str">
            <v>HS</v>
          </cell>
          <cell r="D108" t="str">
            <v>MULTILOX (SENNECEY LE GRAND)</v>
          </cell>
          <cell r="E108" t="str">
            <v>4, Rue Pierre Vaux   71000 CHALON SUR SAONE</v>
          </cell>
          <cell r="H108" t="str">
            <v xml:space="preserve">EOLE </v>
          </cell>
          <cell r="I108" t="str">
            <v>11, Rue du Tour de l'Eau   38400 SAINT MARTIN D'HERES</v>
          </cell>
          <cell r="J108">
            <v>476449148</v>
          </cell>
          <cell r="K108">
            <v>476548390</v>
          </cell>
          <cell r="L108" t="str">
            <v>71</v>
          </cell>
          <cell r="M108">
            <v>822460.52</v>
          </cell>
        </row>
        <row r="109">
          <cell r="A109">
            <v>1.105</v>
          </cell>
          <cell r="B109" t="str">
            <v>BE</v>
          </cell>
          <cell r="C109" t="str">
            <v>GD</v>
          </cell>
          <cell r="D109" t="str">
            <v>RENE SCHER ARCHITECTEUR (COLRUYT à BRETENNIERES)</v>
          </cell>
          <cell r="E109" t="str">
            <v>Rue de la Maison Commune   21120 GEMEAUX</v>
          </cell>
          <cell r="F109">
            <v>380955151</v>
          </cell>
          <cell r="G109">
            <v>380954985</v>
          </cell>
          <cell r="H109" t="str">
            <v>RENE SCHER ARCHITECTEUR</v>
          </cell>
          <cell r="I109" t="str">
            <v>Rue de la Maison Commune   21120 GEMEAUX</v>
          </cell>
          <cell r="J109">
            <v>380955151</v>
          </cell>
          <cell r="K109">
            <v>380954985</v>
          </cell>
          <cell r="L109" t="str">
            <v>21</v>
          </cell>
          <cell r="M109">
            <v>376180</v>
          </cell>
        </row>
        <row r="110">
          <cell r="A110">
            <v>1.1059999999999999</v>
          </cell>
          <cell r="B110" t="str">
            <v>BE</v>
          </cell>
          <cell r="C110" t="str">
            <v>BI</v>
          </cell>
          <cell r="D110" t="str">
            <v>CIAT</v>
          </cell>
          <cell r="E110" t="str">
            <v>Avenue Jean Falconnier   BP 14   01350 CULOZ</v>
          </cell>
          <cell r="F110">
            <v>479424242</v>
          </cell>
          <cell r="G110">
            <v>479424210</v>
          </cell>
          <cell r="L110" t="str">
            <v>01</v>
          </cell>
          <cell r="M110">
            <v>440000</v>
          </cell>
        </row>
        <row r="111">
          <cell r="A111">
            <v>1.1069999999999998</v>
          </cell>
          <cell r="B111" t="str">
            <v>BE</v>
          </cell>
          <cell r="C111" t="str">
            <v>BI</v>
          </cell>
          <cell r="D111" t="str">
            <v>GUILLIN</v>
          </cell>
          <cell r="E111" t="str">
            <v>Zone Industrielle   BP 89   25290 ORNANS</v>
          </cell>
          <cell r="F111">
            <v>381402300</v>
          </cell>
          <cell r="G111">
            <v>381571059</v>
          </cell>
          <cell r="H111" t="str">
            <v>ROLLA Mario</v>
          </cell>
          <cell r="I111" t="str">
            <v>59 Ter, Rue des Granges   25000 BESANCON</v>
          </cell>
          <cell r="J111">
            <v>381811078</v>
          </cell>
          <cell r="L111" t="str">
            <v>25</v>
          </cell>
          <cell r="M111">
            <v>138000</v>
          </cell>
        </row>
        <row r="112">
          <cell r="A112">
            <v>1.1079999999999997</v>
          </cell>
          <cell r="B112" t="str">
            <v>BE</v>
          </cell>
          <cell r="C112" t="str">
            <v>AR</v>
          </cell>
          <cell r="D112" t="str">
            <v>VISA INGENIERIE (ATCF à FONTAINE LES DIJON)</v>
          </cell>
          <cell r="E112" t="str">
            <v>112, Route de Dijon   21600 LONGVIC</v>
          </cell>
          <cell r="F112">
            <v>380667717</v>
          </cell>
          <cell r="G112">
            <v>380664853</v>
          </cell>
          <cell r="H112" t="str">
            <v>VISA INGENIERIE</v>
          </cell>
          <cell r="I112" t="str">
            <v>112, Route de Dijon   21600 LONGVIC</v>
          </cell>
          <cell r="J112">
            <v>380667717</v>
          </cell>
          <cell r="K112">
            <v>380664853</v>
          </cell>
          <cell r="L112" t="str">
            <v>21</v>
          </cell>
          <cell r="M112">
            <v>165000</v>
          </cell>
        </row>
        <row r="113">
          <cell r="A113">
            <v>1.1089999999999995</v>
          </cell>
          <cell r="B113" t="str">
            <v>BE</v>
          </cell>
          <cell r="C113" t="str">
            <v>AL</v>
          </cell>
          <cell r="D113" t="str">
            <v>VISA INGENIERIE (BRASSERIE DES CHAMPS à ST MARTIN)</v>
          </cell>
          <cell r="E113" t="str">
            <v>112, Route de Dijon   21600 LONGVIC</v>
          </cell>
          <cell r="F113">
            <v>380667717</v>
          </cell>
          <cell r="G113">
            <v>380664853</v>
          </cell>
          <cell r="H113" t="str">
            <v>VISA INGENIERIE</v>
          </cell>
          <cell r="I113" t="str">
            <v>112, Route de Dijon   21600 LONGVIC</v>
          </cell>
          <cell r="J113">
            <v>380667717</v>
          </cell>
          <cell r="K113">
            <v>380664853</v>
          </cell>
          <cell r="L113" t="str">
            <v>89</v>
          </cell>
          <cell r="M113">
            <v>340000</v>
          </cell>
        </row>
        <row r="114">
          <cell r="A114">
            <v>1.1099999999999994</v>
          </cell>
          <cell r="B114" t="str">
            <v>BE</v>
          </cell>
          <cell r="C114" t="str">
            <v>DI</v>
          </cell>
          <cell r="D114" t="str">
            <v>MAJESTIC COMPIEGNE</v>
          </cell>
          <cell r="E114" t="str">
            <v>2, Rue des Acres   60200 COMPIEGNE</v>
          </cell>
          <cell r="F114">
            <v>344200810</v>
          </cell>
          <cell r="G114">
            <v>344205140</v>
          </cell>
          <cell r="H114" t="str">
            <v>LECOQ Yann</v>
          </cell>
          <cell r="I114" t="str">
            <v>20, Avenue de la Libération   38370 LES ROCHES DE CONDRIEU</v>
          </cell>
          <cell r="J114">
            <v>474564553</v>
          </cell>
          <cell r="K114">
            <v>474563768</v>
          </cell>
          <cell r="L114" t="str">
            <v>60</v>
          </cell>
          <cell r="M114">
            <v>2900000</v>
          </cell>
        </row>
        <row r="115">
          <cell r="A115">
            <v>1.111</v>
          </cell>
          <cell r="B115" t="str">
            <v>BE</v>
          </cell>
          <cell r="C115" t="str">
            <v>BI</v>
          </cell>
          <cell r="D115" t="str">
            <v>LCR (SCI CARRE D'AS - ADLER à BISCHHEIM)</v>
          </cell>
          <cell r="E115" t="str">
            <v>7, Rue Jean Monnet   ECKBOLSHEIM   67087 STRASBOURG</v>
          </cell>
          <cell r="F115">
            <v>388770240</v>
          </cell>
          <cell r="G115">
            <v>388770265</v>
          </cell>
          <cell r="H115" t="str">
            <v>LCR</v>
          </cell>
          <cell r="I115" t="str">
            <v>7, Rue Jean Monnet  ECKBOLSHEIM  67087 STRASBOURG Cdx</v>
          </cell>
          <cell r="J115">
            <v>388770240</v>
          </cell>
          <cell r="K115">
            <v>388770265</v>
          </cell>
          <cell r="L115" t="str">
            <v>67</v>
          </cell>
          <cell r="M115">
            <v>1032115.2000000001</v>
          </cell>
        </row>
        <row r="116">
          <cell r="A116">
            <v>1.1120000000000001</v>
          </cell>
          <cell r="B116" t="str">
            <v>BE</v>
          </cell>
          <cell r="C116" t="str">
            <v>BI</v>
          </cell>
          <cell r="D116" t="str">
            <v>SYNKEM (KILOLAB)</v>
          </cell>
          <cell r="E116" t="str">
            <v>47, Rue de Longvic   BP 50   21301 CHENOVE</v>
          </cell>
          <cell r="F116">
            <v>380447272</v>
          </cell>
          <cell r="G116">
            <v>380447098</v>
          </cell>
          <cell r="L116" t="str">
            <v>21</v>
          </cell>
          <cell r="M116">
            <v>159300.14000000001</v>
          </cell>
        </row>
        <row r="117">
          <cell r="A117">
            <v>1.113</v>
          </cell>
          <cell r="B117" t="str">
            <v>BE</v>
          </cell>
          <cell r="C117" t="str">
            <v>DI</v>
          </cell>
          <cell r="D117" t="str">
            <v>ASSOCIATION STADE AUTOMOBILE (CIRCUIT DIJON PRENOIS)</v>
          </cell>
          <cell r="E117" t="str">
            <v>21370 PRENOIS</v>
          </cell>
          <cell r="F117">
            <v>380353222</v>
          </cell>
          <cell r="H117" t="str">
            <v>SETUREC ARCHITECTURE</v>
          </cell>
          <cell r="I117" t="str">
            <v>28, Rue Louis De Broglie   Parc Technologique  21000 DIJON</v>
          </cell>
          <cell r="J117">
            <v>380740102</v>
          </cell>
          <cell r="K117">
            <v>380740106</v>
          </cell>
          <cell r="L117" t="str">
            <v>21</v>
          </cell>
          <cell r="M117">
            <v>196389.54</v>
          </cell>
        </row>
        <row r="118">
          <cell r="A118">
            <v>1.1140000000000001</v>
          </cell>
          <cell r="B118" t="str">
            <v>BE</v>
          </cell>
          <cell r="C118" t="str">
            <v>GD</v>
          </cell>
          <cell r="D118" t="str">
            <v>SCI DELTA CENTRE EST (MR BRICOLAGE à GENLIS)</v>
          </cell>
          <cell r="E118" t="str">
            <v>2, Rue Léon Biancoto   21121 DAROIS</v>
          </cell>
          <cell r="H118" t="str">
            <v>BORY INGENIERIE</v>
          </cell>
          <cell r="I118" t="str">
            <v>15, Rue d'Ahuy   21121 HAUTEVILLE LES DIJON</v>
          </cell>
          <cell r="J118">
            <v>380560110</v>
          </cell>
          <cell r="K118">
            <v>380560117</v>
          </cell>
          <cell r="L118" t="str">
            <v>21</v>
          </cell>
          <cell r="M118">
            <v>193560.77</v>
          </cell>
        </row>
        <row r="119">
          <cell r="A119">
            <v>1.115</v>
          </cell>
          <cell r="B119" t="str">
            <v>BE</v>
          </cell>
          <cell r="C119" t="str">
            <v>BI</v>
          </cell>
          <cell r="D119" t="str">
            <v>SCHMALBACH LUBECA - PET CONTAINERS FRANCE</v>
          </cell>
          <cell r="E119" t="str">
            <v>21200 SAINTE MARIE LA BLANCHE</v>
          </cell>
          <cell r="F119">
            <v>380265870</v>
          </cell>
          <cell r="G119">
            <v>380265869</v>
          </cell>
          <cell r="H119" t="str">
            <v>ARCHIMEDE INGENIERIE</v>
          </cell>
          <cell r="I119" t="str">
            <v>21, Rue Albert Camus   BP 66606   21066 DIJON Cédex</v>
          </cell>
          <cell r="J119">
            <v>380539595</v>
          </cell>
          <cell r="K119">
            <v>380539604</v>
          </cell>
          <cell r="L119" t="str">
            <v>21</v>
          </cell>
          <cell r="M119">
            <v>1266822.3900000001</v>
          </cell>
        </row>
        <row r="120">
          <cell r="A120">
            <v>1.1160000000000001</v>
          </cell>
          <cell r="B120" t="str">
            <v>BE</v>
          </cell>
          <cell r="C120" t="str">
            <v>GD</v>
          </cell>
          <cell r="D120" t="str">
            <v>VISA INGENIERIE (SCI PAUMAR  - FLY - ACCES à QUETIGNY)</v>
          </cell>
          <cell r="E120" t="str">
            <v>112, Route de Dijon   21600 LONGVIC</v>
          </cell>
          <cell r="F120">
            <v>380667717</v>
          </cell>
          <cell r="G120">
            <v>380664853</v>
          </cell>
          <cell r="H120" t="str">
            <v>VISA INGENIERIE</v>
          </cell>
          <cell r="I120" t="str">
            <v>112, Route de Dijon   21600 LONGVIC</v>
          </cell>
          <cell r="J120">
            <v>380667717</v>
          </cell>
          <cell r="K120">
            <v>380664853</v>
          </cell>
          <cell r="L120" t="str">
            <v>21</v>
          </cell>
          <cell r="M120">
            <v>340000</v>
          </cell>
        </row>
        <row r="121">
          <cell r="A121">
            <v>1.117</v>
          </cell>
          <cell r="B121" t="str">
            <v>BE</v>
          </cell>
          <cell r="C121" t="str">
            <v>BI</v>
          </cell>
          <cell r="D121" t="str">
            <v>GEFEC (SCI MAWAL à VOISINS LE BRETONNEUX)</v>
          </cell>
          <cell r="E121" t="str">
            <v>42, Avenue Verdier   92120 MONTROUGE</v>
          </cell>
          <cell r="F121">
            <v>146544646</v>
          </cell>
          <cell r="G121">
            <v>146543700</v>
          </cell>
          <cell r="H121" t="str">
            <v>GEFEC</v>
          </cell>
          <cell r="I121" t="str">
            <v>42, Avenue Verdier   92120 MONTROUGE</v>
          </cell>
          <cell r="J121">
            <v>146544646</v>
          </cell>
          <cell r="K121">
            <v>146543700</v>
          </cell>
          <cell r="L121" t="str">
            <v>92</v>
          </cell>
          <cell r="M121">
            <v>567000</v>
          </cell>
        </row>
        <row r="122">
          <cell r="A122">
            <v>1.1180000000000001</v>
          </cell>
          <cell r="B122" t="str">
            <v>BE</v>
          </cell>
          <cell r="C122" t="str">
            <v>AR</v>
          </cell>
          <cell r="D122" t="str">
            <v>SCI LBO</v>
          </cell>
          <cell r="E122" t="str">
            <v>Les Belles Ouvrières   25410 SAINT VIT</v>
          </cell>
          <cell r="H122" t="str">
            <v>GROUPE 1000</v>
          </cell>
          <cell r="I122" t="str">
            <v>3, Place de Montrapon   25000 BESANCON</v>
          </cell>
          <cell r="J122">
            <v>381530808</v>
          </cell>
          <cell r="K122">
            <v>381500666</v>
          </cell>
          <cell r="L122" t="str">
            <v>25</v>
          </cell>
          <cell r="M122">
            <v>293973.33</v>
          </cell>
        </row>
        <row r="123">
          <cell r="A123">
            <v>1.119</v>
          </cell>
          <cell r="B123" t="str">
            <v>BE</v>
          </cell>
          <cell r="C123" t="str">
            <v>BI</v>
          </cell>
          <cell r="D123" t="str">
            <v>FIELD PACKAGING (CHESAPEAKE à MIGENNES)</v>
          </cell>
          <cell r="E123" t="str">
            <v>30, Rue du Ballon   93165 NOISY LE GRAND</v>
          </cell>
          <cell r="F123">
            <v>148158801</v>
          </cell>
          <cell r="G123">
            <v>148158814</v>
          </cell>
          <cell r="H123" t="str">
            <v>BRANCHU Patrick</v>
          </cell>
          <cell r="I123" t="str">
            <v>8, Avenue Charles De Gaulle   89000 AUXERRE</v>
          </cell>
          <cell r="J123">
            <v>386427272</v>
          </cell>
          <cell r="K123">
            <v>386427373</v>
          </cell>
          <cell r="L123" t="str">
            <v>89</v>
          </cell>
          <cell r="M123">
            <v>1106855.3999999999</v>
          </cell>
        </row>
        <row r="124">
          <cell r="A124">
            <v>1.1200000000000001</v>
          </cell>
          <cell r="B124" t="str">
            <v>BE</v>
          </cell>
          <cell r="C124" t="str">
            <v>HS</v>
          </cell>
          <cell r="D124" t="str">
            <v>CLAIR (SCI MASIPER à CHEVIGNY ST SAUVEUR)</v>
          </cell>
          <cell r="E124" t="str">
            <v>149, Rue Gustave Eiffel   BP 398   21011 DIJON Cédex</v>
          </cell>
          <cell r="F124">
            <v>380415579</v>
          </cell>
          <cell r="G124">
            <v>380412518</v>
          </cell>
          <cell r="H124" t="str">
            <v>ACTH INGENIERIE</v>
          </cell>
          <cell r="I124" t="str">
            <v>Rue de la Maison Commune   21120 GEMEAUX</v>
          </cell>
          <cell r="J124">
            <v>380955151</v>
          </cell>
          <cell r="K124">
            <v>380954985</v>
          </cell>
          <cell r="L124" t="str">
            <v>21</v>
          </cell>
          <cell r="M124">
            <v>220000</v>
          </cell>
        </row>
        <row r="125">
          <cell r="A125">
            <v>1.121</v>
          </cell>
          <cell r="B125" t="str">
            <v>BE</v>
          </cell>
          <cell r="C125" t="str">
            <v>BI</v>
          </cell>
          <cell r="D125" t="str">
            <v>ALCATEL CABLE FRANCE (Auvent Chlorure D3)</v>
          </cell>
          <cell r="E125" t="str">
            <v>ZI Artois Flandres  Zone Est Secteur C  62138 BILLY BERCLAU</v>
          </cell>
          <cell r="F125">
            <v>321794900</v>
          </cell>
          <cell r="G125">
            <v>321794919</v>
          </cell>
          <cell r="H125" t="str">
            <v>LUCAS JM</v>
          </cell>
          <cell r="I125" t="str">
            <v>125, Rue de Paris   59800 LILLE</v>
          </cell>
          <cell r="J125">
            <v>320519010</v>
          </cell>
          <cell r="K125">
            <v>320319190</v>
          </cell>
          <cell r="L125" t="str">
            <v>62</v>
          </cell>
          <cell r="M125">
            <v>124999.17</v>
          </cell>
        </row>
        <row r="126">
          <cell r="A126">
            <v>1.1219999999999999</v>
          </cell>
          <cell r="B126" t="str">
            <v>BE</v>
          </cell>
          <cell r="C126" t="str">
            <v>GD</v>
          </cell>
          <cell r="D126" t="str">
            <v>OCP (Bâtiment à BOURG ACHARD)</v>
          </cell>
          <cell r="E126" t="str">
            <v xml:space="preserve">2, Rue Galien   93587 SAINT OUEN Cédex </v>
          </cell>
          <cell r="H126" t="str">
            <v>LE ROY et Associés</v>
          </cell>
          <cell r="I126" t="str">
            <v>13, Rue Chapon   75003 PARIS</v>
          </cell>
          <cell r="J126">
            <v>148872433</v>
          </cell>
          <cell r="K126">
            <v>148872456</v>
          </cell>
          <cell r="L126" t="str">
            <v>27</v>
          </cell>
          <cell r="M126">
            <v>1771083.9</v>
          </cell>
        </row>
        <row r="127">
          <cell r="A127">
            <v>1.1229999999999998</v>
          </cell>
          <cell r="B127" t="str">
            <v>BB</v>
          </cell>
          <cell r="C127" t="str">
            <v>GD</v>
          </cell>
          <cell r="D127" t="str">
            <v>IRCO (SCI ANNEMASSE INVESTISSEMENT à ANNEMASSE)</v>
          </cell>
          <cell r="E127" t="str">
            <v>Avenue d'Immercourt   62000 ARRAS</v>
          </cell>
          <cell r="F127">
            <v>321072020</v>
          </cell>
          <cell r="H127" t="str">
            <v>BOUCHET Architecture</v>
          </cell>
          <cell r="I127" t="str">
            <v>4, Rue Roger Lorisson  BP 107  42163 ANDREZIEUX BOUTHEON</v>
          </cell>
          <cell r="J127">
            <v>477552013</v>
          </cell>
          <cell r="K127">
            <v>477554720</v>
          </cell>
          <cell r="L127" t="str">
            <v>74</v>
          </cell>
          <cell r="M127">
            <v>779558.2</v>
          </cell>
        </row>
        <row r="128">
          <cell r="A128" t="str">
            <v/>
          </cell>
        </row>
        <row r="129">
          <cell r="A129" t="str">
            <v/>
          </cell>
        </row>
        <row r="130">
          <cell r="A130" t="str">
            <v/>
          </cell>
        </row>
        <row r="131">
          <cell r="A131" t="str">
            <v/>
          </cell>
        </row>
        <row r="132">
          <cell r="A132" t="str">
            <v/>
          </cell>
        </row>
        <row r="133">
          <cell r="A133" t="str">
            <v/>
          </cell>
        </row>
        <row r="134">
          <cell r="A134" t="str">
            <v/>
          </cell>
        </row>
        <row r="135">
          <cell r="A135" t="str">
            <v/>
          </cell>
        </row>
        <row r="136">
          <cell r="A136" t="str">
            <v/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/>
          </cell>
        </row>
        <row r="142">
          <cell r="A142" t="str">
            <v/>
          </cell>
        </row>
        <row r="143">
          <cell r="A143" t="str">
            <v/>
          </cell>
        </row>
        <row r="144">
          <cell r="A144" t="str">
            <v/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</sheetData>
      <sheetData sheetId="5">
        <row r="1">
          <cell r="A1" t="str">
            <v>N° AFFAIRE</v>
          </cell>
          <cell r="B1" t="str">
            <v>COM</v>
          </cell>
          <cell r="C1" t="str">
            <v>SECTEUR</v>
          </cell>
          <cell r="D1" t="str">
            <v>NOM</v>
          </cell>
          <cell r="E1" t="str">
            <v>ADRESSE</v>
          </cell>
          <cell r="F1" t="str">
            <v>CP</v>
          </cell>
          <cell r="G1" t="str">
            <v>VILLE</v>
          </cell>
          <cell r="H1" t="str">
            <v>TEL</v>
          </cell>
          <cell r="I1" t="str">
            <v>FAX</v>
          </cell>
          <cell r="J1" t="str">
            <v>ARCHITECTE</v>
          </cell>
          <cell r="K1" t="str">
            <v>ADRESSE</v>
          </cell>
          <cell r="L1" t="str">
            <v>CP</v>
          </cell>
          <cell r="M1" t="str">
            <v>VILLE</v>
          </cell>
          <cell r="N1" t="str">
            <v>TEL</v>
          </cell>
          <cell r="O1" t="str">
            <v>PORTABLE</v>
          </cell>
          <cell r="P1" t="str">
            <v>FAX</v>
          </cell>
          <cell r="Q1" t="str">
            <v>DPT</v>
          </cell>
          <cell r="R1" t="str">
            <v>MONTANT HT</v>
          </cell>
        </row>
        <row r="2">
          <cell r="A2">
            <v>2.0009999999999999</v>
          </cell>
          <cell r="B2" t="str">
            <v>BE</v>
          </cell>
          <cell r="C2" t="str">
            <v>MP</v>
          </cell>
          <cell r="D2" t="str">
            <v>DEPARTEMENT DU DOUBS (Préfecture)</v>
          </cell>
          <cell r="E2" t="str">
            <v>7, Avenue de la Gare d'Eau</v>
          </cell>
          <cell r="F2">
            <v>25031</v>
          </cell>
          <cell r="G2" t="str">
            <v>BESANCON Cédex</v>
          </cell>
          <cell r="H2">
            <v>381258404</v>
          </cell>
          <cell r="I2">
            <v>381258409</v>
          </cell>
          <cell r="J2" t="str">
            <v>FISZER GUYARD</v>
          </cell>
          <cell r="K2" t="str">
            <v>41, Rue Dauphine</v>
          </cell>
          <cell r="L2">
            <v>75006</v>
          </cell>
          <cell r="M2" t="str">
            <v>PARIS</v>
          </cell>
          <cell r="N2">
            <v>143265641</v>
          </cell>
          <cell r="O2">
            <v>450436867</v>
          </cell>
          <cell r="Q2" t="str">
            <v>25</v>
          </cell>
          <cell r="R2">
            <v>141560</v>
          </cell>
        </row>
        <row r="3">
          <cell r="A3">
            <v>2.0019999999999998</v>
          </cell>
          <cell r="B3" t="str">
            <v>BE</v>
          </cell>
          <cell r="C3" t="str">
            <v>AR</v>
          </cell>
          <cell r="D3" t="str">
            <v>ACTH (JCA FINANCIERE - BEAUNE DECO à BEAUNE)</v>
          </cell>
          <cell r="E3" t="str">
            <v>Rue de la Maison Commune</v>
          </cell>
          <cell r="F3">
            <v>21120</v>
          </cell>
          <cell r="G3" t="str">
            <v>GEMEAUX</v>
          </cell>
          <cell r="H3">
            <v>380955151</v>
          </cell>
          <cell r="I3">
            <v>380954985</v>
          </cell>
          <cell r="J3" t="str">
            <v>ACTH (René SCHER Architecteur)</v>
          </cell>
          <cell r="K3" t="str">
            <v>Rue de la Maison Commune</v>
          </cell>
          <cell r="L3">
            <v>21120</v>
          </cell>
          <cell r="M3" t="str">
            <v>GEMEAUX</v>
          </cell>
          <cell r="N3">
            <v>380955151</v>
          </cell>
          <cell r="P3">
            <v>380954985</v>
          </cell>
          <cell r="Q3" t="str">
            <v>21</v>
          </cell>
          <cell r="R3">
            <v>25850</v>
          </cell>
        </row>
        <row r="4">
          <cell r="A4">
            <v>2.0030000000000001</v>
          </cell>
          <cell r="B4" t="str">
            <v>BE</v>
          </cell>
          <cell r="C4" t="str">
            <v>GD</v>
          </cell>
          <cell r="D4" t="str">
            <v>VERDUN DISTRIBUTION (LECLERC)</v>
          </cell>
          <cell r="E4" t="str">
            <v>Rue Maurice Genevoix</v>
          </cell>
          <cell r="F4">
            <v>55100</v>
          </cell>
          <cell r="G4" t="str">
            <v>VERDUN</v>
          </cell>
          <cell r="H4">
            <v>329860200</v>
          </cell>
          <cell r="I4">
            <v>329862022</v>
          </cell>
          <cell r="J4" t="str">
            <v>IMPACT</v>
          </cell>
          <cell r="K4" t="str">
            <v>1, Rue du Gravier du Bac  ZI Courtillière</v>
          </cell>
          <cell r="L4">
            <v>77400</v>
          </cell>
          <cell r="M4" t="str">
            <v>SAINT THIBAULT DES VIGNES</v>
          </cell>
          <cell r="N4">
            <v>164300616</v>
          </cell>
          <cell r="P4">
            <v>164306415</v>
          </cell>
          <cell r="Q4" t="str">
            <v>55</v>
          </cell>
          <cell r="R4">
            <v>163000</v>
          </cell>
        </row>
        <row r="5">
          <cell r="A5">
            <v>2.004</v>
          </cell>
          <cell r="B5" t="str">
            <v>BE</v>
          </cell>
          <cell r="C5" t="str">
            <v>GD</v>
          </cell>
          <cell r="D5" t="str">
            <v>NEVERDIS (LECLERC)</v>
          </cell>
          <cell r="E5" t="str">
            <v>Boulevard Beauregard</v>
          </cell>
          <cell r="F5">
            <v>58660</v>
          </cell>
          <cell r="G5" t="str">
            <v>COULANGES LES NEVERS</v>
          </cell>
          <cell r="J5" t="str">
            <v>ARDECO</v>
          </cell>
          <cell r="K5" t="str">
            <v>Les Granges Galand   BP 236</v>
          </cell>
          <cell r="L5">
            <v>37552</v>
          </cell>
          <cell r="M5" t="str">
            <v>SAINT AVERTIN</v>
          </cell>
          <cell r="N5">
            <v>247270128</v>
          </cell>
          <cell r="P5">
            <v>247287844</v>
          </cell>
          <cell r="Q5" t="str">
            <v>58</v>
          </cell>
          <cell r="R5">
            <v>170982</v>
          </cell>
        </row>
        <row r="6">
          <cell r="A6">
            <v>2.0049999999999999</v>
          </cell>
          <cell r="B6" t="str">
            <v>BE</v>
          </cell>
          <cell r="C6" t="str">
            <v>BI</v>
          </cell>
          <cell r="D6" t="str">
            <v>COMAFRANC  (Bât. À GRAY)</v>
          </cell>
          <cell r="E6" t="str">
            <v>ZI</v>
          </cell>
          <cell r="F6">
            <v>90400</v>
          </cell>
          <cell r="G6" t="str">
            <v>DANJOUTIN</v>
          </cell>
          <cell r="H6">
            <v>384466390</v>
          </cell>
          <cell r="I6">
            <v>384225232</v>
          </cell>
          <cell r="Q6" t="str">
            <v>70</v>
          </cell>
          <cell r="R6">
            <v>45735</v>
          </cell>
        </row>
        <row r="7">
          <cell r="A7">
            <v>2.0059999999999998</v>
          </cell>
          <cell r="B7" t="str">
            <v>BE</v>
          </cell>
          <cell r="C7" t="str">
            <v>BI</v>
          </cell>
          <cell r="D7" t="str">
            <v>LGR REINE (Bât. À VEYZIAT)</v>
          </cell>
          <cell r="E7" t="str">
            <v>26, Rue Jean Mermoz</v>
          </cell>
          <cell r="F7">
            <v>1100</v>
          </cell>
          <cell r="G7" t="str">
            <v>OYONNAX</v>
          </cell>
          <cell r="H7">
            <v>474121212</v>
          </cell>
          <cell r="J7" t="str">
            <v>COTE COUR</v>
          </cell>
          <cell r="K7" t="str">
            <v>164 Bis, Rue de Créqui</v>
          </cell>
          <cell r="L7">
            <v>69003</v>
          </cell>
          <cell r="M7" t="str">
            <v>LYON</v>
          </cell>
          <cell r="N7">
            <v>478607809</v>
          </cell>
          <cell r="P7">
            <v>478604031</v>
          </cell>
          <cell r="Q7" t="str">
            <v>01</v>
          </cell>
          <cell r="R7">
            <v>177000</v>
          </cell>
        </row>
        <row r="8">
          <cell r="A8">
            <v>2.0070000000000001</v>
          </cell>
          <cell r="B8" t="str">
            <v>CP</v>
          </cell>
          <cell r="C8" t="str">
            <v>BI</v>
          </cell>
          <cell r="D8" t="str">
            <v>GROSPERRIN Carrosserie</v>
          </cell>
          <cell r="E8" t="str">
            <v>Route de Boult   ZI</v>
          </cell>
          <cell r="F8">
            <v>70190</v>
          </cell>
          <cell r="G8" t="str">
            <v>VORAY SUR L'OGNON</v>
          </cell>
          <cell r="H8">
            <v>381569197</v>
          </cell>
          <cell r="I8">
            <v>381568581</v>
          </cell>
          <cell r="Q8" t="str">
            <v>70</v>
          </cell>
          <cell r="R8">
            <v>29403</v>
          </cell>
        </row>
        <row r="9">
          <cell r="A9">
            <v>2.008</v>
          </cell>
          <cell r="B9" t="str">
            <v>BE</v>
          </cell>
          <cell r="C9" t="str">
            <v>DI</v>
          </cell>
          <cell r="D9" t="str">
            <v>ASSOCIATION DIOCESAINE DIJON (DECOURTRAY)</v>
          </cell>
          <cell r="E9" t="str">
            <v>20, Rue du Petit Potet</v>
          </cell>
          <cell r="F9">
            <v>21000</v>
          </cell>
          <cell r="G9" t="str">
            <v>DIJON</v>
          </cell>
          <cell r="H9">
            <v>380631673</v>
          </cell>
          <cell r="I9">
            <v>380631679</v>
          </cell>
          <cell r="J9" t="str">
            <v>TRIA Architectes</v>
          </cell>
          <cell r="K9" t="str">
            <v>8, Boulevard de Brosse</v>
          </cell>
          <cell r="L9">
            <v>21000</v>
          </cell>
          <cell r="M9" t="str">
            <v>DIJON</v>
          </cell>
          <cell r="N9">
            <v>380303909</v>
          </cell>
          <cell r="P9">
            <v>380304480</v>
          </cell>
          <cell r="Q9" t="str">
            <v>21</v>
          </cell>
          <cell r="R9">
            <v>105189.82</v>
          </cell>
        </row>
        <row r="10">
          <cell r="A10">
            <v>2.0089999999999999</v>
          </cell>
          <cell r="B10" t="str">
            <v>BB</v>
          </cell>
          <cell r="C10" t="str">
            <v>BI</v>
          </cell>
          <cell r="D10" t="str">
            <v>PUITS PRESSION SCHLUMBERGER</v>
          </cell>
          <cell r="E10" t="str">
            <v>1, Rue Henri Becquerel BP 202</v>
          </cell>
          <cell r="F10">
            <v>92142</v>
          </cell>
          <cell r="G10" t="str">
            <v>CLAMART Cédex</v>
          </cell>
          <cell r="H10">
            <v>145372266</v>
          </cell>
          <cell r="I10">
            <v>1462313820</v>
          </cell>
          <cell r="J10" t="str">
            <v>MCPE  Mr ZERBIB</v>
          </cell>
          <cell r="K10" t="str">
            <v>10, Résidence Les Chênes</v>
          </cell>
          <cell r="L10">
            <v>78590</v>
          </cell>
          <cell r="M10" t="str">
            <v>NOISY LE ROI</v>
          </cell>
          <cell r="N10">
            <v>130805525</v>
          </cell>
          <cell r="O10">
            <v>309245648</v>
          </cell>
          <cell r="P10">
            <v>130805526</v>
          </cell>
          <cell r="Q10" t="str">
            <v>92</v>
          </cell>
          <cell r="R10">
            <v>64900</v>
          </cell>
        </row>
        <row r="11">
          <cell r="A11">
            <v>2.0099999999999998</v>
          </cell>
          <cell r="B11" t="str">
            <v>BE</v>
          </cell>
          <cell r="C11" t="str">
            <v>DI</v>
          </cell>
          <cell r="D11" t="str">
            <v>VERDUN DISTRIBUTION (CLUB GYM)</v>
          </cell>
          <cell r="E11" t="str">
            <v>Rue Maurice Genevoix</v>
          </cell>
          <cell r="F11">
            <v>55100</v>
          </cell>
          <cell r="G11" t="str">
            <v>VERDUN</v>
          </cell>
          <cell r="H11">
            <v>329860200</v>
          </cell>
          <cell r="I11">
            <v>329862022</v>
          </cell>
          <cell r="J11" t="str">
            <v>IMPACT</v>
          </cell>
          <cell r="K11" t="str">
            <v>1, Rue du Gravier du Bac  ZI Courtillière</v>
          </cell>
          <cell r="L11">
            <v>77400</v>
          </cell>
          <cell r="M11" t="str">
            <v>SAINT THIBAULT DES VIGNES</v>
          </cell>
          <cell r="N11">
            <v>164300616</v>
          </cell>
          <cell r="P11">
            <v>164306415</v>
          </cell>
          <cell r="Q11" t="str">
            <v>55</v>
          </cell>
          <cell r="R11">
            <v>25000</v>
          </cell>
        </row>
        <row r="12">
          <cell r="A12">
            <v>2.0110000000000001</v>
          </cell>
          <cell r="B12" t="str">
            <v>BE</v>
          </cell>
          <cell r="C12" t="str">
            <v>BI</v>
          </cell>
          <cell r="D12" t="str">
            <v>CHAROT</v>
          </cell>
          <cell r="E12" t="str">
            <v>ZI des Sablons   BP 166</v>
          </cell>
          <cell r="F12">
            <v>89101</v>
          </cell>
          <cell r="G12" t="str">
            <v>SENS</v>
          </cell>
          <cell r="H12">
            <v>386647389</v>
          </cell>
          <cell r="I12">
            <v>386647377</v>
          </cell>
          <cell r="Q12" t="str">
            <v>89</v>
          </cell>
          <cell r="R12">
            <v>171350</v>
          </cell>
        </row>
        <row r="13">
          <cell r="A13">
            <v>2.012</v>
          </cell>
          <cell r="B13" t="str">
            <v>BE</v>
          </cell>
          <cell r="C13" t="str">
            <v>BI</v>
          </cell>
          <cell r="D13" t="str">
            <v>LAITERIE SOUMMAM</v>
          </cell>
          <cell r="E13" t="str">
            <v>RN 26  Taharacht AKBOU</v>
          </cell>
          <cell r="F13">
            <v>6200</v>
          </cell>
          <cell r="G13" t="str">
            <v>W. BEJAIA (ALGERIE)</v>
          </cell>
          <cell r="H13">
            <v>21334358950</v>
          </cell>
          <cell r="J13" t="str">
            <v>HAMITOUCHE Madjid</v>
          </cell>
          <cell r="K13" t="str">
            <v>67, Promenade de Golfeurs</v>
          </cell>
          <cell r="L13">
            <v>77600</v>
          </cell>
          <cell r="M13" t="str">
            <v>BUSSY SAINT GEORGES</v>
          </cell>
          <cell r="Q13" t="str">
            <v>E</v>
          </cell>
          <cell r="R13">
            <v>405310</v>
          </cell>
        </row>
        <row r="14">
          <cell r="A14">
            <v>2.0129999999999999</v>
          </cell>
          <cell r="B14" t="str">
            <v>BB</v>
          </cell>
          <cell r="C14" t="str">
            <v>BI</v>
          </cell>
          <cell r="D14" t="str">
            <v>CMC (FGET à GENAS)</v>
          </cell>
          <cell r="E14" t="str">
            <v>354, Rue André Philip</v>
          </cell>
          <cell r="F14">
            <v>69007</v>
          </cell>
          <cell r="G14" t="str">
            <v>LYON</v>
          </cell>
          <cell r="H14">
            <v>472731440</v>
          </cell>
          <cell r="I14">
            <v>478580206</v>
          </cell>
          <cell r="J14" t="str">
            <v>CMC</v>
          </cell>
          <cell r="K14" t="str">
            <v>354, Rue André Philip</v>
          </cell>
          <cell r="L14">
            <v>69007</v>
          </cell>
          <cell r="M14" t="str">
            <v>LYON</v>
          </cell>
          <cell r="N14">
            <v>472731440</v>
          </cell>
          <cell r="O14">
            <v>609403535</v>
          </cell>
          <cell r="P14">
            <v>478580206</v>
          </cell>
          <cell r="Q14" t="str">
            <v>69</v>
          </cell>
          <cell r="R14">
            <v>64000</v>
          </cell>
        </row>
        <row r="15">
          <cell r="A15">
            <v>2.0139999999999998</v>
          </cell>
          <cell r="B15" t="str">
            <v>BE</v>
          </cell>
          <cell r="C15" t="str">
            <v>BI</v>
          </cell>
          <cell r="D15" t="str">
            <v>TOUTMOUSSE (SCI BIENVENUE)</v>
          </cell>
          <cell r="E15" t="str">
            <v>ZAC Chateaufarine</v>
          </cell>
          <cell r="F15">
            <v>25000</v>
          </cell>
          <cell r="G15" t="str">
            <v xml:space="preserve">BESANCON  </v>
          </cell>
          <cell r="H15">
            <v>381516565</v>
          </cell>
          <cell r="J15" t="str">
            <v>DURUPT</v>
          </cell>
          <cell r="K15" t="str">
            <v>ZAC Chateaufarine</v>
          </cell>
          <cell r="L15">
            <v>25000</v>
          </cell>
          <cell r="M15" t="str">
            <v>BESANCON</v>
          </cell>
          <cell r="O15">
            <v>680019972</v>
          </cell>
          <cell r="Q15" t="str">
            <v>25</v>
          </cell>
          <cell r="R15">
            <v>43377.62</v>
          </cell>
        </row>
        <row r="16">
          <cell r="A16">
            <v>2.0150000000000001</v>
          </cell>
          <cell r="B16" t="str">
            <v>BE</v>
          </cell>
          <cell r="C16" t="str">
            <v>DI</v>
          </cell>
          <cell r="D16" t="str">
            <v>APAJH (CAT)</v>
          </cell>
          <cell r="E16" t="str">
            <v>67, Rue Carnot</v>
          </cell>
          <cell r="F16">
            <v>89100</v>
          </cell>
          <cell r="G16" t="str">
            <v>SENS</v>
          </cell>
          <cell r="J16" t="str">
            <v>LE RU Thierry</v>
          </cell>
          <cell r="K16" t="str">
            <v>8, Avenue Charles De Gaulle</v>
          </cell>
          <cell r="L16">
            <v>89000</v>
          </cell>
          <cell r="M16" t="str">
            <v>AUXERRE</v>
          </cell>
          <cell r="N16">
            <v>386427272</v>
          </cell>
          <cell r="P16">
            <v>386427373</v>
          </cell>
          <cell r="Q16" t="str">
            <v>89</v>
          </cell>
          <cell r="R16">
            <v>58234</v>
          </cell>
        </row>
        <row r="17">
          <cell r="A17">
            <v>2.016</v>
          </cell>
          <cell r="B17" t="str">
            <v>BB</v>
          </cell>
          <cell r="C17" t="str">
            <v>HS</v>
          </cell>
          <cell r="D17" t="str">
            <v>SCI DU 14 AVENUE BLERIOT - R2I</v>
          </cell>
          <cell r="E17" t="str">
            <v>38, Avenue Montgolfier</v>
          </cell>
          <cell r="F17">
            <v>69680</v>
          </cell>
          <cell r="G17" t="str">
            <v>CHASSIEU Cédex</v>
          </cell>
          <cell r="H17">
            <v>478901197</v>
          </cell>
          <cell r="I17">
            <v>478406796</v>
          </cell>
          <cell r="J17" t="str">
            <v>GRUYER PA</v>
          </cell>
          <cell r="K17" t="str">
            <v>94, Rue Mercière</v>
          </cell>
          <cell r="L17">
            <v>69002</v>
          </cell>
          <cell r="M17" t="str">
            <v>LYON</v>
          </cell>
          <cell r="N17">
            <v>478376529</v>
          </cell>
          <cell r="O17">
            <v>607804528</v>
          </cell>
          <cell r="P17">
            <v>472419055</v>
          </cell>
          <cell r="Q17" t="str">
            <v>69</v>
          </cell>
          <cell r="R17">
            <v>300000</v>
          </cell>
        </row>
        <row r="18">
          <cell r="A18">
            <v>2.0169999999999999</v>
          </cell>
          <cell r="B18" t="str">
            <v>BB</v>
          </cell>
          <cell r="C18" t="str">
            <v>BI</v>
          </cell>
          <cell r="D18" t="str">
            <v>MARTIN</v>
          </cell>
          <cell r="E18" t="str">
            <v>22, Rue Decomberousse</v>
          </cell>
          <cell r="F18">
            <v>69628</v>
          </cell>
          <cell r="G18" t="str">
            <v>VILLEURBANNE Cédex</v>
          </cell>
          <cell r="H18">
            <v>472147474</v>
          </cell>
          <cell r="I18">
            <v>478263998</v>
          </cell>
          <cell r="J18" t="str">
            <v>INGECO</v>
          </cell>
          <cell r="K18" t="str">
            <v>24, Avenue Joannès Masset   CP 306</v>
          </cell>
          <cell r="L18">
            <v>69500</v>
          </cell>
          <cell r="M18" t="str">
            <v>BRON</v>
          </cell>
          <cell r="N18">
            <v>478642854</v>
          </cell>
          <cell r="P18">
            <v>478642855</v>
          </cell>
          <cell r="Q18" t="str">
            <v>69</v>
          </cell>
          <cell r="R18">
            <v>321220</v>
          </cell>
        </row>
        <row r="19">
          <cell r="A19">
            <v>2.0179999999999998</v>
          </cell>
          <cell r="B19" t="str">
            <v>BE</v>
          </cell>
          <cell r="C19" t="str">
            <v>AR</v>
          </cell>
          <cell r="D19" t="str">
            <v>DELAMARCHE</v>
          </cell>
          <cell r="F19">
            <v>70180</v>
          </cell>
          <cell r="G19" t="str">
            <v>DAMPIERRE SUR SALON</v>
          </cell>
          <cell r="H19">
            <v>384671111</v>
          </cell>
          <cell r="Q19" t="str">
            <v>70</v>
          </cell>
          <cell r="R19">
            <v>6990</v>
          </cell>
        </row>
        <row r="20">
          <cell r="A20">
            <v>2.0190000000000001</v>
          </cell>
          <cell r="B20" t="str">
            <v>BE</v>
          </cell>
          <cell r="C20" t="str">
            <v>DI</v>
          </cell>
          <cell r="D20" t="str">
            <v>ASSOCIATION STADE AUTOMOBILE DIJON PRENOIS</v>
          </cell>
          <cell r="F20">
            <v>21370</v>
          </cell>
          <cell r="G20" t="str">
            <v>PRENOIS</v>
          </cell>
          <cell r="H20">
            <v>380353222</v>
          </cell>
          <cell r="J20" t="str">
            <v>SETUREC Architecture</v>
          </cell>
          <cell r="K20" t="str">
            <v>28, Rue Louis De Broglie   Parc Technologique</v>
          </cell>
          <cell r="L20">
            <v>21000</v>
          </cell>
          <cell r="M20" t="str">
            <v>DIJON</v>
          </cell>
          <cell r="N20">
            <v>380740102</v>
          </cell>
          <cell r="P20">
            <v>380740106</v>
          </cell>
          <cell r="Q20" t="str">
            <v>21</v>
          </cell>
          <cell r="R20">
            <v>32500</v>
          </cell>
        </row>
        <row r="21">
          <cell r="A21">
            <v>2.02</v>
          </cell>
          <cell r="B21" t="str">
            <v>BE</v>
          </cell>
          <cell r="C21" t="str">
            <v>BI</v>
          </cell>
          <cell r="D21" t="str">
            <v>CHAROT</v>
          </cell>
          <cell r="E21" t="str">
            <v xml:space="preserve">ZI des Sablons   BP 166 </v>
          </cell>
          <cell r="F21">
            <v>89101</v>
          </cell>
          <cell r="G21" t="str">
            <v>SENS</v>
          </cell>
          <cell r="H21">
            <v>386647389</v>
          </cell>
          <cell r="I21">
            <v>386647377</v>
          </cell>
          <cell r="Q21" t="str">
            <v>89</v>
          </cell>
          <cell r="R21">
            <v>54450</v>
          </cell>
        </row>
        <row r="22">
          <cell r="A22">
            <v>2.0209999999999999</v>
          </cell>
          <cell r="B22" t="str">
            <v>BE</v>
          </cell>
          <cell r="C22" t="str">
            <v>GD</v>
          </cell>
          <cell r="D22" t="str">
            <v>SUPER U - RN 83 DISTRIBUTION</v>
          </cell>
          <cell r="F22">
            <v>39570</v>
          </cell>
          <cell r="G22" t="str">
            <v>MONTMOROT</v>
          </cell>
          <cell r="J22" t="str">
            <v>COBI Engineering</v>
          </cell>
          <cell r="K22" t="str">
            <v>Résidence A. Fallières   14 C, Rue Diderot</v>
          </cell>
          <cell r="L22">
            <v>47000</v>
          </cell>
          <cell r="M22" t="str">
            <v>AGEN</v>
          </cell>
          <cell r="N22">
            <v>553663369</v>
          </cell>
          <cell r="P22">
            <v>553663373</v>
          </cell>
          <cell r="Q22" t="str">
            <v>39</v>
          </cell>
          <cell r="R22">
            <v>602000</v>
          </cell>
        </row>
        <row r="23">
          <cell r="A23">
            <v>2.0219999999999998</v>
          </cell>
          <cell r="B23" t="str">
            <v>BE</v>
          </cell>
          <cell r="C23" t="str">
            <v>BI</v>
          </cell>
          <cell r="D23" t="str">
            <v>SPIRAL</v>
          </cell>
          <cell r="E23" t="str">
            <v>1, Rue Longues Raies  ZI</v>
          </cell>
          <cell r="F23">
            <v>25220</v>
          </cell>
          <cell r="G23" t="str">
            <v>THISE</v>
          </cell>
          <cell r="H23">
            <v>381504798</v>
          </cell>
          <cell r="I23">
            <v>381537687</v>
          </cell>
          <cell r="J23" t="str">
            <v>LOUE Bernard</v>
          </cell>
          <cell r="K23" t="str">
            <v>2, Rue de la Vierge</v>
          </cell>
          <cell r="L23">
            <v>39700</v>
          </cell>
          <cell r="M23" t="str">
            <v>DAMPIERRE</v>
          </cell>
          <cell r="N23">
            <v>384813922</v>
          </cell>
          <cell r="P23">
            <v>384813922</v>
          </cell>
          <cell r="Q23" t="str">
            <v>25</v>
          </cell>
          <cell r="R23">
            <v>3825</v>
          </cell>
        </row>
        <row r="24">
          <cell r="A24">
            <v>2.0230000000000001</v>
          </cell>
          <cell r="B24" t="str">
            <v>BE</v>
          </cell>
          <cell r="C24" t="str">
            <v>DI</v>
          </cell>
          <cell r="D24" t="str">
            <v>SAS GROUPE GB (MAPAD à BOURG LA REINE)</v>
          </cell>
          <cell r="E24" t="str">
            <v>Centre Entreprises Val Aran Bât. A 37/38</v>
          </cell>
          <cell r="F24">
            <v>83150</v>
          </cell>
          <cell r="G24" t="str">
            <v>BANDOL</v>
          </cell>
          <cell r="H24">
            <v>494291690</v>
          </cell>
          <cell r="I24">
            <v>494291699</v>
          </cell>
          <cell r="J24" t="str">
            <v>BONINO Gilles</v>
          </cell>
          <cell r="K24" t="str">
            <v>8, Rue Claude Aillot</v>
          </cell>
          <cell r="L24">
            <v>89700</v>
          </cell>
          <cell r="M24" t="str">
            <v>TONNERRE</v>
          </cell>
          <cell r="N24">
            <v>386552965</v>
          </cell>
          <cell r="P24">
            <v>386553225</v>
          </cell>
          <cell r="Q24" t="str">
            <v>92</v>
          </cell>
          <cell r="R24">
            <v>228379.63</v>
          </cell>
        </row>
        <row r="25">
          <cell r="A25">
            <v>2.024</v>
          </cell>
          <cell r="B25" t="str">
            <v>BE</v>
          </cell>
          <cell r="C25" t="str">
            <v>BA</v>
          </cell>
          <cell r="D25" t="str">
            <v>GAEC BARBIER Claude et Bernard</v>
          </cell>
          <cell r="E25" t="str">
            <v>Les Granges Noires</v>
          </cell>
          <cell r="F25">
            <v>25530</v>
          </cell>
          <cell r="G25" t="str">
            <v>VERCEL VILLEDIEU LE CAMP</v>
          </cell>
          <cell r="H25">
            <v>381583358</v>
          </cell>
          <cell r="Q25" t="str">
            <v>25</v>
          </cell>
          <cell r="R25">
            <v>32741.46</v>
          </cell>
        </row>
        <row r="26">
          <cell r="A26">
            <v>2.0249999999999999</v>
          </cell>
          <cell r="B26" t="str">
            <v>BE</v>
          </cell>
          <cell r="C26" t="str">
            <v>GD</v>
          </cell>
          <cell r="D26" t="str">
            <v>PROVENCIA (CHAMPION à CREMIEU)</v>
          </cell>
          <cell r="E26" t="str">
            <v>1, Rue de Vénétie</v>
          </cell>
          <cell r="F26">
            <v>74940</v>
          </cell>
          <cell r="G26" t="str">
            <v>ANNECY LE VIEUX</v>
          </cell>
          <cell r="H26">
            <v>450273674</v>
          </cell>
          <cell r="I26">
            <v>450273609</v>
          </cell>
          <cell r="J26" t="str">
            <v>AARALP</v>
          </cell>
          <cell r="K26" t="str">
            <v>L'Astrolabe  Park Nord Annecy</v>
          </cell>
          <cell r="L26">
            <v>74370</v>
          </cell>
          <cell r="M26" t="str">
            <v>METZ TESSY</v>
          </cell>
          <cell r="N26">
            <v>450273674</v>
          </cell>
          <cell r="P26">
            <v>450273609</v>
          </cell>
          <cell r="Q26" t="str">
            <v>38</v>
          </cell>
          <cell r="R26">
            <v>93000</v>
          </cell>
        </row>
        <row r="27">
          <cell r="A27">
            <v>2.0259999999999998</v>
          </cell>
          <cell r="B27" t="str">
            <v>BE</v>
          </cell>
          <cell r="C27" t="str">
            <v>GD</v>
          </cell>
          <cell r="D27" t="str">
            <v>RIPOTOT (COLRUYT à CHAMPAGNEY)</v>
          </cell>
          <cell r="E27" t="str">
            <v>ZI Rue des Entrepôts</v>
          </cell>
          <cell r="F27">
            <v>39700</v>
          </cell>
          <cell r="G27" t="str">
            <v>ROCHEFORT SUR NENON</v>
          </cell>
          <cell r="H27">
            <v>384707467</v>
          </cell>
          <cell r="I27">
            <v>676875492</v>
          </cell>
          <cell r="J27" t="str">
            <v>BOUYGUES Jean-Marie</v>
          </cell>
          <cell r="K27" t="str">
            <v>38, Avenue Georges Pompidou</v>
          </cell>
          <cell r="L27">
            <v>39100</v>
          </cell>
          <cell r="M27" t="str">
            <v>DOLE</v>
          </cell>
          <cell r="N27">
            <v>384720743</v>
          </cell>
          <cell r="P27">
            <v>384728519</v>
          </cell>
          <cell r="Q27" t="str">
            <v>39</v>
          </cell>
          <cell r="R27">
            <v>68015.360000000001</v>
          </cell>
        </row>
        <row r="28">
          <cell r="A28">
            <v>2.0270000000000001</v>
          </cell>
          <cell r="B28" t="str">
            <v>BE</v>
          </cell>
          <cell r="C28" t="str">
            <v>BI</v>
          </cell>
          <cell r="D28" t="str">
            <v xml:space="preserve">SCI FRANS 7 </v>
          </cell>
          <cell r="E28" t="str">
            <v>LA GELINE</v>
          </cell>
          <cell r="F28">
            <v>25270</v>
          </cell>
          <cell r="G28" t="str">
            <v>LEVIER</v>
          </cell>
          <cell r="H28">
            <v>381495638</v>
          </cell>
          <cell r="Q28" t="str">
            <v>45</v>
          </cell>
          <cell r="R28">
            <v>38202.660000000003</v>
          </cell>
        </row>
        <row r="29">
          <cell r="A29">
            <v>2.028</v>
          </cell>
          <cell r="B29" t="str">
            <v>BE</v>
          </cell>
          <cell r="C29" t="str">
            <v>BI</v>
          </cell>
          <cell r="D29" t="str">
            <v>BOISSET Imprimerie</v>
          </cell>
          <cell r="E29" t="str">
            <v>ZAC des Renardières</v>
          </cell>
          <cell r="F29">
            <v>21700</v>
          </cell>
          <cell r="G29" t="str">
            <v>NUITS SAINT GEORGES</v>
          </cell>
          <cell r="J29" t="str">
            <v>SETUREC Architecture</v>
          </cell>
          <cell r="K29" t="str">
            <v>28, Rue Louis De Broglie   Parc Technologique</v>
          </cell>
          <cell r="L29">
            <v>21000</v>
          </cell>
          <cell r="M29" t="str">
            <v>DIJON</v>
          </cell>
          <cell r="N29">
            <v>380740102</v>
          </cell>
          <cell r="P29">
            <v>380740106</v>
          </cell>
          <cell r="Q29" t="str">
            <v>21</v>
          </cell>
          <cell r="R29">
            <v>44000</v>
          </cell>
        </row>
        <row r="30">
          <cell r="A30">
            <v>2.0289999999999999</v>
          </cell>
          <cell r="B30" t="str">
            <v>BE</v>
          </cell>
          <cell r="C30" t="str">
            <v>MP</v>
          </cell>
          <cell r="D30" t="str">
            <v>511ème RT (Régiment Du Train)</v>
          </cell>
          <cell r="E30" t="str">
            <v>Quartier Bonaparte</v>
          </cell>
          <cell r="F30">
            <v>21130</v>
          </cell>
          <cell r="G30" t="str">
            <v>AUXONNE</v>
          </cell>
          <cell r="H30">
            <v>380774294</v>
          </cell>
          <cell r="Q30" t="str">
            <v>21</v>
          </cell>
          <cell r="R30">
            <v>6100</v>
          </cell>
        </row>
        <row r="31">
          <cell r="A31">
            <v>2.0299999999999998</v>
          </cell>
          <cell r="B31" t="str">
            <v>BE</v>
          </cell>
          <cell r="C31" t="str">
            <v>GD</v>
          </cell>
          <cell r="D31" t="str">
            <v>MJS DISTRIBUTION (SUPER U à VILLE)</v>
          </cell>
          <cell r="E31" t="str">
            <v>14, Rue Louis Pasteur</v>
          </cell>
          <cell r="F31">
            <v>67200</v>
          </cell>
          <cell r="G31" t="str">
            <v xml:space="preserve">VILLE  </v>
          </cell>
          <cell r="H31">
            <v>388589310</v>
          </cell>
          <cell r="I31">
            <v>388570339</v>
          </cell>
          <cell r="J31" t="str">
            <v>ALLAIN Christian</v>
          </cell>
          <cell r="K31" t="str">
            <v>13, Rue du Tré la Croix</v>
          </cell>
          <cell r="L31">
            <v>39170</v>
          </cell>
          <cell r="M31" t="str">
            <v>LAVANS LES SAINT CLAUDE</v>
          </cell>
          <cell r="N31">
            <v>384422320</v>
          </cell>
          <cell r="Q31" t="str">
            <v>67</v>
          </cell>
          <cell r="R31">
            <v>562677.14</v>
          </cell>
        </row>
        <row r="32">
          <cell r="A32">
            <v>2.0310000000000001</v>
          </cell>
          <cell r="B32" t="str">
            <v>BE</v>
          </cell>
          <cell r="C32" t="str">
            <v>BI</v>
          </cell>
          <cell r="D32" t="str">
            <v>ESAC - EUROCOOLER</v>
          </cell>
          <cell r="E32" t="str">
            <v>Rue François Slakta    BP 8</v>
          </cell>
          <cell r="F32">
            <v>70800</v>
          </cell>
          <cell r="G32" t="str">
            <v>SAINT LOUP SUR SEMOUSE</v>
          </cell>
          <cell r="H32">
            <v>384933120</v>
          </cell>
          <cell r="I32">
            <v>384933125</v>
          </cell>
          <cell r="Q32" t="str">
            <v>70</v>
          </cell>
          <cell r="R32">
            <v>264963</v>
          </cell>
        </row>
        <row r="33">
          <cell r="A33">
            <v>2.032</v>
          </cell>
          <cell r="B33" t="str">
            <v>BE</v>
          </cell>
          <cell r="C33" t="str">
            <v>BI</v>
          </cell>
          <cell r="D33" t="str">
            <v>SCI FRANS 8</v>
          </cell>
          <cell r="R33">
            <v>0</v>
          </cell>
        </row>
        <row r="34">
          <cell r="A34">
            <v>2.0329999999999999</v>
          </cell>
          <cell r="B34" t="str">
            <v>BE</v>
          </cell>
          <cell r="C34" t="str">
            <v>AR</v>
          </cell>
          <cell r="D34" t="str">
            <v>VULCO PNEUS - GECO PNEUS</v>
          </cell>
          <cell r="E34" t="str">
            <v>14, Rue des Bouleaux   ZAC</v>
          </cell>
          <cell r="F34">
            <v>25150</v>
          </cell>
          <cell r="G34" t="str">
            <v>PONT DE ROIDE</v>
          </cell>
          <cell r="H34">
            <v>381969563</v>
          </cell>
          <cell r="I34">
            <v>381969284</v>
          </cell>
          <cell r="Q34" t="str">
            <v>25</v>
          </cell>
          <cell r="R34">
            <v>70599</v>
          </cell>
        </row>
        <row r="35">
          <cell r="A35">
            <v>2.0339999999999998</v>
          </cell>
          <cell r="B35" t="str">
            <v>BB</v>
          </cell>
          <cell r="C35" t="str">
            <v>BI</v>
          </cell>
          <cell r="D35" t="str">
            <v>HYDRONIC</v>
          </cell>
          <cell r="E35" t="str">
            <v>ZI de la Grippe</v>
          </cell>
          <cell r="F35">
            <v>61400</v>
          </cell>
          <cell r="G35" t="str">
            <v>MORTAGNE AU PERCHE</v>
          </cell>
          <cell r="H35">
            <v>233851400</v>
          </cell>
          <cell r="I35">
            <v>233830995</v>
          </cell>
          <cell r="J35" t="str">
            <v>JAUSSAUD</v>
          </cell>
          <cell r="K35" t="str">
            <v>18, Place de la République</v>
          </cell>
          <cell r="L35">
            <v>61130</v>
          </cell>
          <cell r="M35" t="str">
            <v>BELLEME</v>
          </cell>
          <cell r="N35">
            <v>233835486</v>
          </cell>
          <cell r="P35">
            <v>233836996</v>
          </cell>
          <cell r="Q35" t="str">
            <v>61</v>
          </cell>
          <cell r="R35">
            <v>325000</v>
          </cell>
        </row>
        <row r="36">
          <cell r="A36">
            <v>2.0350000000000001</v>
          </cell>
          <cell r="B36" t="str">
            <v>BE</v>
          </cell>
          <cell r="C36" t="str">
            <v>BI</v>
          </cell>
          <cell r="D36" t="str">
            <v>JONE ORTI (SCI LBO à SAINT VIT)</v>
          </cell>
          <cell r="E36" t="str">
            <v>ZA des Belles Ouvrières</v>
          </cell>
          <cell r="F36">
            <v>25410</v>
          </cell>
          <cell r="G36" t="str">
            <v>SAINT VIT</v>
          </cell>
          <cell r="H36">
            <v>381877530</v>
          </cell>
          <cell r="Q36" t="str">
            <v>25</v>
          </cell>
          <cell r="R36">
            <v>16970</v>
          </cell>
        </row>
        <row r="37">
          <cell r="A37">
            <v>2.036</v>
          </cell>
          <cell r="B37" t="str">
            <v>BB</v>
          </cell>
          <cell r="C37" t="str">
            <v>BI</v>
          </cell>
          <cell r="D37" t="str">
            <v>CMC (SOGETREL à GENAS)</v>
          </cell>
          <cell r="E37" t="str">
            <v>354, Rue André Philip</v>
          </cell>
          <cell r="F37">
            <v>69007</v>
          </cell>
          <cell r="G37" t="str">
            <v>LYON</v>
          </cell>
          <cell r="H37">
            <v>472731440</v>
          </cell>
          <cell r="I37">
            <v>478580206</v>
          </cell>
          <cell r="J37" t="str">
            <v>CMC</v>
          </cell>
          <cell r="K37" t="str">
            <v>354, Rue André Philip</v>
          </cell>
          <cell r="L37">
            <v>69007</v>
          </cell>
          <cell r="M37" t="str">
            <v>LYON</v>
          </cell>
          <cell r="N37">
            <v>472731440</v>
          </cell>
          <cell r="P37">
            <v>478580206</v>
          </cell>
          <cell r="Q37" t="str">
            <v>69</v>
          </cell>
          <cell r="R37">
            <v>44000</v>
          </cell>
        </row>
        <row r="38">
          <cell r="A38">
            <v>2.0369999999999999</v>
          </cell>
          <cell r="B38" t="str">
            <v>BB</v>
          </cell>
          <cell r="C38" t="str">
            <v>DI</v>
          </cell>
          <cell r="D38" t="str">
            <v>DE LADOUCETTE (BRISTOL à POUILLY SUR LOIRE)</v>
          </cell>
          <cell r="E38" t="str">
            <v>42, Avenue Victor Hugo</v>
          </cell>
          <cell r="F38">
            <v>75116</v>
          </cell>
          <cell r="G38" t="str">
            <v>PARIS</v>
          </cell>
          <cell r="H38">
            <v>140676767</v>
          </cell>
          <cell r="I38">
            <v>140676768</v>
          </cell>
          <cell r="J38" t="str">
            <v>VOLLIN Paul Ingéniérie</v>
          </cell>
          <cell r="K38" t="str">
            <v>40, Rue Laure Diébold</v>
          </cell>
          <cell r="L38">
            <v>69009</v>
          </cell>
          <cell r="M38" t="str">
            <v>LYON</v>
          </cell>
          <cell r="Q38" t="str">
            <v>58</v>
          </cell>
          <cell r="R38">
            <v>11433.68</v>
          </cell>
        </row>
        <row r="39">
          <cell r="A39">
            <v>2.0379999999999998</v>
          </cell>
          <cell r="B39" t="str">
            <v>BE</v>
          </cell>
          <cell r="C39" t="str">
            <v>AR</v>
          </cell>
          <cell r="D39" t="str">
            <v>HOME CINEMA</v>
          </cell>
          <cell r="E39" t="str">
            <v>11, Route de Brumath</v>
          </cell>
          <cell r="F39">
            <v>67800</v>
          </cell>
          <cell r="G39" t="str">
            <v>HOENHEIM</v>
          </cell>
          <cell r="J39" t="str">
            <v>AR'TECH</v>
          </cell>
          <cell r="K39" t="str">
            <v>204, Avenue de Colmar</v>
          </cell>
          <cell r="L39">
            <v>67100</v>
          </cell>
          <cell r="M39" t="str">
            <v>STRASBOURG</v>
          </cell>
          <cell r="N39">
            <v>388658986</v>
          </cell>
          <cell r="P39">
            <v>390296379</v>
          </cell>
          <cell r="Q39" t="str">
            <v>67</v>
          </cell>
          <cell r="R39" t="str">
            <v>ANNULEE</v>
          </cell>
        </row>
        <row r="40">
          <cell r="A40">
            <v>2.0390000000000001</v>
          </cell>
          <cell r="B40" t="str">
            <v>BB</v>
          </cell>
          <cell r="C40" t="str">
            <v>BI</v>
          </cell>
          <cell r="D40" t="str">
            <v>CIAT (Extension XXII)</v>
          </cell>
          <cell r="E40" t="str">
            <v>Avenue Jean Falconnier   BP 14</v>
          </cell>
          <cell r="F40">
            <v>1350</v>
          </cell>
          <cell r="G40" t="str">
            <v>CULOZ</v>
          </cell>
          <cell r="H40">
            <v>479424267</v>
          </cell>
          <cell r="I40">
            <v>479424007</v>
          </cell>
          <cell r="Q40" t="str">
            <v>01</v>
          </cell>
          <cell r="R40">
            <v>67110</v>
          </cell>
        </row>
        <row r="41">
          <cell r="A41">
            <v>2.04</v>
          </cell>
          <cell r="B41" t="str">
            <v>BE</v>
          </cell>
          <cell r="C41" t="str">
            <v>BI</v>
          </cell>
          <cell r="D41" t="str">
            <v>SOMETAL</v>
          </cell>
          <cell r="E41" t="str">
            <v>Rue des Jardins</v>
          </cell>
          <cell r="F41">
            <v>70120</v>
          </cell>
          <cell r="G41" t="str">
            <v>CINTREY</v>
          </cell>
          <cell r="H41">
            <v>384910330</v>
          </cell>
          <cell r="I41">
            <v>384910343</v>
          </cell>
          <cell r="J41" t="str">
            <v>SICA HABITAT RURAL</v>
          </cell>
          <cell r="K41" t="str">
            <v>2, Place du Moulin des Prés</v>
          </cell>
          <cell r="L41">
            <v>70000</v>
          </cell>
          <cell r="M41" t="str">
            <v>VESOUL</v>
          </cell>
          <cell r="N41">
            <v>384768245</v>
          </cell>
          <cell r="P41">
            <v>384765906</v>
          </cell>
          <cell r="Q41" t="str">
            <v>70</v>
          </cell>
          <cell r="R41">
            <v>61000</v>
          </cell>
        </row>
        <row r="42">
          <cell r="A42">
            <v>2.0409999999999999</v>
          </cell>
          <cell r="B42" t="str">
            <v>BE</v>
          </cell>
          <cell r="C42" t="str">
            <v>BI</v>
          </cell>
          <cell r="D42" t="str">
            <v>BELDIS (LECLERC à BELFORT)</v>
          </cell>
          <cell r="E42" t="str">
            <v>Rue du Foyer</v>
          </cell>
          <cell r="F42">
            <v>90000</v>
          </cell>
          <cell r="G42" t="str">
            <v>BELFORT</v>
          </cell>
          <cell r="H42">
            <v>384582400</v>
          </cell>
          <cell r="I42">
            <v>384582403</v>
          </cell>
          <cell r="J42" t="str">
            <v>IMPACT</v>
          </cell>
          <cell r="K42" t="str">
            <v>3, Rue de Sélestat</v>
          </cell>
          <cell r="L42">
            <v>68180</v>
          </cell>
          <cell r="M42" t="str">
            <v>HORBOURG WIHR</v>
          </cell>
          <cell r="N42">
            <v>389414088</v>
          </cell>
          <cell r="P42">
            <v>389410298</v>
          </cell>
          <cell r="Q42" t="str">
            <v>90</v>
          </cell>
          <cell r="R42">
            <v>1848337</v>
          </cell>
        </row>
        <row r="43">
          <cell r="A43">
            <v>2.0419999999999998</v>
          </cell>
          <cell r="B43" t="str">
            <v>BE</v>
          </cell>
          <cell r="C43" t="str">
            <v>MP</v>
          </cell>
          <cell r="D43" t="str">
            <v>CRRI 2000 (LYCEE FOLLEREAU à BELFORT)</v>
          </cell>
          <cell r="E43" t="str">
            <v>61, Faubourg de Besançon   BP 154</v>
          </cell>
          <cell r="F43">
            <v>25282</v>
          </cell>
          <cell r="G43" t="str">
            <v>MONTBELIARD Cédex</v>
          </cell>
          <cell r="H43">
            <v>381325090</v>
          </cell>
          <cell r="I43">
            <v>381949636</v>
          </cell>
          <cell r="J43" t="str">
            <v>LORACH Thierry</v>
          </cell>
          <cell r="K43" t="str">
            <v>99 Bis, Rue du Général De Gaulle</v>
          </cell>
          <cell r="L43">
            <v>90850</v>
          </cell>
          <cell r="M43" t="str">
            <v>ESSERT</v>
          </cell>
          <cell r="N43">
            <v>384280778</v>
          </cell>
          <cell r="P43">
            <v>384288155</v>
          </cell>
          <cell r="Q43" t="str">
            <v>90</v>
          </cell>
          <cell r="R43">
            <v>118566</v>
          </cell>
        </row>
        <row r="44">
          <cell r="A44">
            <v>2.0430000000000001</v>
          </cell>
          <cell r="B44" t="str">
            <v>BE</v>
          </cell>
          <cell r="C44" t="str">
            <v>GD</v>
          </cell>
          <cell r="D44" t="str">
            <v>RIPOTOT (COLRUYT à CUISERY)</v>
          </cell>
          <cell r="E44" t="str">
            <v>ZI</v>
          </cell>
          <cell r="F44">
            <v>39700</v>
          </cell>
          <cell r="G44" t="str">
            <v>ROCHEFORT SUR NENON</v>
          </cell>
          <cell r="I44">
            <v>384707465</v>
          </cell>
          <cell r="J44" t="str">
            <v>SODER</v>
          </cell>
          <cell r="K44" t="str">
            <v>ZA des Epenottes    BP 153</v>
          </cell>
          <cell r="L44">
            <v>39101</v>
          </cell>
          <cell r="M44" t="str">
            <v>DOLE Cédex</v>
          </cell>
          <cell r="N44">
            <v>384794771</v>
          </cell>
          <cell r="P44">
            <v>384823028</v>
          </cell>
          <cell r="Q44" t="str">
            <v>71</v>
          </cell>
          <cell r="R44">
            <v>61773</v>
          </cell>
        </row>
        <row r="45">
          <cell r="A45">
            <v>2.044</v>
          </cell>
          <cell r="B45" t="str">
            <v>BE</v>
          </cell>
          <cell r="C45" t="str">
            <v>AR</v>
          </cell>
          <cell r="D45" t="str">
            <v>ESPACE POIDS LOURDS (TRANSMONTAGNE)</v>
          </cell>
          <cell r="E45" t="str">
            <v>22, Rue du Vieux Château</v>
          </cell>
          <cell r="F45">
            <v>21540</v>
          </cell>
          <cell r="G45" t="str">
            <v>SOMBERNON</v>
          </cell>
          <cell r="H45">
            <v>380334461</v>
          </cell>
          <cell r="I45">
            <v>380333557</v>
          </cell>
          <cell r="J45" t="str">
            <v>TRIDON</v>
          </cell>
          <cell r="K45" t="str">
            <v>41, Rue Diderot   Le Diderot</v>
          </cell>
          <cell r="L45">
            <v>21000</v>
          </cell>
          <cell r="M45" t="str">
            <v>DIJON</v>
          </cell>
          <cell r="N45">
            <v>380716363</v>
          </cell>
          <cell r="P45">
            <v>380724238</v>
          </cell>
          <cell r="Q45" t="str">
            <v>21</v>
          </cell>
          <cell r="R45">
            <v>14520</v>
          </cell>
        </row>
        <row r="46">
          <cell r="A46">
            <v>2.0449999999999999</v>
          </cell>
          <cell r="B46" t="str">
            <v>BE</v>
          </cell>
          <cell r="C46" t="str">
            <v>BI</v>
          </cell>
          <cell r="D46" t="str">
            <v>FORMER (Bâtiment à DASLE)</v>
          </cell>
          <cell r="E46" t="str">
            <v>28, Faubourg de Belfort   BP 19</v>
          </cell>
          <cell r="F46">
            <v>90100</v>
          </cell>
          <cell r="G46" t="str">
            <v>DELLE</v>
          </cell>
          <cell r="H46">
            <v>384584185</v>
          </cell>
          <cell r="I46">
            <v>384584120</v>
          </cell>
          <cell r="J46" t="str">
            <v>CETEC Ingéniérie</v>
          </cell>
          <cell r="K46" t="str">
            <v>5, Rue Vivaldi</v>
          </cell>
          <cell r="L46">
            <v>25200</v>
          </cell>
          <cell r="M46" t="str">
            <v>MONTBELIARD</v>
          </cell>
          <cell r="N46">
            <v>381983183</v>
          </cell>
          <cell r="P46">
            <v>381983284</v>
          </cell>
          <cell r="Q46" t="str">
            <v>25</v>
          </cell>
          <cell r="R46">
            <v>37330</v>
          </cell>
        </row>
        <row r="47">
          <cell r="A47">
            <v>2.0459999999999998</v>
          </cell>
          <cell r="B47" t="str">
            <v>BB</v>
          </cell>
          <cell r="C47" t="str">
            <v>BI</v>
          </cell>
          <cell r="D47" t="str">
            <v>CMC (ALPINA à SAINT PRIEST)</v>
          </cell>
          <cell r="E47" t="str">
            <v>354, Rue André Philip</v>
          </cell>
          <cell r="F47">
            <v>69007</v>
          </cell>
          <cell r="G47" t="str">
            <v>LYON</v>
          </cell>
          <cell r="H47">
            <v>472731440</v>
          </cell>
          <cell r="I47">
            <v>478580206</v>
          </cell>
          <cell r="J47" t="str">
            <v>CMC</v>
          </cell>
          <cell r="K47" t="str">
            <v>354, Rue André Philip</v>
          </cell>
          <cell r="L47">
            <v>69007</v>
          </cell>
          <cell r="M47" t="str">
            <v>LYON</v>
          </cell>
          <cell r="N47">
            <v>472731440</v>
          </cell>
          <cell r="P47">
            <v>478580206</v>
          </cell>
          <cell r="Q47" t="str">
            <v>69</v>
          </cell>
          <cell r="R47">
            <v>39637</v>
          </cell>
        </row>
        <row r="48">
          <cell r="A48">
            <v>2.0470000000000002</v>
          </cell>
          <cell r="B48" t="str">
            <v>BE</v>
          </cell>
          <cell r="C48" t="str">
            <v>BI</v>
          </cell>
          <cell r="D48" t="str">
            <v>LCR (OCTOPPUS à PELOUSEY)</v>
          </cell>
          <cell r="E48" t="str">
            <v>7, Rue Jean Monnet  BP 7  ECKBOLSHEIM</v>
          </cell>
          <cell r="F48">
            <v>67038</v>
          </cell>
          <cell r="G48" t="str">
            <v>STRASBOURG</v>
          </cell>
          <cell r="H48">
            <v>388770240</v>
          </cell>
          <cell r="I48">
            <v>388770265</v>
          </cell>
          <cell r="J48" t="str">
            <v>LCR</v>
          </cell>
          <cell r="K48" t="str">
            <v>7, Rue Jean Monnet  BP 7  ECKBOLSHEIM</v>
          </cell>
          <cell r="L48">
            <v>67038</v>
          </cell>
          <cell r="M48" t="str">
            <v>STRASBOURG</v>
          </cell>
          <cell r="N48">
            <v>388770240</v>
          </cell>
          <cell r="P48">
            <v>388770265</v>
          </cell>
          <cell r="Q48" t="str">
            <v>25</v>
          </cell>
          <cell r="R48">
            <v>85771.77</v>
          </cell>
        </row>
        <row r="49">
          <cell r="A49">
            <v>2.048</v>
          </cell>
          <cell r="B49" t="str">
            <v>BE</v>
          </cell>
          <cell r="C49" t="str">
            <v>MP</v>
          </cell>
          <cell r="D49" t="str">
            <v>ACTION 70 (Hotel d'Entreprises à LURE)</v>
          </cell>
          <cell r="E49" t="str">
            <v>BP 85</v>
          </cell>
          <cell r="F49">
            <v>70000</v>
          </cell>
          <cell r="G49" t="str">
            <v>VESOUL Cédex</v>
          </cell>
          <cell r="H49">
            <v>384971597</v>
          </cell>
          <cell r="I49">
            <v>384971599</v>
          </cell>
          <cell r="J49" t="str">
            <v>SANTINI Ingéniérie</v>
          </cell>
          <cell r="K49" t="str">
            <v>Rue du Petit Montmarin</v>
          </cell>
          <cell r="L49">
            <v>70000</v>
          </cell>
          <cell r="M49" t="str">
            <v>VESOUL</v>
          </cell>
          <cell r="N49">
            <v>384970140</v>
          </cell>
          <cell r="P49">
            <v>384970141</v>
          </cell>
          <cell r="Q49" t="str">
            <v>70</v>
          </cell>
          <cell r="R49">
            <v>68298.78</v>
          </cell>
        </row>
        <row r="50">
          <cell r="A50">
            <v>2.0489999999999999</v>
          </cell>
          <cell r="B50" t="str">
            <v>BE</v>
          </cell>
          <cell r="C50" t="str">
            <v>BI</v>
          </cell>
          <cell r="D50" t="str">
            <v>SMG (MAGYAR)</v>
          </cell>
          <cell r="E50" t="str">
            <v>ZI Arc les Gray    BP 114</v>
          </cell>
          <cell r="F50">
            <v>70104</v>
          </cell>
          <cell r="G50" t="str">
            <v>GRAY</v>
          </cell>
          <cell r="H50">
            <v>384652612</v>
          </cell>
          <cell r="I50">
            <v>384656058</v>
          </cell>
          <cell r="J50" t="str">
            <v>HUMBERT Claude</v>
          </cell>
          <cell r="K50" t="str">
            <v>1, Grande Rue</v>
          </cell>
          <cell r="L50">
            <v>70170</v>
          </cell>
          <cell r="M50" t="str">
            <v>BOUGNON</v>
          </cell>
          <cell r="N50">
            <v>384915092</v>
          </cell>
          <cell r="P50">
            <v>384916302</v>
          </cell>
          <cell r="Q50" t="str">
            <v>70</v>
          </cell>
          <cell r="R50">
            <v>201806</v>
          </cell>
        </row>
        <row r="51">
          <cell r="A51">
            <v>2.0499999999999998</v>
          </cell>
          <cell r="B51" t="str">
            <v>BE</v>
          </cell>
          <cell r="C51" t="str">
            <v>BA</v>
          </cell>
          <cell r="D51" t="str">
            <v>CUCHEROUSSET Jean-Luc</v>
          </cell>
          <cell r="E51" t="str">
            <v>Lieu Dit Pavre</v>
          </cell>
          <cell r="F51">
            <v>25510</v>
          </cell>
          <cell r="G51" t="str">
            <v>PIERREFONTAINE LES VARANS</v>
          </cell>
          <cell r="H51">
            <v>381560209</v>
          </cell>
          <cell r="Q51" t="str">
            <v>25</v>
          </cell>
          <cell r="R51">
            <v>36688</v>
          </cell>
        </row>
        <row r="52">
          <cell r="A52">
            <v>2.0510000000000002</v>
          </cell>
          <cell r="B52" t="str">
            <v>BE</v>
          </cell>
          <cell r="C52" t="str">
            <v>GD</v>
          </cell>
          <cell r="D52" t="str">
            <v>DISTRIDOUBS (HYPER U à DOUBS)</v>
          </cell>
          <cell r="E52" t="str">
            <v>1, Route de Besançon</v>
          </cell>
          <cell r="F52">
            <v>25300</v>
          </cell>
          <cell r="G52" t="str">
            <v>DOUBS</v>
          </cell>
          <cell r="J52" t="str">
            <v>COBI Engineering</v>
          </cell>
          <cell r="K52" t="str">
            <v>Rue Charles De Gaulle   LANVALLAY  BP 147</v>
          </cell>
          <cell r="L52">
            <v>22104</v>
          </cell>
          <cell r="M52" t="str">
            <v>DINAN</v>
          </cell>
          <cell r="N52">
            <v>296391837</v>
          </cell>
          <cell r="P52">
            <v>296853799</v>
          </cell>
          <cell r="Q52" t="str">
            <v>25</v>
          </cell>
          <cell r="R52">
            <v>85639</v>
          </cell>
        </row>
        <row r="53">
          <cell r="A53">
            <v>2.052</v>
          </cell>
          <cell r="B53" t="str">
            <v>BE</v>
          </cell>
          <cell r="C53" t="str">
            <v>AR</v>
          </cell>
          <cell r="D53" t="str">
            <v>SCI LA LAMME VIERGE</v>
          </cell>
          <cell r="E53" t="str">
            <v>18, Avenue A. Grévin</v>
          </cell>
          <cell r="F53">
            <v>89700</v>
          </cell>
          <cell r="G53" t="str">
            <v>TONNERRE</v>
          </cell>
          <cell r="J53" t="str">
            <v>BONINO Gilles</v>
          </cell>
          <cell r="K53" t="str">
            <v>8, Rue Claude Aillot</v>
          </cell>
          <cell r="L53">
            <v>89700</v>
          </cell>
          <cell r="M53" t="str">
            <v>TONNERRE</v>
          </cell>
          <cell r="N53">
            <v>386552905</v>
          </cell>
          <cell r="P53">
            <v>386553225</v>
          </cell>
          <cell r="Q53" t="str">
            <v>89</v>
          </cell>
          <cell r="R53">
            <v>49700</v>
          </cell>
        </row>
        <row r="54">
          <cell r="A54">
            <v>2.0529999999999999</v>
          </cell>
          <cell r="B54" t="str">
            <v>BB</v>
          </cell>
          <cell r="C54" t="str">
            <v>GD</v>
          </cell>
          <cell r="D54" t="str">
            <v>MILLOT (BRICOMARCHE à GRAY)</v>
          </cell>
          <cell r="E54" t="str">
            <v>5, Quai Mavia</v>
          </cell>
          <cell r="F54">
            <v>70100</v>
          </cell>
          <cell r="G54" t="str">
            <v>GRAY</v>
          </cell>
          <cell r="I54">
            <v>384651751</v>
          </cell>
          <cell r="J54" t="str">
            <v>AXIS Ingéniérie</v>
          </cell>
          <cell r="K54" t="str">
            <v>96, Rue de la Part Dieu</v>
          </cell>
          <cell r="L54">
            <v>69003</v>
          </cell>
          <cell r="M54" t="str">
            <v>LYON</v>
          </cell>
          <cell r="N54">
            <v>478629555</v>
          </cell>
          <cell r="P54">
            <v>478628553</v>
          </cell>
          <cell r="Q54" t="str">
            <v>70</v>
          </cell>
          <cell r="R54">
            <v>140000</v>
          </cell>
        </row>
        <row r="55">
          <cell r="A55">
            <v>2.0539999999999998</v>
          </cell>
          <cell r="B55" t="str">
            <v>BB</v>
          </cell>
          <cell r="C55" t="str">
            <v>BI</v>
          </cell>
          <cell r="D55" t="str">
            <v>SCHLUMBERGER (DVD)</v>
          </cell>
          <cell r="E55" t="str">
            <v>42, Rue Saint Dominique</v>
          </cell>
          <cell r="F55">
            <v>75007</v>
          </cell>
          <cell r="G55" t="str">
            <v>PARIS</v>
          </cell>
          <cell r="J55" t="str">
            <v>HAMONIC JP</v>
          </cell>
          <cell r="K55" t="str">
            <v>58, Rue Beaubourg</v>
          </cell>
          <cell r="L55">
            <v>75003</v>
          </cell>
          <cell r="M55" t="str">
            <v>PARIS</v>
          </cell>
          <cell r="N55">
            <v>144780098</v>
          </cell>
          <cell r="P55">
            <v>144780112</v>
          </cell>
          <cell r="Q55" t="str">
            <v>92</v>
          </cell>
          <cell r="R55">
            <v>117708.8</v>
          </cell>
        </row>
        <row r="56">
          <cell r="A56">
            <v>2.0550000000000002</v>
          </cell>
          <cell r="B56" t="str">
            <v>BE</v>
          </cell>
          <cell r="C56" t="str">
            <v>AR</v>
          </cell>
          <cell r="D56" t="str">
            <v>SOBOPA - JPM DISTRIBUTION - SCI BELFONTAINE</v>
          </cell>
          <cell r="E56" t="str">
            <v>Parc d'Activités Cortots  Rue Ponnières</v>
          </cell>
          <cell r="F56">
            <v>21121</v>
          </cell>
          <cell r="G56" t="str">
            <v>FONTAINE LES DIJON</v>
          </cell>
          <cell r="J56" t="str">
            <v>BOUGEAULT Dominique</v>
          </cell>
          <cell r="K56" t="str">
            <v>2, Avenue Kellermann</v>
          </cell>
          <cell r="L56">
            <v>21000</v>
          </cell>
          <cell r="M56" t="str">
            <v>DIJON</v>
          </cell>
          <cell r="N56">
            <v>380733633</v>
          </cell>
          <cell r="P56">
            <v>380723497</v>
          </cell>
          <cell r="Q56" t="str">
            <v>21</v>
          </cell>
          <cell r="R56">
            <v>18758</v>
          </cell>
        </row>
        <row r="57">
          <cell r="A57">
            <v>2.056</v>
          </cell>
          <cell r="B57" t="str">
            <v>BB</v>
          </cell>
          <cell r="C57" t="str">
            <v>DI</v>
          </cell>
          <cell r="D57" t="str">
            <v>CMC (DESSUS à CHAPONOST)</v>
          </cell>
          <cell r="E57" t="str">
            <v>354, Rue André Philip</v>
          </cell>
          <cell r="F57">
            <v>69007</v>
          </cell>
          <cell r="G57" t="str">
            <v>LYON</v>
          </cell>
          <cell r="H57">
            <v>472731440</v>
          </cell>
          <cell r="I57">
            <v>478580206</v>
          </cell>
          <cell r="J57" t="str">
            <v>CMC</v>
          </cell>
          <cell r="K57" t="str">
            <v>354, Rue André Philip</v>
          </cell>
          <cell r="L57">
            <v>69007</v>
          </cell>
          <cell r="M57" t="str">
            <v>LYON</v>
          </cell>
          <cell r="N57">
            <v>472731440</v>
          </cell>
          <cell r="P57">
            <v>478580206</v>
          </cell>
          <cell r="Q57" t="str">
            <v>69</v>
          </cell>
          <cell r="R57">
            <v>21500</v>
          </cell>
        </row>
        <row r="58">
          <cell r="A58">
            <v>2.0569999999999999</v>
          </cell>
          <cell r="B58" t="str">
            <v>BB</v>
          </cell>
          <cell r="C58" t="str">
            <v>BI</v>
          </cell>
          <cell r="D58" t="str">
            <v>EM2C (ELECTRO ALU à CHATELDON)</v>
          </cell>
          <cell r="E58" t="str">
            <v>Chemin de la Plaine</v>
          </cell>
          <cell r="F58">
            <v>69390</v>
          </cell>
          <cell r="G58" t="str">
            <v>VOURLES</v>
          </cell>
          <cell r="H58">
            <v>472316507</v>
          </cell>
          <cell r="I58">
            <v>472316509</v>
          </cell>
          <cell r="J58" t="str">
            <v>EM2C</v>
          </cell>
          <cell r="K58" t="str">
            <v>Chemin de la Plaine</v>
          </cell>
          <cell r="L58">
            <v>69390</v>
          </cell>
          <cell r="M58" t="str">
            <v>VOURLES</v>
          </cell>
          <cell r="N58">
            <v>472316507</v>
          </cell>
          <cell r="P58">
            <v>472316509</v>
          </cell>
          <cell r="Q58" t="str">
            <v>63</v>
          </cell>
          <cell r="R58">
            <v>47000</v>
          </cell>
        </row>
        <row r="59">
          <cell r="A59">
            <v>2.0579999999999998</v>
          </cell>
          <cell r="B59" t="str">
            <v>BE</v>
          </cell>
          <cell r="C59" t="str">
            <v>AR</v>
          </cell>
          <cell r="D59" t="str">
            <v>SCI TESSOR</v>
          </cell>
          <cell r="E59" t="str">
            <v>6, Rue Alexandre Freund</v>
          </cell>
          <cell r="F59">
            <v>68300</v>
          </cell>
          <cell r="G59" t="str">
            <v>SAINT LOUIS</v>
          </cell>
          <cell r="H59">
            <v>389678664</v>
          </cell>
          <cell r="I59">
            <v>389671210</v>
          </cell>
          <cell r="Q59" t="str">
            <v>68</v>
          </cell>
          <cell r="R59">
            <v>72855</v>
          </cell>
        </row>
        <row r="60">
          <cell r="A60">
            <v>2.0590000000000002</v>
          </cell>
          <cell r="B60" t="str">
            <v>BE</v>
          </cell>
          <cell r="C60" t="str">
            <v>DI</v>
          </cell>
          <cell r="D60" t="str">
            <v>VILLE DE QUETIGNY</v>
          </cell>
          <cell r="E60" t="str">
            <v>22, Boulevard de la Croix Saint Martin</v>
          </cell>
          <cell r="F60">
            <v>21800</v>
          </cell>
          <cell r="G60" t="str">
            <v>QUETIGNY</v>
          </cell>
          <cell r="H60">
            <v>380482863</v>
          </cell>
          <cell r="I60">
            <v>380710248</v>
          </cell>
          <cell r="Q60" t="str">
            <v>21</v>
          </cell>
          <cell r="R60">
            <v>27838</v>
          </cell>
        </row>
        <row r="61">
          <cell r="A61">
            <v>2.06</v>
          </cell>
          <cell r="B61" t="str">
            <v>BE</v>
          </cell>
          <cell r="C61" t="str">
            <v>BI</v>
          </cell>
          <cell r="D61" t="str">
            <v>SATO et Associés (THK à ENSISHEIM)</v>
          </cell>
          <cell r="E61" t="str">
            <v>94, Rue Saint Lazare</v>
          </cell>
          <cell r="F61">
            <v>75442</v>
          </cell>
          <cell r="G61" t="str">
            <v>PARIS Cédex 09</v>
          </cell>
          <cell r="H61">
            <v>148744587</v>
          </cell>
          <cell r="I61">
            <v>145261509</v>
          </cell>
          <cell r="J61" t="str">
            <v>SATO et Associés</v>
          </cell>
          <cell r="K61" t="str">
            <v>94, Rue Saint Lazare</v>
          </cell>
          <cell r="L61">
            <v>75442</v>
          </cell>
          <cell r="M61" t="str">
            <v>PARIS Cédex 09</v>
          </cell>
          <cell r="N61">
            <v>148744587</v>
          </cell>
          <cell r="P61">
            <v>145261509</v>
          </cell>
          <cell r="Q61" t="str">
            <v>68</v>
          </cell>
          <cell r="R61">
            <v>1226930</v>
          </cell>
        </row>
        <row r="62">
          <cell r="A62">
            <v>2.0609999999999999</v>
          </cell>
          <cell r="B62" t="str">
            <v>BE</v>
          </cell>
          <cell r="C62" t="str">
            <v>BI</v>
          </cell>
          <cell r="D62" t="str">
            <v>SCI LES TROIS CHENES (Locaux activités Rue René Char)</v>
          </cell>
          <cell r="F62">
            <v>70100</v>
          </cell>
          <cell r="G62" t="str">
            <v>GRAY</v>
          </cell>
          <cell r="J62" t="str">
            <v>SOTEB</v>
          </cell>
          <cell r="K62" t="str">
            <v>ZI des Giranaux</v>
          </cell>
          <cell r="L62">
            <v>70100</v>
          </cell>
          <cell r="M62" t="str">
            <v>ARC LES GRAY</v>
          </cell>
          <cell r="N62">
            <v>384651320</v>
          </cell>
          <cell r="Q62" t="str">
            <v>70</v>
          </cell>
          <cell r="R62">
            <v>74000</v>
          </cell>
        </row>
        <row r="63">
          <cell r="A63">
            <v>2.0619999999999998</v>
          </cell>
          <cell r="B63" t="str">
            <v>BE</v>
          </cell>
          <cell r="C63" t="str">
            <v>GD</v>
          </cell>
          <cell r="D63" t="str">
            <v>CABI (OCP à VAULX EN VELIN)</v>
          </cell>
          <cell r="E63" t="str">
            <v>2, Rue Galien</v>
          </cell>
          <cell r="F63">
            <v>93587</v>
          </cell>
          <cell r="G63" t="str">
            <v>SAINT OUEN</v>
          </cell>
          <cell r="J63" t="str">
            <v>LEI</v>
          </cell>
          <cell r="K63" t="str">
            <v>97, Avenue Paul Marcellin</v>
          </cell>
          <cell r="L63">
            <v>69120</v>
          </cell>
          <cell r="M63" t="str">
            <v>VAULX EN VELIN</v>
          </cell>
          <cell r="N63">
            <v>478794545</v>
          </cell>
          <cell r="P63">
            <v>478794540</v>
          </cell>
          <cell r="Q63" t="str">
            <v>69</v>
          </cell>
          <cell r="R63">
            <v>62300</v>
          </cell>
        </row>
        <row r="64">
          <cell r="A64">
            <v>2.0630000000000002</v>
          </cell>
          <cell r="B64" t="str">
            <v>BE</v>
          </cell>
          <cell r="C64" t="str">
            <v>AR</v>
          </cell>
          <cell r="D64" t="str">
            <v>CLERC Michel</v>
          </cell>
          <cell r="E64" t="str">
            <v>8, Rue de Phaffans</v>
          </cell>
          <cell r="F64">
            <v>90380</v>
          </cell>
          <cell r="G64" t="str">
            <v>ROPPE</v>
          </cell>
          <cell r="J64" t="str">
            <v>SICA HABITAT RURAL</v>
          </cell>
          <cell r="K64" t="str">
            <v>2, Place du Moulin des Prés</v>
          </cell>
          <cell r="L64">
            <v>70000</v>
          </cell>
          <cell r="M64" t="str">
            <v>VESOUL</v>
          </cell>
          <cell r="N64">
            <v>384768245</v>
          </cell>
          <cell r="P64">
            <v>384765906</v>
          </cell>
          <cell r="Q64" t="str">
            <v>90</v>
          </cell>
          <cell r="R64">
            <v>98050</v>
          </cell>
        </row>
        <row r="65">
          <cell r="A65">
            <v>2.0640000000000001</v>
          </cell>
          <cell r="B65" t="str">
            <v>BE</v>
          </cell>
          <cell r="C65" t="str">
            <v>HS</v>
          </cell>
          <cell r="D65" t="str">
            <v>SCI AMG (COURTET)</v>
          </cell>
          <cell r="E65" t="str">
            <v>Route de Saint Bris</v>
          </cell>
          <cell r="F65">
            <v>89290</v>
          </cell>
          <cell r="G65" t="str">
            <v>CHAMPS SUR YONNE</v>
          </cell>
          <cell r="H65">
            <v>386533395</v>
          </cell>
          <cell r="I65">
            <v>386536354</v>
          </cell>
          <cell r="J65" t="str">
            <v>BRANCHU Patrick</v>
          </cell>
          <cell r="K65" t="str">
            <v>8, Avenue Charles De Gaulle</v>
          </cell>
          <cell r="L65">
            <v>89000</v>
          </cell>
          <cell r="M65" t="str">
            <v>AUXERRE</v>
          </cell>
          <cell r="N65">
            <v>386427272</v>
          </cell>
          <cell r="P65">
            <v>386427373</v>
          </cell>
          <cell r="Q65" t="str">
            <v>89</v>
          </cell>
          <cell r="R65">
            <v>170530</v>
          </cell>
        </row>
        <row r="66">
          <cell r="A66">
            <v>2.0649999999999999</v>
          </cell>
          <cell r="B66" t="str">
            <v>BE</v>
          </cell>
          <cell r="C66" t="str">
            <v>AR</v>
          </cell>
          <cell r="D66" t="str">
            <v>FOURNIE Simone</v>
          </cell>
          <cell r="E66" t="str">
            <v>27, Rue Sully</v>
          </cell>
          <cell r="F66">
            <v>21000</v>
          </cell>
          <cell r="G66" t="str">
            <v>DIJON</v>
          </cell>
          <cell r="H66">
            <v>380653606</v>
          </cell>
          <cell r="I66">
            <v>380653606</v>
          </cell>
          <cell r="Q66" t="str">
            <v>21</v>
          </cell>
          <cell r="R66">
            <v>19710</v>
          </cell>
        </row>
        <row r="67">
          <cell r="A67">
            <v>2.0659999999999998</v>
          </cell>
          <cell r="B67" t="str">
            <v>BE</v>
          </cell>
          <cell r="C67" t="str">
            <v>BA</v>
          </cell>
          <cell r="D67" t="str">
            <v>GAEC MARTET Régis</v>
          </cell>
          <cell r="F67">
            <v>70100</v>
          </cell>
          <cell r="G67" t="str">
            <v>ONAY</v>
          </cell>
          <cell r="H67">
            <v>384315108</v>
          </cell>
          <cell r="Q67" t="str">
            <v>70</v>
          </cell>
          <cell r="R67">
            <v>19500</v>
          </cell>
        </row>
        <row r="68">
          <cell r="A68">
            <v>2.0670000000000002</v>
          </cell>
          <cell r="B68" t="str">
            <v>BB</v>
          </cell>
          <cell r="C68" t="str">
            <v>HS</v>
          </cell>
          <cell r="D68" t="str">
            <v>CMC (EPSILOG à MIONS)</v>
          </cell>
          <cell r="E68" t="str">
            <v>354, Rue André Philip</v>
          </cell>
          <cell r="F68">
            <v>69007</v>
          </cell>
          <cell r="G68" t="str">
            <v>LYON</v>
          </cell>
          <cell r="H68">
            <v>472731440</v>
          </cell>
          <cell r="I68">
            <v>478580206</v>
          </cell>
          <cell r="J68" t="str">
            <v>CMC</v>
          </cell>
          <cell r="K68" t="str">
            <v>354, Rue André Philip</v>
          </cell>
          <cell r="L68">
            <v>69009</v>
          </cell>
          <cell r="M68" t="str">
            <v>LYON</v>
          </cell>
          <cell r="N68">
            <v>472731440</v>
          </cell>
          <cell r="P68">
            <v>478580206</v>
          </cell>
          <cell r="Q68" t="str">
            <v>69</v>
          </cell>
          <cell r="R68">
            <v>74000</v>
          </cell>
        </row>
        <row r="69">
          <cell r="A69">
            <v>2.0680000000000001</v>
          </cell>
          <cell r="B69" t="str">
            <v>BB</v>
          </cell>
          <cell r="C69" t="str">
            <v>HS</v>
          </cell>
          <cell r="D69" t="str">
            <v>GIRARDON-PROMATEV (SCI IMMOBILIERE PESSELIERE)</v>
          </cell>
          <cell r="E69" t="str">
            <v>ZAC La Pesselière</v>
          </cell>
          <cell r="F69">
            <v>69780</v>
          </cell>
          <cell r="G69" t="str">
            <v>MIONS</v>
          </cell>
          <cell r="H69">
            <v>478210486</v>
          </cell>
          <cell r="Q69" t="str">
            <v>69</v>
          </cell>
          <cell r="R69">
            <v>30750</v>
          </cell>
        </row>
        <row r="70">
          <cell r="A70">
            <v>2.069</v>
          </cell>
          <cell r="B70" t="str">
            <v>BE</v>
          </cell>
          <cell r="C70" t="str">
            <v>MP</v>
          </cell>
          <cell r="D70" t="str">
            <v>ACTION 70 (Hotel d'Entreprises à DAMPIERRE/SALON)</v>
          </cell>
          <cell r="E70" t="str">
            <v>BP 85</v>
          </cell>
          <cell r="F70">
            <v>70002</v>
          </cell>
          <cell r="G70" t="str">
            <v>VESOUL Cédex</v>
          </cell>
          <cell r="H70">
            <v>384971597</v>
          </cell>
          <cell r="I70">
            <v>384971599</v>
          </cell>
          <cell r="J70" t="str">
            <v>SANTINI Ingéniérie</v>
          </cell>
          <cell r="K70" t="str">
            <v>Rue du Petit Montmarin</v>
          </cell>
          <cell r="L70">
            <v>70000</v>
          </cell>
          <cell r="M70" t="str">
            <v>VESOUL</v>
          </cell>
          <cell r="N70">
            <v>384970140</v>
          </cell>
          <cell r="P70">
            <v>384970141</v>
          </cell>
          <cell r="Q70" t="str">
            <v>70</v>
          </cell>
          <cell r="R70">
            <v>63431</v>
          </cell>
        </row>
        <row r="71">
          <cell r="A71">
            <v>2.0699999999999998</v>
          </cell>
          <cell r="B71" t="str">
            <v>BE</v>
          </cell>
          <cell r="C71" t="str">
            <v>MP</v>
          </cell>
          <cell r="D71" t="str">
            <v>VILLE DE PONTARLIER (Salle Pourny)</v>
          </cell>
          <cell r="E71" t="str">
            <v>56, Rue de la République   BP 259</v>
          </cell>
          <cell r="F71">
            <v>25304</v>
          </cell>
          <cell r="G71" t="str">
            <v>PONTARLIER Cédex</v>
          </cell>
          <cell r="H71">
            <v>381388138</v>
          </cell>
          <cell r="I71">
            <v>381395664</v>
          </cell>
          <cell r="J71" t="str">
            <v>GODIVIER</v>
          </cell>
          <cell r="K71" t="str">
            <v>4, Impasse Saint Claude</v>
          </cell>
          <cell r="L71">
            <v>75003</v>
          </cell>
          <cell r="M71" t="str">
            <v>PARIS</v>
          </cell>
          <cell r="Q71" t="str">
            <v>25</v>
          </cell>
          <cell r="R71">
            <v>206450</v>
          </cell>
        </row>
        <row r="72">
          <cell r="A72">
            <v>2.0710000000000002</v>
          </cell>
          <cell r="B72" t="str">
            <v>BE</v>
          </cell>
          <cell r="C72" t="str">
            <v>DI</v>
          </cell>
          <cell r="D72" t="str">
            <v>SEDP DANY SNOBECK (Circuit Kart Dijon Prenois)</v>
          </cell>
          <cell r="E72" t="str">
            <v>Circuit Automobile Dijon Prenois</v>
          </cell>
          <cell r="F72">
            <v>21370</v>
          </cell>
          <cell r="G72" t="str">
            <v>DIJON</v>
          </cell>
          <cell r="H72">
            <v>380353222</v>
          </cell>
          <cell r="I72">
            <v>380353322</v>
          </cell>
          <cell r="J72" t="str">
            <v>ABX INGENIERIE</v>
          </cell>
          <cell r="K72" t="str">
            <v>8, Rue Morel Retz</v>
          </cell>
          <cell r="L72">
            <v>21000</v>
          </cell>
          <cell r="M72" t="str">
            <v>DIJON</v>
          </cell>
          <cell r="N72">
            <v>380600200</v>
          </cell>
          <cell r="P72">
            <v>380600205</v>
          </cell>
          <cell r="Q72" t="str">
            <v>21</v>
          </cell>
          <cell r="R72">
            <v>108209.41</v>
          </cell>
        </row>
        <row r="73">
          <cell r="A73">
            <v>2.0720000000000001</v>
          </cell>
          <cell r="B73" t="str">
            <v>BE</v>
          </cell>
          <cell r="C73" t="str">
            <v>GD</v>
          </cell>
          <cell r="D73" t="str">
            <v>LURE DISTRIBUTION (LECLERC)</v>
          </cell>
          <cell r="E73" t="str">
            <v>ZI Aux Cloyes</v>
          </cell>
          <cell r="F73">
            <v>70200</v>
          </cell>
          <cell r="G73" t="str">
            <v>LURE</v>
          </cell>
          <cell r="J73" t="str">
            <v>SOPRICOM</v>
          </cell>
          <cell r="K73" t="str">
            <v>7 Bis, Bd de la République  BP 245 Les 3 R</v>
          </cell>
          <cell r="L73">
            <v>58002</v>
          </cell>
          <cell r="M73" t="str">
            <v>NEVERS Cédex</v>
          </cell>
          <cell r="N73">
            <v>386939120</v>
          </cell>
          <cell r="P73">
            <v>386612048</v>
          </cell>
          <cell r="Q73" t="str">
            <v>70</v>
          </cell>
          <cell r="R73">
            <v>400952</v>
          </cell>
        </row>
        <row r="74">
          <cell r="A74">
            <v>2.073</v>
          </cell>
          <cell r="B74" t="str">
            <v>BB</v>
          </cell>
          <cell r="C74" t="str">
            <v>BI</v>
          </cell>
          <cell r="D74" t="str">
            <v>CHIRON - MOULINS DE SAVOIE</v>
          </cell>
          <cell r="E74" t="str">
            <v>209, Avenue Aristide Bergès ZI Bissy BP 9417</v>
          </cell>
          <cell r="F74">
            <v>73094</v>
          </cell>
          <cell r="G74" t="str">
            <v>CHAMBERY Cédex 9</v>
          </cell>
          <cell r="H74">
            <v>479685408</v>
          </cell>
          <cell r="I74">
            <v>479685464</v>
          </cell>
          <cell r="Q74" t="str">
            <v>73</v>
          </cell>
          <cell r="R74">
            <v>23650</v>
          </cell>
        </row>
        <row r="75">
          <cell r="A75">
            <v>2.0739999999999998</v>
          </cell>
          <cell r="B75" t="str">
            <v>BB</v>
          </cell>
          <cell r="C75" t="str">
            <v>HS</v>
          </cell>
          <cell r="D75" t="str">
            <v>CMC (BURGMANN à SARTROUVILLE)</v>
          </cell>
          <cell r="E75" t="str">
            <v>354, Rue André Philip</v>
          </cell>
          <cell r="F75">
            <v>69007</v>
          </cell>
          <cell r="G75" t="str">
            <v>LYON</v>
          </cell>
          <cell r="H75">
            <v>472731440</v>
          </cell>
          <cell r="I75">
            <v>478580206</v>
          </cell>
          <cell r="J75" t="str">
            <v>CMC</v>
          </cell>
          <cell r="K75" t="str">
            <v>354, Rue André Philip</v>
          </cell>
          <cell r="L75">
            <v>69007</v>
          </cell>
          <cell r="M75" t="str">
            <v>LYON</v>
          </cell>
          <cell r="N75">
            <v>472731440</v>
          </cell>
          <cell r="P75">
            <v>478580206</v>
          </cell>
          <cell r="Q75" t="str">
            <v>78</v>
          </cell>
          <cell r="R75">
            <v>57280</v>
          </cell>
        </row>
        <row r="76">
          <cell r="A76">
            <v>2.0750000000000002</v>
          </cell>
          <cell r="B76" t="str">
            <v>BB</v>
          </cell>
          <cell r="C76" t="str">
            <v>GD</v>
          </cell>
          <cell r="D76" t="str">
            <v>SEBAT - BRICOMARCHE</v>
          </cell>
          <cell r="E76" t="str">
            <v>Route de Belfort</v>
          </cell>
          <cell r="F76">
            <v>70200</v>
          </cell>
          <cell r="G76" t="str">
            <v>LURE</v>
          </cell>
          <cell r="I76">
            <v>384627026</v>
          </cell>
          <cell r="J76" t="str">
            <v>AXIS Ingéniérie</v>
          </cell>
          <cell r="K76" t="str">
            <v>96, Rue de la Part Dieu</v>
          </cell>
          <cell r="L76">
            <v>69003</v>
          </cell>
          <cell r="M76" t="str">
            <v>LYON</v>
          </cell>
          <cell r="N76">
            <v>478629555</v>
          </cell>
          <cell r="P76">
            <v>478628553</v>
          </cell>
          <cell r="Q76" t="str">
            <v>90</v>
          </cell>
          <cell r="R76">
            <v>85300</v>
          </cell>
        </row>
        <row r="77">
          <cell r="A77">
            <v>2.0760000000000001</v>
          </cell>
          <cell r="B77" t="str">
            <v>BB</v>
          </cell>
          <cell r="C77" t="str">
            <v>DI</v>
          </cell>
          <cell r="D77" t="str">
            <v>SCHLUMBERGER (ELC)</v>
          </cell>
          <cell r="E77" t="str">
            <v>228, Rue Einstein   ZI Vaulx le Pénil</v>
          </cell>
          <cell r="F77">
            <v>77000</v>
          </cell>
          <cell r="G77" t="str">
            <v>MELUN</v>
          </cell>
          <cell r="H77">
            <v>164100019</v>
          </cell>
          <cell r="I77">
            <v>164100973</v>
          </cell>
          <cell r="J77" t="str">
            <v>HAMONIC JP</v>
          </cell>
          <cell r="K77" t="str">
            <v>58, Rue Beaubourg</v>
          </cell>
          <cell r="L77">
            <v>75003</v>
          </cell>
          <cell r="M77" t="str">
            <v>PARIS</v>
          </cell>
          <cell r="N77">
            <v>144780098</v>
          </cell>
          <cell r="P77">
            <v>144780112</v>
          </cell>
          <cell r="Q77" t="str">
            <v>77</v>
          </cell>
          <cell r="R77">
            <v>367852.2</v>
          </cell>
        </row>
        <row r="78">
          <cell r="A78">
            <v>2.077</v>
          </cell>
          <cell r="B78" t="str">
            <v>BE</v>
          </cell>
          <cell r="C78" t="str">
            <v>HS</v>
          </cell>
          <cell r="D78" t="str">
            <v>LCR (SCI LES CIGOGNEAUX 3 - DUTSCHER)</v>
          </cell>
          <cell r="E78" t="str">
            <v>7, Rue Jean Monnet  BP 7  ECKBOLSHEIM</v>
          </cell>
          <cell r="F78">
            <v>67038</v>
          </cell>
          <cell r="G78" t="str">
            <v>STRASBOURG</v>
          </cell>
          <cell r="H78">
            <v>388770240</v>
          </cell>
          <cell r="I78">
            <v>388770265</v>
          </cell>
          <cell r="J78" t="str">
            <v>LCR</v>
          </cell>
          <cell r="K78" t="str">
            <v>7, Rue Jean Monnet  BP 7  ECKBOLSHEIM</v>
          </cell>
          <cell r="L78">
            <v>67038</v>
          </cell>
          <cell r="M78" t="str">
            <v>STRASBOURG Cédex</v>
          </cell>
          <cell r="N78">
            <v>388770240</v>
          </cell>
          <cell r="P78">
            <v>388770265</v>
          </cell>
          <cell r="Q78" t="str">
            <v>67</v>
          </cell>
          <cell r="R78">
            <v>19500</v>
          </cell>
        </row>
        <row r="79">
          <cell r="A79">
            <v>2.0779999999999998</v>
          </cell>
          <cell r="B79" t="str">
            <v>BE</v>
          </cell>
          <cell r="C79" t="str">
            <v>MP</v>
          </cell>
          <cell r="D79" t="str">
            <v>DE GIORGI (Station Epuration de PONTARLIER)</v>
          </cell>
          <cell r="E79" t="str">
            <v>30, Rue Denis Papin   BP 35</v>
          </cell>
          <cell r="F79">
            <v>25301</v>
          </cell>
          <cell r="G79" t="str">
            <v>PONTARLIER</v>
          </cell>
          <cell r="H79">
            <v>381467187</v>
          </cell>
          <cell r="I79">
            <v>381391117</v>
          </cell>
          <cell r="J79" t="str">
            <v>ANDRE</v>
          </cell>
          <cell r="K79" t="str">
            <v>12, Rue Jean Mermoz</v>
          </cell>
          <cell r="L79">
            <v>25301</v>
          </cell>
          <cell r="M79" t="str">
            <v>PONTARLIER</v>
          </cell>
          <cell r="N79">
            <v>381392925</v>
          </cell>
          <cell r="P79">
            <v>381484657</v>
          </cell>
          <cell r="Q79" t="str">
            <v>25</v>
          </cell>
          <cell r="R79">
            <v>79025</v>
          </cell>
        </row>
        <row r="80">
          <cell r="A80">
            <v>2.0790000000000002</v>
          </cell>
          <cell r="B80" t="str">
            <v>BE</v>
          </cell>
          <cell r="C80" t="str">
            <v>HS</v>
          </cell>
          <cell r="D80" t="str">
            <v>SCI BOIS DU CHANOY (ATS à CHEVROZ)</v>
          </cell>
          <cell r="E80" t="str">
            <v>Chemin des Tilles</v>
          </cell>
          <cell r="F80">
            <v>25870</v>
          </cell>
          <cell r="G80" t="str">
            <v>CHATILLON LE DUC</v>
          </cell>
          <cell r="J80" t="str">
            <v>INGEBAT</v>
          </cell>
          <cell r="K80" t="str">
            <v>18, Rue du Pont de l'Epée</v>
          </cell>
          <cell r="L80">
            <v>39300</v>
          </cell>
          <cell r="M80" t="str">
            <v>CHAMPAGNOLE</v>
          </cell>
          <cell r="N80">
            <v>384524501</v>
          </cell>
          <cell r="P80">
            <v>384522799</v>
          </cell>
          <cell r="Q80" t="str">
            <v>25</v>
          </cell>
          <cell r="R80">
            <v>82150</v>
          </cell>
        </row>
        <row r="81">
          <cell r="A81">
            <v>2.08</v>
          </cell>
          <cell r="B81" t="str">
            <v>BB</v>
          </cell>
          <cell r="C81" t="str">
            <v>HS</v>
          </cell>
          <cell r="D81" t="str">
            <v>R2I (CHAMP PERIER - SCI PORTES GD LYON à NEYRON)</v>
          </cell>
          <cell r="E81" t="str">
            <v>38, Avenue des Frères Montgolfier   BP 43</v>
          </cell>
          <cell r="F81">
            <v>69684</v>
          </cell>
          <cell r="G81" t="str">
            <v>CHASSIEU Cédex</v>
          </cell>
          <cell r="H81">
            <v>478901197</v>
          </cell>
          <cell r="I81">
            <v>478406796</v>
          </cell>
          <cell r="J81" t="str">
            <v>GRUYER PA</v>
          </cell>
          <cell r="K81" t="str">
            <v>94, Rue Mercière</v>
          </cell>
          <cell r="L81">
            <v>69002</v>
          </cell>
          <cell r="M81" t="str">
            <v>LYON</v>
          </cell>
          <cell r="N81">
            <v>478376529</v>
          </cell>
          <cell r="P81">
            <v>472419055</v>
          </cell>
          <cell r="Q81" t="str">
            <v>01</v>
          </cell>
          <cell r="R81">
            <v>129200</v>
          </cell>
        </row>
        <row r="82">
          <cell r="A82">
            <v>2.081</v>
          </cell>
          <cell r="B82" t="str">
            <v>BE</v>
          </cell>
          <cell r="C82" t="str">
            <v>DI</v>
          </cell>
          <cell r="D82" t="str">
            <v>ROSSI Jean (SOCODIS à COLMAR)</v>
          </cell>
          <cell r="E82" t="str">
            <v>3, Rue Descartes   BP 34</v>
          </cell>
          <cell r="F82">
            <v>95332</v>
          </cell>
          <cell r="G82" t="str">
            <v>DOMONT Cédex</v>
          </cell>
          <cell r="H82">
            <v>139355100</v>
          </cell>
          <cell r="I82">
            <v>139910257</v>
          </cell>
          <cell r="J82" t="str">
            <v>IMPACT</v>
          </cell>
          <cell r="K82" t="str">
            <v>3, Route de Sélestat</v>
          </cell>
          <cell r="L82">
            <v>68180</v>
          </cell>
          <cell r="M82" t="str">
            <v>HORBOURG WIHR</v>
          </cell>
          <cell r="Q82" t="str">
            <v>68</v>
          </cell>
          <cell r="R82">
            <v>19800</v>
          </cell>
        </row>
        <row r="83">
          <cell r="A83">
            <v>2.0819999999999999</v>
          </cell>
          <cell r="B83" t="str">
            <v>BE</v>
          </cell>
          <cell r="C83" t="str">
            <v>DI</v>
          </cell>
          <cell r="D83" t="str">
            <v>ALPHAFORM (sas de liaison)</v>
          </cell>
          <cell r="F83">
            <v>26240</v>
          </cell>
          <cell r="G83" t="str">
            <v>BEAUSEMBLANT</v>
          </cell>
          <cell r="H83">
            <v>475037900</v>
          </cell>
          <cell r="I83">
            <v>475031499</v>
          </cell>
          <cell r="Q83" t="str">
            <v>26</v>
          </cell>
          <cell r="R83">
            <v>6985</v>
          </cell>
        </row>
        <row r="84">
          <cell r="A84">
            <v>2.0830000000000002</v>
          </cell>
          <cell r="B84" t="str">
            <v>BB</v>
          </cell>
          <cell r="C84" t="str">
            <v>DI</v>
          </cell>
          <cell r="D84" t="str">
            <v>R2I (DEF à CHASSIEU)</v>
          </cell>
          <cell r="E84" t="str">
            <v>38, Avenue des Frères Montgolfier   BP 43</v>
          </cell>
          <cell r="F84">
            <v>69684</v>
          </cell>
          <cell r="G84" t="str">
            <v>CHASSIEU Cédex</v>
          </cell>
          <cell r="H84">
            <v>478901197</v>
          </cell>
          <cell r="I84">
            <v>478406796</v>
          </cell>
          <cell r="J84" t="str">
            <v>GRUYER PA</v>
          </cell>
          <cell r="K84" t="str">
            <v>94, Rue Mercière</v>
          </cell>
          <cell r="L84">
            <v>69002</v>
          </cell>
          <cell r="M84" t="str">
            <v>LYON</v>
          </cell>
          <cell r="N84">
            <v>478901197</v>
          </cell>
          <cell r="P84">
            <v>478406796</v>
          </cell>
          <cell r="Q84" t="str">
            <v>69</v>
          </cell>
          <cell r="R84">
            <v>7500</v>
          </cell>
        </row>
        <row r="85">
          <cell r="A85">
            <v>2.0840000000000001</v>
          </cell>
          <cell r="B85" t="str">
            <v>BE</v>
          </cell>
          <cell r="C85" t="str">
            <v>DI</v>
          </cell>
          <cell r="D85" t="str">
            <v>GRAYLOISE DE TRAVAUX (Station Goutte d'Or à GRAY)</v>
          </cell>
          <cell r="E85" t="str">
            <v>ZAC Gray Sud   BP 36</v>
          </cell>
          <cell r="F85">
            <v>70100</v>
          </cell>
          <cell r="G85" t="str">
            <v>GRAY</v>
          </cell>
          <cell r="H85">
            <v>384653088</v>
          </cell>
          <cell r="I85">
            <v>384655308</v>
          </cell>
          <cell r="J85" t="str">
            <v>RICHETON Robert</v>
          </cell>
          <cell r="K85" t="str">
            <v>82, Rue Vanoise</v>
          </cell>
          <cell r="L85">
            <v>70100</v>
          </cell>
          <cell r="M85" t="str">
            <v>GRAY</v>
          </cell>
          <cell r="N85">
            <v>384650638</v>
          </cell>
          <cell r="P85">
            <v>384656122</v>
          </cell>
          <cell r="Q85" t="str">
            <v>70</v>
          </cell>
          <cell r="R85" t="str">
            <v>ANNULEE</v>
          </cell>
        </row>
        <row r="86">
          <cell r="A86">
            <v>2.085</v>
          </cell>
          <cell r="B86" t="str">
            <v>BE</v>
          </cell>
          <cell r="C86" t="str">
            <v>BI</v>
          </cell>
          <cell r="D86" t="str">
            <v>DYNAPLAST</v>
          </cell>
          <cell r="E86" t="str">
            <v>Rue Just Maisonnasse</v>
          </cell>
          <cell r="F86">
            <v>89600</v>
          </cell>
          <cell r="G86" t="str">
            <v>SAINT FLORENTIN</v>
          </cell>
          <cell r="H86">
            <v>386438100</v>
          </cell>
          <cell r="I86">
            <v>386351579</v>
          </cell>
          <cell r="J86" t="str">
            <v>ROLLA Mario</v>
          </cell>
          <cell r="K86" t="str">
            <v>59 Ter, Rue des Granges</v>
          </cell>
          <cell r="L86">
            <v>25000</v>
          </cell>
          <cell r="M86" t="str">
            <v>BESANCON</v>
          </cell>
          <cell r="N86">
            <v>381811078</v>
          </cell>
          <cell r="P86">
            <v>381813942</v>
          </cell>
          <cell r="Q86" t="str">
            <v>89</v>
          </cell>
          <cell r="R86">
            <v>152600</v>
          </cell>
        </row>
        <row r="87">
          <cell r="A87">
            <v>2.0859999999999999</v>
          </cell>
          <cell r="B87" t="str">
            <v>BE</v>
          </cell>
          <cell r="C87" t="str">
            <v>AR</v>
          </cell>
          <cell r="D87" t="str">
            <v>ALLER Jean (SKODA à CHENOVE)</v>
          </cell>
          <cell r="E87" t="str">
            <v>9, Allée du Breuil</v>
          </cell>
          <cell r="F87">
            <v>21240</v>
          </cell>
          <cell r="G87" t="str">
            <v>RUFEY LES ECHIREY</v>
          </cell>
          <cell r="H87">
            <v>380320444</v>
          </cell>
          <cell r="I87">
            <v>380475961</v>
          </cell>
          <cell r="Q87" t="str">
            <v>21</v>
          </cell>
          <cell r="R87">
            <v>12780</v>
          </cell>
        </row>
        <row r="88">
          <cell r="A88">
            <v>2.0870000000000002</v>
          </cell>
          <cell r="B88" t="str">
            <v>BE</v>
          </cell>
          <cell r="C88" t="str">
            <v>GD</v>
          </cell>
          <cell r="D88" t="str">
            <v>RIPOTOT</v>
          </cell>
          <cell r="F88">
            <v>39700</v>
          </cell>
          <cell r="G88" t="str">
            <v>ROCHEFORT SUR NENON</v>
          </cell>
          <cell r="H88">
            <v>384707467</v>
          </cell>
          <cell r="I88">
            <v>384707465</v>
          </cell>
          <cell r="J88" t="str">
            <v>BOUYGUES Jean-Marie</v>
          </cell>
          <cell r="K88" t="str">
            <v>Résidence Le Chamfort 38 C</v>
          </cell>
          <cell r="L88">
            <v>39100</v>
          </cell>
          <cell r="M88" t="str">
            <v>DOLE</v>
          </cell>
          <cell r="Q88" t="str">
            <v>39</v>
          </cell>
          <cell r="R88">
            <v>188754.29</v>
          </cell>
        </row>
        <row r="89">
          <cell r="A89">
            <v>2.0880000000000001</v>
          </cell>
          <cell r="B89" t="str">
            <v>BE</v>
          </cell>
          <cell r="C89" t="str">
            <v>BI</v>
          </cell>
          <cell r="D89" t="str">
            <v>BRISARD DAMPIERRE (Parc à Fer)</v>
          </cell>
          <cell r="F89">
            <v>70180</v>
          </cell>
          <cell r="G89" t="str">
            <v>DAMPIERRE SUR SALON</v>
          </cell>
          <cell r="Q89" t="str">
            <v>70</v>
          </cell>
          <cell r="R89">
            <v>0</v>
          </cell>
        </row>
        <row r="90">
          <cell r="A90">
            <v>2.089</v>
          </cell>
          <cell r="B90" t="str">
            <v>BE</v>
          </cell>
          <cell r="C90" t="str">
            <v>BI</v>
          </cell>
          <cell r="D90" t="str">
            <v>BRISARD DAMPIERRE (Cabine de Peinture)</v>
          </cell>
          <cell r="F90">
            <v>70180</v>
          </cell>
          <cell r="G90" t="str">
            <v>DAMPIERRE SUR SALON</v>
          </cell>
          <cell r="Q90" t="str">
            <v>70</v>
          </cell>
          <cell r="R90">
            <v>0</v>
          </cell>
        </row>
        <row r="91">
          <cell r="A91">
            <v>2.09</v>
          </cell>
          <cell r="B91" t="str">
            <v>BE</v>
          </cell>
          <cell r="C91" t="str">
            <v>BI</v>
          </cell>
          <cell r="D91" t="str">
            <v>BRISARD DAMPIERRE (Centre Commercial)</v>
          </cell>
          <cell r="F91">
            <v>70180</v>
          </cell>
          <cell r="G91" t="str">
            <v>DAMPIERRE SUR SALON</v>
          </cell>
          <cell r="Q91" t="str">
            <v>70</v>
          </cell>
          <cell r="R91">
            <v>0</v>
          </cell>
        </row>
        <row r="92">
          <cell r="A92">
            <v>2.0910000000000002</v>
          </cell>
          <cell r="B92" t="str">
            <v>BB</v>
          </cell>
          <cell r="C92" t="str">
            <v>BI</v>
          </cell>
          <cell r="D92" t="str">
            <v>FRANCE HANDLING (GB5)</v>
          </cell>
          <cell r="E92" t="str">
            <v>Zone Frêt 5   10, Rue du Pavé   BP 10353</v>
          </cell>
          <cell r="F92">
            <v>95706</v>
          </cell>
          <cell r="G92" t="str">
            <v>ROISSY CHARLES DE GAULLE</v>
          </cell>
          <cell r="H92">
            <v>170038700</v>
          </cell>
          <cell r="I92">
            <v>170038716</v>
          </cell>
          <cell r="J92" t="str">
            <v>MCPE  Mr ZERBIB</v>
          </cell>
          <cell r="K92" t="str">
            <v>10, Résidence Les Chênes</v>
          </cell>
          <cell r="L92">
            <v>78590</v>
          </cell>
          <cell r="M92" t="str">
            <v>NOISY LE ROI</v>
          </cell>
          <cell r="N92">
            <v>130805525</v>
          </cell>
          <cell r="O92">
            <v>609245648</v>
          </cell>
          <cell r="P92">
            <v>130805526</v>
          </cell>
          <cell r="Q92" t="str">
            <v>95</v>
          </cell>
          <cell r="R92">
            <v>82400</v>
          </cell>
        </row>
        <row r="93">
          <cell r="A93">
            <v>2.0920000000000001</v>
          </cell>
          <cell r="B93" t="str">
            <v>BE</v>
          </cell>
          <cell r="C93" t="str">
            <v>BA</v>
          </cell>
          <cell r="D93" t="str">
            <v>ENGEL</v>
          </cell>
          <cell r="E93" t="str">
            <v>Route d'Autrey les Gray</v>
          </cell>
          <cell r="F93">
            <v>70100</v>
          </cell>
          <cell r="G93" t="str">
            <v>AUVET et LA CHAPELOTTE</v>
          </cell>
          <cell r="J93" t="str">
            <v>HUMBERT Claude</v>
          </cell>
          <cell r="K93" t="str">
            <v>Route de Charmoille</v>
          </cell>
          <cell r="L93">
            <v>70170</v>
          </cell>
          <cell r="M93" t="str">
            <v>BOUGNON</v>
          </cell>
          <cell r="N93">
            <v>384915092</v>
          </cell>
          <cell r="P93">
            <v>384916302</v>
          </cell>
          <cell r="Q93" t="str">
            <v>70</v>
          </cell>
          <cell r="R93">
            <v>38104</v>
          </cell>
        </row>
        <row r="94">
          <cell r="A94">
            <v>2.093</v>
          </cell>
          <cell r="B94" t="str">
            <v>BE</v>
          </cell>
          <cell r="C94" t="str">
            <v>AR</v>
          </cell>
          <cell r="D94" t="str">
            <v>DOLTIP</v>
          </cell>
          <cell r="F94">
            <v>25500</v>
          </cell>
          <cell r="G94" t="str">
            <v>NOEL CERNEUX</v>
          </cell>
          <cell r="H94">
            <v>381672205</v>
          </cell>
          <cell r="I94">
            <v>685227590</v>
          </cell>
          <cell r="J94" t="str">
            <v>GATTAUD Lionel</v>
          </cell>
          <cell r="K94" t="str">
            <v>12, Les Vinottes</v>
          </cell>
          <cell r="L94">
            <v>25500</v>
          </cell>
          <cell r="M94" t="str">
            <v>MORTEAU</v>
          </cell>
          <cell r="N94">
            <v>381671385</v>
          </cell>
          <cell r="O94">
            <v>308221643</v>
          </cell>
          <cell r="P94">
            <v>381675616</v>
          </cell>
          <cell r="Q94" t="str">
            <v>25</v>
          </cell>
          <cell r="R94">
            <v>87500</v>
          </cell>
        </row>
        <row r="95">
          <cell r="A95">
            <v>2.0939999999999999</v>
          </cell>
          <cell r="B95" t="str">
            <v>BE</v>
          </cell>
          <cell r="C95" t="str">
            <v>GD</v>
          </cell>
          <cell r="D95" t="str">
            <v>FIGEF (FOUINE FOUILLE à GRAY)</v>
          </cell>
          <cell r="E95" t="str">
            <v>BP 261</v>
          </cell>
          <cell r="F95">
            <v>70005</v>
          </cell>
          <cell r="G95" t="str">
            <v>VESOUL Cédex</v>
          </cell>
          <cell r="J95" t="str">
            <v>GRAPPE Daniel</v>
          </cell>
          <cell r="K95" t="str">
            <v>Rue du Paquis</v>
          </cell>
          <cell r="L95">
            <v>70130</v>
          </cell>
          <cell r="M95" t="str">
            <v>MERCEY SUR SAONE</v>
          </cell>
          <cell r="N95">
            <v>384671590</v>
          </cell>
          <cell r="P95">
            <v>384671687</v>
          </cell>
          <cell r="Q95" t="str">
            <v>70</v>
          </cell>
          <cell r="R95">
            <v>147700</v>
          </cell>
        </row>
        <row r="96">
          <cell r="A96">
            <v>2.0950000000000002</v>
          </cell>
          <cell r="B96" t="str">
            <v>BE</v>
          </cell>
          <cell r="C96" t="str">
            <v>BI</v>
          </cell>
          <cell r="D96" t="str">
            <v>EBCI (PEUGEOT à NOIDANS LES VESOUL)</v>
          </cell>
          <cell r="E96" t="str">
            <v>216, Avenue du Breuil  BP 12106 Technoland</v>
          </cell>
          <cell r="F96">
            <v>25462</v>
          </cell>
          <cell r="G96" t="str">
            <v>ETUPES Cédex</v>
          </cell>
          <cell r="H96">
            <v>381941389</v>
          </cell>
          <cell r="I96">
            <v>381942304</v>
          </cell>
          <cell r="J96" t="str">
            <v>CETEC Ingéniérie</v>
          </cell>
          <cell r="K96" t="str">
            <v>5, Rue Vivaldi</v>
          </cell>
          <cell r="L96">
            <v>25200</v>
          </cell>
          <cell r="M96" t="str">
            <v>MONTBELIARD</v>
          </cell>
          <cell r="N96">
            <v>381983183</v>
          </cell>
          <cell r="P96">
            <v>381983284</v>
          </cell>
          <cell r="Q96" t="str">
            <v>70</v>
          </cell>
          <cell r="R96">
            <v>123114</v>
          </cell>
        </row>
        <row r="97">
          <cell r="A97">
            <v>2.0960000000000001</v>
          </cell>
          <cell r="B97" t="str">
            <v>BE</v>
          </cell>
          <cell r="C97" t="str">
            <v>AR</v>
          </cell>
          <cell r="D97" t="str">
            <v>JOLY René</v>
          </cell>
          <cell r="E97" t="str">
            <v>La Marquise</v>
          </cell>
          <cell r="F97">
            <v>70180</v>
          </cell>
          <cell r="G97" t="str">
            <v>DAMPIERRE SUR SALON</v>
          </cell>
          <cell r="H97">
            <v>384671309</v>
          </cell>
          <cell r="Q97" t="str">
            <v>70</v>
          </cell>
          <cell r="R97">
            <v>13720</v>
          </cell>
        </row>
        <row r="98">
          <cell r="A98">
            <v>2.097</v>
          </cell>
          <cell r="B98" t="str">
            <v>BB</v>
          </cell>
          <cell r="C98" t="str">
            <v>BI</v>
          </cell>
          <cell r="D98" t="str">
            <v>BATICONCEPT (GENERALE D'EMBALLAGE à VILLEPREUX)</v>
          </cell>
          <cell r="E98" t="str">
            <v>14, Route de la Madone</v>
          </cell>
          <cell r="F98">
            <v>38370</v>
          </cell>
          <cell r="G98" t="str">
            <v>SAINT CLAIR DU RHONE</v>
          </cell>
          <cell r="H98">
            <v>474564497</v>
          </cell>
          <cell r="I98">
            <v>474563240</v>
          </cell>
          <cell r="J98" t="str">
            <v>BATICONCEPT</v>
          </cell>
          <cell r="K98" t="str">
            <v>14, Route de la Madone</v>
          </cell>
          <cell r="L98">
            <v>38370</v>
          </cell>
          <cell r="M98" t="str">
            <v>SAINT CLAIR DU RHONE</v>
          </cell>
          <cell r="N98">
            <v>474564497</v>
          </cell>
          <cell r="P98">
            <v>474563240</v>
          </cell>
          <cell r="Q98" t="str">
            <v>78</v>
          </cell>
          <cell r="R98">
            <v>54500</v>
          </cell>
        </row>
        <row r="99">
          <cell r="A99">
            <v>2.0979999999999999</v>
          </cell>
          <cell r="B99" t="str">
            <v>BB</v>
          </cell>
          <cell r="C99" t="str">
            <v>BI</v>
          </cell>
          <cell r="D99" t="str">
            <v>CMC (SEIREL à SAINT PRIEST)</v>
          </cell>
          <cell r="E99" t="str">
            <v>354, Rue André Philip</v>
          </cell>
          <cell r="F99">
            <v>69007</v>
          </cell>
          <cell r="G99" t="str">
            <v xml:space="preserve"> LYON</v>
          </cell>
          <cell r="H99">
            <v>472731440</v>
          </cell>
          <cell r="I99">
            <v>478580206</v>
          </cell>
          <cell r="J99" t="str">
            <v>CMC</v>
          </cell>
          <cell r="K99" t="str">
            <v>354, Rue André Philip</v>
          </cell>
          <cell r="L99">
            <v>69007</v>
          </cell>
          <cell r="M99" t="str">
            <v>LYON</v>
          </cell>
          <cell r="N99">
            <v>472731440</v>
          </cell>
          <cell r="P99">
            <v>478580206</v>
          </cell>
          <cell r="Q99" t="str">
            <v>69</v>
          </cell>
          <cell r="R99">
            <v>28555</v>
          </cell>
        </row>
        <row r="100">
          <cell r="A100">
            <v>2.0990000000000002</v>
          </cell>
          <cell r="B100" t="str">
            <v>BB</v>
          </cell>
          <cell r="C100" t="str">
            <v>AR</v>
          </cell>
          <cell r="D100" t="str">
            <v>SCI MELODIE</v>
          </cell>
          <cell r="E100" t="str">
            <v>758, Rue de la Tulipe d'Aime</v>
          </cell>
          <cell r="F100">
            <v>73210</v>
          </cell>
          <cell r="G100" t="str">
            <v>AIME</v>
          </cell>
          <cell r="H100">
            <v>479556496</v>
          </cell>
          <cell r="Q100" t="str">
            <v>73</v>
          </cell>
          <cell r="R100">
            <v>17000</v>
          </cell>
        </row>
        <row r="101">
          <cell r="A101">
            <v>2.1</v>
          </cell>
          <cell r="B101" t="str">
            <v>BE</v>
          </cell>
          <cell r="C101" t="str">
            <v>BI</v>
          </cell>
          <cell r="D101" t="str">
            <v>GUILLIN Emballages</v>
          </cell>
          <cell r="E101" t="str">
            <v>ZI   BP 89</v>
          </cell>
          <cell r="F101">
            <v>25290</v>
          </cell>
          <cell r="G101" t="str">
            <v>ORNANS</v>
          </cell>
          <cell r="J101" t="str">
            <v>ROLLA Mario</v>
          </cell>
          <cell r="K101" t="str">
            <v>59 Ter, Rue des Granges</v>
          </cell>
          <cell r="L101">
            <v>25000</v>
          </cell>
          <cell r="M101" t="str">
            <v>BESANCON</v>
          </cell>
          <cell r="N101">
            <v>381811078</v>
          </cell>
          <cell r="P101">
            <v>381813942</v>
          </cell>
          <cell r="Q101" t="str">
            <v>25</v>
          </cell>
          <cell r="R101">
            <v>160000</v>
          </cell>
        </row>
        <row r="102">
          <cell r="A102">
            <v>2.101</v>
          </cell>
          <cell r="B102" t="str">
            <v>BE</v>
          </cell>
          <cell r="C102" t="str">
            <v>BI</v>
          </cell>
          <cell r="D102" t="str">
            <v>CABI (OCP à BOURG ACHARD)</v>
          </cell>
          <cell r="E102" t="str">
            <v>2, Rue Galien</v>
          </cell>
          <cell r="F102">
            <v>93587</v>
          </cell>
          <cell r="G102" t="str">
            <v>SAINT OUEN</v>
          </cell>
          <cell r="H102">
            <v>149187441</v>
          </cell>
          <cell r="I102">
            <v>149187569</v>
          </cell>
          <cell r="J102" t="str">
            <v>LE ROY et Associés</v>
          </cell>
          <cell r="K102" t="str">
            <v>13, Rue Chapon</v>
          </cell>
          <cell r="L102">
            <v>75003</v>
          </cell>
          <cell r="M102" t="str">
            <v>PARIS</v>
          </cell>
          <cell r="N102">
            <v>148872433</v>
          </cell>
          <cell r="P102">
            <v>148872456</v>
          </cell>
          <cell r="Q102" t="str">
            <v>27</v>
          </cell>
          <cell r="R102">
            <v>12100</v>
          </cell>
        </row>
        <row r="103">
          <cell r="A103" t="str">
            <v/>
          </cell>
        </row>
        <row r="104">
          <cell r="A104" t="str">
            <v/>
          </cell>
          <cell r="R104">
            <v>12591676.619999997</v>
          </cell>
        </row>
        <row r="105">
          <cell r="A105" t="str">
            <v/>
          </cell>
          <cell r="J105">
            <v>0</v>
          </cell>
        </row>
        <row r="106">
          <cell r="A106" t="str">
            <v/>
          </cell>
        </row>
        <row r="107">
          <cell r="A107" t="str">
            <v/>
          </cell>
        </row>
        <row r="108">
          <cell r="A108" t="str">
            <v/>
          </cell>
        </row>
        <row r="109">
          <cell r="A109" t="str">
            <v/>
          </cell>
        </row>
        <row r="110">
          <cell r="A110" t="str">
            <v/>
          </cell>
        </row>
        <row r="111">
          <cell r="A111" t="str">
            <v/>
          </cell>
        </row>
        <row r="112">
          <cell r="A112" t="str">
            <v/>
          </cell>
        </row>
        <row r="113">
          <cell r="A113" t="str">
            <v/>
          </cell>
        </row>
        <row r="114">
          <cell r="A114" t="str">
            <v/>
          </cell>
        </row>
        <row r="115">
          <cell r="A115" t="str">
            <v/>
          </cell>
        </row>
        <row r="116">
          <cell r="A116" t="str">
            <v/>
          </cell>
        </row>
        <row r="117">
          <cell r="A117" t="str">
            <v/>
          </cell>
        </row>
        <row r="118">
          <cell r="A118" t="str">
            <v/>
          </cell>
        </row>
        <row r="119">
          <cell r="A119" t="str">
            <v/>
          </cell>
        </row>
        <row r="120">
          <cell r="A120" t="str">
            <v/>
          </cell>
        </row>
        <row r="121">
          <cell r="A121" t="str">
            <v/>
          </cell>
        </row>
        <row r="122">
          <cell r="A122" t="str">
            <v/>
          </cell>
        </row>
        <row r="123">
          <cell r="A123" t="str">
            <v/>
          </cell>
        </row>
        <row r="124">
          <cell r="A124" t="str">
            <v/>
          </cell>
        </row>
        <row r="125">
          <cell r="A125" t="str">
            <v/>
          </cell>
        </row>
        <row r="126">
          <cell r="A126" t="str">
            <v/>
          </cell>
        </row>
        <row r="127">
          <cell r="A127" t="str">
            <v/>
          </cell>
        </row>
        <row r="128">
          <cell r="A128" t="str">
            <v/>
          </cell>
        </row>
        <row r="129">
          <cell r="A129" t="str">
            <v/>
          </cell>
        </row>
        <row r="130">
          <cell r="A130" t="str">
            <v/>
          </cell>
        </row>
        <row r="131">
          <cell r="A131" t="str">
            <v/>
          </cell>
        </row>
        <row r="132">
          <cell r="A132" t="str">
            <v/>
          </cell>
        </row>
        <row r="133">
          <cell r="A133" t="str">
            <v/>
          </cell>
        </row>
        <row r="134">
          <cell r="A134" t="str">
            <v/>
          </cell>
        </row>
        <row r="135">
          <cell r="A135" t="str">
            <v/>
          </cell>
        </row>
        <row r="136">
          <cell r="A136" t="str">
            <v/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/>
          </cell>
        </row>
        <row r="142">
          <cell r="A142" t="str">
            <v/>
          </cell>
        </row>
        <row r="143">
          <cell r="A143" t="str">
            <v/>
          </cell>
        </row>
        <row r="144">
          <cell r="A144" t="str">
            <v/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</sheetData>
      <sheetData sheetId="6">
        <row r="1">
          <cell r="A1" t="str">
            <v>N° AFFAIRE</v>
          </cell>
          <cell r="B1" t="str">
            <v>COM</v>
          </cell>
          <cell r="C1" t="str">
            <v>SECTEUR</v>
          </cell>
          <cell r="D1" t="str">
            <v>NOM</v>
          </cell>
          <cell r="E1" t="str">
            <v>ADRESSE</v>
          </cell>
          <cell r="F1" t="str">
            <v>CP</v>
          </cell>
          <cell r="G1" t="str">
            <v>VILLE</v>
          </cell>
          <cell r="H1" t="str">
            <v>TEL</v>
          </cell>
          <cell r="I1" t="str">
            <v>FAX</v>
          </cell>
          <cell r="J1" t="str">
            <v>ARCHITECTE</v>
          </cell>
          <cell r="K1" t="str">
            <v>ADRESSE</v>
          </cell>
          <cell r="L1" t="str">
            <v>CP</v>
          </cell>
          <cell r="M1" t="str">
            <v>VILLE</v>
          </cell>
          <cell r="N1" t="str">
            <v>TEL</v>
          </cell>
          <cell r="O1" t="str">
            <v>PORTABLE</v>
          </cell>
          <cell r="P1" t="str">
            <v>FAX</v>
          </cell>
          <cell r="Q1" t="str">
            <v>DPT</v>
          </cell>
          <cell r="R1" t="str">
            <v>MONTANT HT</v>
          </cell>
        </row>
        <row r="2">
          <cell r="A2">
            <v>3.0009999999999999</v>
          </cell>
          <cell r="B2" t="str">
            <v>BE</v>
          </cell>
          <cell r="C2" t="str">
            <v>DI</v>
          </cell>
          <cell r="D2" t="str">
            <v>MICHEL (SAPRR à AVALLON)</v>
          </cell>
          <cell r="E2" t="str">
            <v>57, Rue Guynemer</v>
          </cell>
          <cell r="F2">
            <v>89000</v>
          </cell>
          <cell r="G2" t="str">
            <v>AUXERRE</v>
          </cell>
          <cell r="H2">
            <v>386942233</v>
          </cell>
          <cell r="I2">
            <v>386942239</v>
          </cell>
          <cell r="J2" t="str">
            <v>LENTZ Architectes</v>
          </cell>
          <cell r="K2" t="str">
            <v>22, Rue Chabot Charny</v>
          </cell>
          <cell r="L2">
            <v>21000</v>
          </cell>
          <cell r="M2" t="str">
            <v>DIJON</v>
          </cell>
          <cell r="N2">
            <v>380671120</v>
          </cell>
          <cell r="P2">
            <v>380675015</v>
          </cell>
          <cell r="Q2" t="str">
            <v>89</v>
          </cell>
          <cell r="R2">
            <v>39821.360000000001</v>
          </cell>
        </row>
        <row r="3">
          <cell r="A3">
            <v>3.0019999999999998</v>
          </cell>
          <cell r="B3" t="str">
            <v>BE</v>
          </cell>
          <cell r="C3" t="str">
            <v>BI</v>
          </cell>
          <cell r="D3" t="str">
            <v>LCR (GROSPERRIN à SERRE LES SAPINS)</v>
          </cell>
          <cell r="E3" t="str">
            <v>7, Rue Jean Monnet   BP 7  ECKBOLSHEIM</v>
          </cell>
          <cell r="F3">
            <v>67038</v>
          </cell>
          <cell r="G3" t="str">
            <v>STRASBOURG Cédex</v>
          </cell>
          <cell r="H3">
            <v>388770240</v>
          </cell>
          <cell r="I3">
            <v>388770265</v>
          </cell>
          <cell r="J3" t="str">
            <v>LCR</v>
          </cell>
          <cell r="K3" t="str">
            <v>7, Rue Jean Monnet   BP 7  ECKBOLSHEIM</v>
          </cell>
          <cell r="L3">
            <v>67038</v>
          </cell>
          <cell r="M3" t="str">
            <v>STRASBOURG Cédex</v>
          </cell>
          <cell r="N3">
            <v>388770240</v>
          </cell>
          <cell r="P3">
            <v>388770265</v>
          </cell>
          <cell r="Q3" t="str">
            <v>25</v>
          </cell>
          <cell r="R3">
            <v>58000</v>
          </cell>
        </row>
        <row r="4">
          <cell r="A4">
            <v>3.0030000000000001</v>
          </cell>
          <cell r="B4" t="str">
            <v>BB</v>
          </cell>
          <cell r="C4" t="str">
            <v>BI</v>
          </cell>
          <cell r="D4" t="str">
            <v>E. PHARMA</v>
          </cell>
          <cell r="E4" t="str">
            <v>ZA Le Comte   BP 2</v>
          </cell>
          <cell r="F4">
            <v>3340</v>
          </cell>
          <cell r="G4" t="str">
            <v>BESSAY SUR ALLIER</v>
          </cell>
          <cell r="H4">
            <v>470484510</v>
          </cell>
          <cell r="I4">
            <v>470484560</v>
          </cell>
          <cell r="J4" t="str">
            <v>OUROUMOFF Ingéniérie</v>
          </cell>
          <cell r="K4" t="str">
            <v>13 A, Rue Victor Hugo   BP 71</v>
          </cell>
          <cell r="L4">
            <v>69813</v>
          </cell>
          <cell r="M4" t="str">
            <v>TASSIN LA DEMI LUNE Cédex</v>
          </cell>
          <cell r="N4">
            <v>472532222</v>
          </cell>
          <cell r="P4">
            <v>478648111</v>
          </cell>
          <cell r="Q4" t="str">
            <v>03</v>
          </cell>
          <cell r="R4">
            <v>85000</v>
          </cell>
        </row>
        <row r="5">
          <cell r="A5">
            <v>3.004</v>
          </cell>
          <cell r="B5" t="str">
            <v>BE</v>
          </cell>
          <cell r="C5" t="str">
            <v>AR</v>
          </cell>
          <cell r="D5" t="str">
            <v>COLOT (PBM EST - BARRIER à LONGVIC)</v>
          </cell>
          <cell r="E5" t="str">
            <v>Route de Saponay   BP 1</v>
          </cell>
          <cell r="F5">
            <v>2130</v>
          </cell>
          <cell r="G5" t="str">
            <v>FERE EN TARDENOIS</v>
          </cell>
          <cell r="H5">
            <v>323827076</v>
          </cell>
          <cell r="I5">
            <v>323827082</v>
          </cell>
          <cell r="Q5" t="str">
            <v>21</v>
          </cell>
          <cell r="R5">
            <v>16460</v>
          </cell>
        </row>
        <row r="6">
          <cell r="A6">
            <v>3.0049999999999999</v>
          </cell>
          <cell r="B6" t="str">
            <v>BE</v>
          </cell>
          <cell r="C6" t="str">
            <v>MP</v>
          </cell>
          <cell r="D6" t="str">
            <v>MUTUALITE FRANCAISE DU DOUBS</v>
          </cell>
          <cell r="E6" t="str">
            <v>27, Rue Claude Pouillet</v>
          </cell>
          <cell r="F6">
            <v>25041</v>
          </cell>
          <cell r="G6" t="str">
            <v>BESANCON Cédex</v>
          </cell>
          <cell r="H6">
            <v>381658265</v>
          </cell>
          <cell r="I6">
            <v>381818469</v>
          </cell>
          <cell r="J6" t="str">
            <v>BETIC</v>
          </cell>
          <cell r="K6" t="str">
            <v>47, Avenue Georges Clémenceau   BP 1041</v>
          </cell>
          <cell r="L6">
            <v>25001</v>
          </cell>
          <cell r="M6" t="str">
            <v>BESANCON Cédex</v>
          </cell>
          <cell r="N6">
            <v>381813933</v>
          </cell>
          <cell r="P6">
            <v>381820891</v>
          </cell>
          <cell r="Q6" t="str">
            <v>25</v>
          </cell>
          <cell r="R6">
            <v>109406.3</v>
          </cell>
        </row>
        <row r="7">
          <cell r="A7">
            <v>3.0059999999999998</v>
          </cell>
          <cell r="B7" t="str">
            <v>BB</v>
          </cell>
          <cell r="C7" t="str">
            <v>GD</v>
          </cell>
          <cell r="D7" t="str">
            <v>BATIPRO (WORLDPLAS à BESANCON)</v>
          </cell>
          <cell r="F7">
            <v>75019</v>
          </cell>
          <cell r="G7" t="str">
            <v>PARIS</v>
          </cell>
          <cell r="I7">
            <v>142022428</v>
          </cell>
          <cell r="J7" t="str">
            <v>GETCI</v>
          </cell>
          <cell r="K7" t="str">
            <v>4, Rue Saint Sidoine</v>
          </cell>
          <cell r="L7">
            <v>69003</v>
          </cell>
          <cell r="M7" t="str">
            <v>LYON</v>
          </cell>
          <cell r="N7">
            <v>472340713</v>
          </cell>
          <cell r="P7">
            <v>472351978</v>
          </cell>
          <cell r="Q7" t="str">
            <v>69</v>
          </cell>
          <cell r="R7">
            <v>246453.43</v>
          </cell>
        </row>
        <row r="8">
          <cell r="A8">
            <v>3.0070000000000001</v>
          </cell>
          <cell r="B8" t="str">
            <v>BE</v>
          </cell>
          <cell r="C8" t="str">
            <v>BI</v>
          </cell>
          <cell r="D8" t="str">
            <v>GUILLIN</v>
          </cell>
          <cell r="E8" t="str">
            <v>ZI   BP 89</v>
          </cell>
          <cell r="F8">
            <v>25290</v>
          </cell>
          <cell r="G8" t="str">
            <v>ORNANS</v>
          </cell>
          <cell r="H8">
            <v>381402300</v>
          </cell>
          <cell r="I8">
            <v>381571059</v>
          </cell>
          <cell r="Q8" t="str">
            <v>25</v>
          </cell>
          <cell r="R8">
            <v>8100</v>
          </cell>
        </row>
        <row r="9">
          <cell r="A9">
            <v>3.008</v>
          </cell>
          <cell r="B9" t="str">
            <v>BE</v>
          </cell>
          <cell r="C9" t="str">
            <v>AL</v>
          </cell>
          <cell r="D9" t="str">
            <v>SOCIETE COOPERATIVE DE FROMAGERIE</v>
          </cell>
          <cell r="F9">
            <v>25140</v>
          </cell>
          <cell r="G9" t="str">
            <v>CHARQUEMONT</v>
          </cell>
          <cell r="Q9" t="str">
            <v>25</v>
          </cell>
          <cell r="R9">
            <v>4927</v>
          </cell>
          <cell r="S9" t="str">
            <v>MONNET</v>
          </cell>
        </row>
        <row r="10">
          <cell r="A10">
            <v>3.0089999999999999</v>
          </cell>
          <cell r="B10" t="str">
            <v>BE</v>
          </cell>
          <cell r="C10" t="str">
            <v>GD</v>
          </cell>
          <cell r="D10" t="str">
            <v>MOD INTERNATIONALE (ECOMARCHE à MONTBRONN)</v>
          </cell>
          <cell r="E10" t="str">
            <v>17, Allée des Mousquetaires</v>
          </cell>
          <cell r="F10">
            <v>91078</v>
          </cell>
          <cell r="G10" t="str">
            <v>BONDOUFLE Cédex</v>
          </cell>
          <cell r="H10">
            <v>169641892</v>
          </cell>
          <cell r="I10">
            <v>169641871</v>
          </cell>
          <cell r="J10" t="str">
            <v>SORIA Frédéric</v>
          </cell>
          <cell r="K10" t="str">
            <v>42, Rue Paul Bert</v>
          </cell>
          <cell r="L10">
            <v>54520</v>
          </cell>
          <cell r="M10" t="str">
            <v>LAXOU</v>
          </cell>
          <cell r="N10">
            <v>383280670</v>
          </cell>
          <cell r="P10">
            <v>383402469</v>
          </cell>
          <cell r="Q10" t="str">
            <v>57</v>
          </cell>
          <cell r="R10">
            <v>46000</v>
          </cell>
        </row>
        <row r="11">
          <cell r="A11">
            <v>3.01</v>
          </cell>
          <cell r="B11" t="str">
            <v>BB</v>
          </cell>
          <cell r="C11" t="str">
            <v>HS</v>
          </cell>
          <cell r="D11" t="str">
            <v>SCI MARAIS DU CULAS (Transports MEGEVAND à SILLINGY)</v>
          </cell>
          <cell r="E11" t="str">
            <v>Le Maloux</v>
          </cell>
          <cell r="F11">
            <v>74350</v>
          </cell>
          <cell r="G11" t="str">
            <v>ALLONZIER LA CAILLE</v>
          </cell>
          <cell r="H11">
            <v>609268753</v>
          </cell>
          <cell r="J11" t="str">
            <v>AXE</v>
          </cell>
          <cell r="K11" t="str">
            <v>10, Quai de la Tournette</v>
          </cell>
          <cell r="L11">
            <v>74000</v>
          </cell>
          <cell r="M11" t="str">
            <v>ANNECY</v>
          </cell>
          <cell r="N11">
            <v>450455542</v>
          </cell>
          <cell r="Q11" t="str">
            <v>74</v>
          </cell>
          <cell r="R11">
            <v>106750</v>
          </cell>
        </row>
        <row r="12">
          <cell r="A12">
            <v>3.0110000000000001</v>
          </cell>
          <cell r="B12" t="str">
            <v>BB</v>
          </cell>
          <cell r="C12" t="str">
            <v>GD</v>
          </cell>
          <cell r="D12" t="str">
            <v>MOD INTERNATIONALE (VETIMARCHE à LANGRES)</v>
          </cell>
          <cell r="E12" t="str">
            <v>Parc de Tréville   17, Allée des Mousquetaires</v>
          </cell>
          <cell r="F12">
            <v>91078</v>
          </cell>
          <cell r="G12" t="str">
            <v>BONDOUFLE Cédex</v>
          </cell>
          <cell r="H12">
            <v>169641892</v>
          </cell>
          <cell r="I12">
            <v>169641871</v>
          </cell>
          <cell r="J12" t="str">
            <v>AXIS Ingéniérie</v>
          </cell>
          <cell r="K12" t="str">
            <v>96, Rue de la Part Dieu</v>
          </cell>
          <cell r="L12">
            <v>69003</v>
          </cell>
          <cell r="M12" t="str">
            <v>LYON</v>
          </cell>
          <cell r="N12">
            <v>478629555</v>
          </cell>
          <cell r="P12">
            <v>478628553</v>
          </cell>
          <cell r="Q12" t="str">
            <v>52</v>
          </cell>
          <cell r="R12" t="str">
            <v>ANNULEE</v>
          </cell>
        </row>
        <row r="13">
          <cell r="A13">
            <v>3.012</v>
          </cell>
          <cell r="B13" t="str">
            <v>BE</v>
          </cell>
          <cell r="C13" t="str">
            <v>BI</v>
          </cell>
          <cell r="D13" t="str">
            <v xml:space="preserve">SAS ETOILE 21 </v>
          </cell>
          <cell r="E13" t="str">
            <v>6, Rue Paul Langevin</v>
          </cell>
          <cell r="F13">
            <v>21300</v>
          </cell>
          <cell r="G13" t="str">
            <v>CHENOVE</v>
          </cell>
          <cell r="J13" t="str">
            <v>ARCHIPLUS</v>
          </cell>
          <cell r="K13" t="str">
            <v>9, Rue Paul Langevin</v>
          </cell>
          <cell r="L13">
            <v>21300</v>
          </cell>
          <cell r="M13" t="str">
            <v>CHENOVE</v>
          </cell>
          <cell r="N13">
            <v>380529081</v>
          </cell>
          <cell r="P13">
            <v>380526406</v>
          </cell>
          <cell r="Q13" t="str">
            <v>21</v>
          </cell>
          <cell r="R13">
            <v>194050</v>
          </cell>
        </row>
        <row r="14">
          <cell r="A14">
            <v>3.0129999999999999</v>
          </cell>
          <cell r="B14" t="str">
            <v>BE</v>
          </cell>
          <cell r="C14" t="str">
            <v>HS</v>
          </cell>
          <cell r="D14" t="str">
            <v>SODAG</v>
          </cell>
          <cell r="E14" t="str">
            <v>7, Rue de la Kappelmatt</v>
          </cell>
          <cell r="F14">
            <v>68500</v>
          </cell>
          <cell r="G14" t="str">
            <v>GUEBWILLER</v>
          </cell>
          <cell r="H14">
            <v>389769161</v>
          </cell>
          <cell r="I14">
            <v>389766551</v>
          </cell>
          <cell r="J14" t="str">
            <v>KRONENBERGER Jean</v>
          </cell>
          <cell r="K14" t="str">
            <v>5, Rue du Canal</v>
          </cell>
          <cell r="L14">
            <v>68500</v>
          </cell>
          <cell r="M14" t="str">
            <v>GUEBWILLER</v>
          </cell>
          <cell r="N14">
            <v>389760004</v>
          </cell>
          <cell r="P14">
            <v>389748564</v>
          </cell>
          <cell r="Q14" t="str">
            <v>68</v>
          </cell>
          <cell r="R14">
            <v>49500</v>
          </cell>
        </row>
        <row r="15">
          <cell r="A15">
            <v>3.0139999999999998</v>
          </cell>
          <cell r="B15" t="str">
            <v>BE</v>
          </cell>
          <cell r="C15" t="str">
            <v>BI</v>
          </cell>
          <cell r="D15" t="str">
            <v>PEUGEOT SIAB</v>
          </cell>
          <cell r="E15" t="str">
            <v>Boulevard Kennedy   BP 1523</v>
          </cell>
          <cell r="F15">
            <v>25009</v>
          </cell>
          <cell r="G15" t="str">
            <v>BESANCON</v>
          </cell>
          <cell r="H15">
            <v>381484400</v>
          </cell>
          <cell r="J15" t="str">
            <v>CAPY JOULIA</v>
          </cell>
          <cell r="K15" t="str">
            <v>9, Place Jean Jaurès   BP 382</v>
          </cell>
          <cell r="L15">
            <v>12203</v>
          </cell>
          <cell r="M15" t="str">
            <v>VILLEFRANCHE DE ROUERGUE</v>
          </cell>
          <cell r="N15">
            <v>565651340</v>
          </cell>
          <cell r="P15">
            <v>565651350</v>
          </cell>
          <cell r="Q15" t="str">
            <v>25</v>
          </cell>
          <cell r="R15">
            <v>71898</v>
          </cell>
        </row>
        <row r="16">
          <cell r="A16">
            <v>3.0150000000000001</v>
          </cell>
          <cell r="B16" t="str">
            <v>BE</v>
          </cell>
          <cell r="C16" t="str">
            <v>HS</v>
          </cell>
          <cell r="D16" t="str">
            <v>LCR (Transports MERLE à STRASBOURG)</v>
          </cell>
          <cell r="E16" t="str">
            <v>7, Rue Jean Monnet   BP 7  ECKBOLSHEIM</v>
          </cell>
          <cell r="F16">
            <v>67038</v>
          </cell>
          <cell r="G16" t="str">
            <v>STRASBOURG Cédex</v>
          </cell>
          <cell r="H16">
            <v>388770240</v>
          </cell>
          <cell r="I16">
            <v>388770265</v>
          </cell>
          <cell r="J16" t="str">
            <v>LCR</v>
          </cell>
          <cell r="K16" t="str">
            <v>7, Rue Jean Monnet   BP 7   ECKBOLSHEIM</v>
          </cell>
          <cell r="L16">
            <v>67038</v>
          </cell>
          <cell r="M16" t="str">
            <v>STRASBOURG Cédex</v>
          </cell>
          <cell r="N16">
            <v>388770240</v>
          </cell>
          <cell r="P16">
            <v>388770265</v>
          </cell>
          <cell r="Q16" t="str">
            <v>67</v>
          </cell>
          <cell r="R16">
            <v>69000</v>
          </cell>
        </row>
        <row r="17">
          <cell r="A17">
            <v>3.016</v>
          </cell>
          <cell r="B17" t="str">
            <v>BE</v>
          </cell>
          <cell r="C17" t="str">
            <v>BI</v>
          </cell>
          <cell r="D17" t="str">
            <v>JOHNSON CONTROLS</v>
          </cell>
          <cell r="E17" t="str">
            <v>8, Rue de l'Industrie</v>
          </cell>
          <cell r="F17">
            <v>70800</v>
          </cell>
          <cell r="G17" t="str">
            <v>CONFLANS SUR LANTERNE</v>
          </cell>
          <cell r="H17">
            <v>384933700</v>
          </cell>
          <cell r="I17">
            <v>384498199</v>
          </cell>
          <cell r="Q17" t="str">
            <v>70</v>
          </cell>
          <cell r="R17">
            <v>8780</v>
          </cell>
        </row>
        <row r="18">
          <cell r="A18">
            <v>3.0169999999999999</v>
          </cell>
          <cell r="B18" t="str">
            <v>BE</v>
          </cell>
          <cell r="C18" t="str">
            <v>HS</v>
          </cell>
          <cell r="D18" t="str">
            <v>MULTIVAC FRANCE (Bât. SAINT THIBAULT DES VIGNES)</v>
          </cell>
          <cell r="E18" t="str">
            <v>Parc Esplanade 2, Passage Ferdinand Léger</v>
          </cell>
          <cell r="F18">
            <v>77462</v>
          </cell>
          <cell r="G18" t="str">
            <v>LAGNY Cédex</v>
          </cell>
          <cell r="J18" t="str">
            <v>DE MAILLARD P. - MIEL JJ</v>
          </cell>
          <cell r="K18" t="str">
            <v>2, Rue Delambre</v>
          </cell>
          <cell r="L18">
            <v>77400</v>
          </cell>
          <cell r="M18" t="str">
            <v>LAGNY SUR MARNE</v>
          </cell>
          <cell r="N18">
            <v>164021433</v>
          </cell>
          <cell r="P18">
            <v>164306994</v>
          </cell>
          <cell r="Q18" t="str">
            <v>77</v>
          </cell>
          <cell r="R18">
            <v>50400</v>
          </cell>
        </row>
        <row r="19">
          <cell r="A19">
            <v>3.0179999999999998</v>
          </cell>
          <cell r="B19" t="str">
            <v>BB</v>
          </cell>
          <cell r="C19" t="str">
            <v>BI</v>
          </cell>
          <cell r="D19" t="str">
            <v>SHIROGA - SCI LA ROSELIERE</v>
          </cell>
          <cell r="E19" t="str">
            <v>77, Route de Saint Innocent</v>
          </cell>
          <cell r="F19">
            <v>73100</v>
          </cell>
          <cell r="G19" t="str">
            <v>AIX LES BAINS</v>
          </cell>
          <cell r="H19">
            <v>608062107</v>
          </cell>
          <cell r="J19" t="str">
            <v>GRUYER PA</v>
          </cell>
          <cell r="K19" t="str">
            <v>94, Rue Mercière</v>
          </cell>
          <cell r="L19">
            <v>69002</v>
          </cell>
          <cell r="M19" t="str">
            <v>LYON</v>
          </cell>
          <cell r="N19">
            <v>478376529</v>
          </cell>
          <cell r="P19">
            <v>472419055</v>
          </cell>
          <cell r="Q19" t="str">
            <v>69</v>
          </cell>
          <cell r="R19">
            <v>216440</v>
          </cell>
        </row>
        <row r="20">
          <cell r="A20">
            <v>3.0190000000000001</v>
          </cell>
          <cell r="B20" t="str">
            <v>BB</v>
          </cell>
          <cell r="C20" t="str">
            <v>BI</v>
          </cell>
          <cell r="D20" t="str">
            <v>CMC (EMALEC à SAINT GENIS LES OLLIERES)</v>
          </cell>
          <cell r="E20" t="str">
            <v>354, Rue André Philip</v>
          </cell>
          <cell r="F20">
            <v>69007</v>
          </cell>
          <cell r="G20" t="str">
            <v>LYON</v>
          </cell>
          <cell r="H20">
            <v>472731440</v>
          </cell>
          <cell r="I20">
            <v>478580206</v>
          </cell>
          <cell r="J20" t="str">
            <v>CMC</v>
          </cell>
          <cell r="K20" t="str">
            <v>354, Rue André Philip</v>
          </cell>
          <cell r="L20">
            <v>69007</v>
          </cell>
          <cell r="M20" t="str">
            <v>LYON</v>
          </cell>
          <cell r="N20">
            <v>472731440</v>
          </cell>
          <cell r="P20">
            <v>478580206</v>
          </cell>
          <cell r="Q20" t="str">
            <v>69</v>
          </cell>
          <cell r="R20">
            <v>89260</v>
          </cell>
        </row>
        <row r="21">
          <cell r="A21">
            <v>3.02</v>
          </cell>
          <cell r="B21" t="str">
            <v>BB</v>
          </cell>
          <cell r="C21" t="str">
            <v>AR</v>
          </cell>
          <cell r="D21" t="str">
            <v>DE LADOUCETTE (LA POUSSIE à SANCERRE)</v>
          </cell>
          <cell r="E21" t="str">
            <v>42, Avenue Victor Hugo</v>
          </cell>
          <cell r="F21">
            <v>75116</v>
          </cell>
          <cell r="G21" t="str">
            <v>PARIS</v>
          </cell>
          <cell r="H21">
            <v>140676767</v>
          </cell>
          <cell r="I21">
            <v>140676768</v>
          </cell>
          <cell r="J21" t="str">
            <v>PAUL VOLLIN INGENIERIE</v>
          </cell>
          <cell r="K21" t="str">
            <v>40, Rue Laure Diébold</v>
          </cell>
          <cell r="L21">
            <v>69009</v>
          </cell>
          <cell r="M21" t="str">
            <v>LYON</v>
          </cell>
          <cell r="N21">
            <v>472536060</v>
          </cell>
          <cell r="P21">
            <v>472536061</v>
          </cell>
          <cell r="Q21" t="str">
            <v>18</v>
          </cell>
          <cell r="R21">
            <v>1430</v>
          </cell>
        </row>
        <row r="22">
          <cell r="A22">
            <v>3.0209999999999999</v>
          </cell>
          <cell r="B22" t="str">
            <v>BB</v>
          </cell>
          <cell r="C22" t="str">
            <v>AR</v>
          </cell>
          <cell r="D22" t="str">
            <v>REGNARD</v>
          </cell>
          <cell r="E22" t="str">
            <v>28, Boulevard Docteur Tacussel</v>
          </cell>
          <cell r="F22">
            <v>89800</v>
          </cell>
          <cell r="G22" t="str">
            <v>CHABLIS</v>
          </cell>
          <cell r="H22">
            <v>386421045</v>
          </cell>
          <cell r="I22">
            <v>386424867</v>
          </cell>
          <cell r="J22" t="str">
            <v>PAUL VOLLIN INGENIERIE</v>
          </cell>
          <cell r="K22" t="str">
            <v>40, Rue Laure Diébold</v>
          </cell>
          <cell r="L22">
            <v>69009</v>
          </cell>
          <cell r="M22" t="str">
            <v>LYON</v>
          </cell>
          <cell r="N22">
            <v>472536060</v>
          </cell>
          <cell r="P22">
            <v>472536061</v>
          </cell>
          <cell r="Q22" t="str">
            <v>89</v>
          </cell>
          <cell r="R22">
            <v>6000</v>
          </cell>
        </row>
        <row r="23">
          <cell r="A23">
            <v>3.0219999999999998</v>
          </cell>
          <cell r="B23" t="str">
            <v>BE</v>
          </cell>
          <cell r="C23" t="str">
            <v>GD</v>
          </cell>
          <cell r="D23" t="str">
            <v>CABI OCP (Bât. WITRY LES REIMS)</v>
          </cell>
          <cell r="E23" t="str">
            <v>2, Rue Galien</v>
          </cell>
          <cell r="F23">
            <v>93587</v>
          </cell>
          <cell r="G23" t="str">
            <v>SAINT OUEN Cédex</v>
          </cell>
          <cell r="J23" t="str">
            <v>LE ROY et Associés</v>
          </cell>
          <cell r="K23" t="str">
            <v>Lieu-Dit "La Voie d'Isles"</v>
          </cell>
          <cell r="L23">
            <v>75003</v>
          </cell>
          <cell r="M23" t="str">
            <v>PARIS</v>
          </cell>
          <cell r="N23">
            <v>148872433</v>
          </cell>
          <cell r="P23">
            <v>148872456</v>
          </cell>
          <cell r="Q23" t="str">
            <v>51</v>
          </cell>
          <cell r="R23">
            <v>190000</v>
          </cell>
        </row>
        <row r="24">
          <cell r="A24">
            <v>3.0230000000000001</v>
          </cell>
          <cell r="B24" t="str">
            <v>BE</v>
          </cell>
          <cell r="C24" t="str">
            <v>BI</v>
          </cell>
          <cell r="D24" t="str">
            <v>COMMUNAUTE COMMUNES BRIE CHAMPENOISE (MARJO)</v>
          </cell>
          <cell r="E24" t="str">
            <v>4, Place Rémy Petit</v>
          </cell>
          <cell r="F24">
            <v>51210</v>
          </cell>
          <cell r="G24" t="str">
            <v>MONTMIRAIL</v>
          </cell>
          <cell r="H24">
            <v>326813661</v>
          </cell>
          <cell r="I24">
            <v>326813884</v>
          </cell>
          <cell r="J24" t="str">
            <v>BONINO Gilles</v>
          </cell>
          <cell r="K24" t="str">
            <v>8, Rue Claude Aillot</v>
          </cell>
          <cell r="L24">
            <v>89700</v>
          </cell>
          <cell r="M24" t="str">
            <v>TONNERRE</v>
          </cell>
          <cell r="N24">
            <v>386552905</v>
          </cell>
          <cell r="P24">
            <v>386553225</v>
          </cell>
          <cell r="Q24" t="str">
            <v>51</v>
          </cell>
          <cell r="R24">
            <v>107740</v>
          </cell>
        </row>
        <row r="25">
          <cell r="A25">
            <v>3.024</v>
          </cell>
          <cell r="B25" t="str">
            <v>BE</v>
          </cell>
          <cell r="C25" t="str">
            <v>MP</v>
          </cell>
          <cell r="D25" t="str">
            <v>LA POSTE (Bât. VALDAHON)</v>
          </cell>
          <cell r="E25" t="str">
            <v>14, Rue Gambetta   BP 96419</v>
          </cell>
          <cell r="F25">
            <v>25018</v>
          </cell>
          <cell r="G25" t="str">
            <v>BESANCON Cédex 6</v>
          </cell>
          <cell r="H25">
            <v>381655577</v>
          </cell>
          <cell r="I25">
            <v>381655605</v>
          </cell>
          <cell r="J25" t="str">
            <v>PETITPERRIN Dominique</v>
          </cell>
          <cell r="K25" t="str">
            <v>67, Rue Saint Martin</v>
          </cell>
          <cell r="L25">
            <v>70000</v>
          </cell>
          <cell r="M25" t="str">
            <v>VESOUL</v>
          </cell>
          <cell r="N25">
            <v>384764293</v>
          </cell>
          <cell r="P25">
            <v>384756750</v>
          </cell>
          <cell r="Q25" t="str">
            <v>25</v>
          </cell>
          <cell r="R25">
            <v>48500</v>
          </cell>
        </row>
        <row r="26">
          <cell r="A26">
            <v>3.0249999999999999</v>
          </cell>
          <cell r="B26" t="str">
            <v>BE</v>
          </cell>
          <cell r="C26" t="str">
            <v>AR</v>
          </cell>
          <cell r="D26" t="str">
            <v>SCI LAMAMA (PLEIN CIEL à VESOUL)</v>
          </cell>
          <cell r="E26" t="str">
            <v>21, Rue des Essarts</v>
          </cell>
          <cell r="F26">
            <v>70000</v>
          </cell>
          <cell r="G26" t="str">
            <v>VESOUL</v>
          </cell>
          <cell r="J26" t="str">
            <v>GRAPPE Daniel</v>
          </cell>
          <cell r="K26" t="str">
            <v>Rue du Paquis</v>
          </cell>
          <cell r="L26">
            <v>70130</v>
          </cell>
          <cell r="M26" t="str">
            <v>MERCEY SUR SAONE</v>
          </cell>
          <cell r="N26">
            <v>384671590</v>
          </cell>
          <cell r="P26">
            <v>384671687</v>
          </cell>
          <cell r="Q26" t="str">
            <v>70</v>
          </cell>
          <cell r="R26">
            <v>115757</v>
          </cell>
        </row>
        <row r="27">
          <cell r="A27">
            <v>3.0259999999999998</v>
          </cell>
          <cell r="B27" t="str">
            <v>BE</v>
          </cell>
          <cell r="C27" t="str">
            <v>GD</v>
          </cell>
          <cell r="D27" t="str">
            <v>DISTRIFIVES (LECLERC à LILLE FIVES)</v>
          </cell>
          <cell r="E27" t="str">
            <v>94, Rue de Lannoy</v>
          </cell>
          <cell r="F27">
            <v>59800</v>
          </cell>
          <cell r="G27" t="str">
            <v>LILLE FIVES</v>
          </cell>
          <cell r="H27">
            <v>320617617</v>
          </cell>
          <cell r="I27">
            <v>320617618</v>
          </cell>
          <cell r="J27" t="str">
            <v>IMPACT</v>
          </cell>
          <cell r="K27" t="str">
            <v>Villa n° 1   39, Rue de la Maison Rouge</v>
          </cell>
          <cell r="L27">
            <v>77185</v>
          </cell>
          <cell r="M27" t="str">
            <v>LOGNES</v>
          </cell>
          <cell r="N27">
            <v>164627070</v>
          </cell>
          <cell r="P27">
            <v>164627071</v>
          </cell>
          <cell r="Q27" t="str">
            <v>59</v>
          </cell>
          <cell r="R27">
            <v>332120</v>
          </cell>
        </row>
        <row r="28">
          <cell r="A28">
            <v>3.0270000000000001</v>
          </cell>
          <cell r="B28" t="str">
            <v>BE</v>
          </cell>
          <cell r="C28" t="str">
            <v>BI</v>
          </cell>
          <cell r="D28" t="str">
            <v>BOURBON Technologie</v>
          </cell>
          <cell r="E28" t="str">
            <v>Champ Pusy</v>
          </cell>
          <cell r="F28">
            <v>25170</v>
          </cell>
          <cell r="G28" t="str">
            <v>PELOUSEY</v>
          </cell>
          <cell r="H28">
            <v>381602800</v>
          </cell>
          <cell r="I28">
            <v>381602809</v>
          </cell>
          <cell r="Q28" t="str">
            <v>25</v>
          </cell>
          <cell r="R28">
            <v>9700</v>
          </cell>
        </row>
        <row r="29">
          <cell r="A29">
            <v>3.028</v>
          </cell>
          <cell r="B29" t="str">
            <v>BE</v>
          </cell>
          <cell r="C29" t="str">
            <v>AR</v>
          </cell>
          <cell r="D29" t="str">
            <v>SCI LA LOUVIERE (Funérarium à SAINT VIT)</v>
          </cell>
          <cell r="E29" t="str">
            <v>7, Route de Dole</v>
          </cell>
          <cell r="F29">
            <v>39700</v>
          </cell>
          <cell r="G29" t="str">
            <v>DAMPIERRE</v>
          </cell>
          <cell r="H29">
            <v>384813439</v>
          </cell>
          <cell r="I29">
            <v>384813526</v>
          </cell>
          <cell r="J29" t="str">
            <v>DURIN André</v>
          </cell>
          <cell r="K29" t="str">
            <v>1 Bis, Cours du Général De Gaulle</v>
          </cell>
          <cell r="L29">
            <v>21000</v>
          </cell>
          <cell r="M29" t="str">
            <v>DIJON</v>
          </cell>
          <cell r="N29">
            <v>380662885</v>
          </cell>
          <cell r="P29">
            <v>380677171</v>
          </cell>
          <cell r="Q29" t="str">
            <v>25</v>
          </cell>
          <cell r="R29">
            <v>6900</v>
          </cell>
        </row>
        <row r="30">
          <cell r="A30">
            <v>3.0289999999999999</v>
          </cell>
          <cell r="B30" t="str">
            <v>BE</v>
          </cell>
          <cell r="C30" t="str">
            <v>BI</v>
          </cell>
          <cell r="D30" t="str">
            <v>DE GIORGI (TOGNOL à THISE)</v>
          </cell>
          <cell r="E30" t="str">
            <v>30, Rue Denis Papin   BP 35</v>
          </cell>
          <cell r="F30">
            <v>25301</v>
          </cell>
          <cell r="G30" t="str">
            <v>PONTARLIER Cédex</v>
          </cell>
          <cell r="H30">
            <v>381467187</v>
          </cell>
          <cell r="I30">
            <v>381391117</v>
          </cell>
          <cell r="J30" t="str">
            <v>MERCET Jean-Louis</v>
          </cell>
          <cell r="K30" t="str">
            <v>19, Rue Montaigne</v>
          </cell>
          <cell r="L30">
            <v>25300</v>
          </cell>
          <cell r="M30" t="str">
            <v>PONTARLIER</v>
          </cell>
          <cell r="N30">
            <v>381392647</v>
          </cell>
          <cell r="Q30" t="str">
            <v>25</v>
          </cell>
          <cell r="R30">
            <v>20430</v>
          </cell>
        </row>
        <row r="31">
          <cell r="A31">
            <v>3.03</v>
          </cell>
          <cell r="B31" t="str">
            <v>BE</v>
          </cell>
          <cell r="C31" t="str">
            <v>GD</v>
          </cell>
          <cell r="D31" t="str">
            <v>TIMOSA (BRICOMARCHE à SAONE)</v>
          </cell>
          <cell r="E31" t="str">
            <v>ZA Le Petit Frêne</v>
          </cell>
          <cell r="F31">
            <v>25660</v>
          </cell>
          <cell r="G31" t="str">
            <v>SAONE</v>
          </cell>
          <cell r="H31">
            <v>381557777</v>
          </cell>
          <cell r="I31">
            <v>381555089</v>
          </cell>
          <cell r="J31" t="str">
            <v>AXIS Ingéniérie</v>
          </cell>
          <cell r="K31" t="str">
            <v>96, Rue de la Part Dieu</v>
          </cell>
          <cell r="L31">
            <v>69003</v>
          </cell>
          <cell r="M31" t="str">
            <v>LYON</v>
          </cell>
          <cell r="Q31" t="str">
            <v>25</v>
          </cell>
          <cell r="R31">
            <v>36490</v>
          </cell>
        </row>
        <row r="32">
          <cell r="A32">
            <v>3.0310000000000001</v>
          </cell>
          <cell r="B32" t="str">
            <v>BE</v>
          </cell>
          <cell r="C32" t="str">
            <v>AR</v>
          </cell>
          <cell r="D32" t="str">
            <v>MUGNIER Jacques Frédéric</v>
          </cell>
          <cell r="E32" t="str">
            <v>"Le Château"</v>
          </cell>
          <cell r="F32">
            <v>21220</v>
          </cell>
          <cell r="G32" t="str">
            <v>CHAMBOLLE MUSIGNY</v>
          </cell>
          <cell r="J32" t="str">
            <v>CREAC'H Alain</v>
          </cell>
          <cell r="K32" t="str">
            <v>13 - 14, Quai de la Marine</v>
          </cell>
          <cell r="L32">
            <v>89000</v>
          </cell>
          <cell r="M32" t="str">
            <v>AUXERRE</v>
          </cell>
          <cell r="N32">
            <v>386513373</v>
          </cell>
          <cell r="P32">
            <v>386517939</v>
          </cell>
          <cell r="Q32" t="str">
            <v>21</v>
          </cell>
          <cell r="R32">
            <v>35800</v>
          </cell>
        </row>
        <row r="33">
          <cell r="A33">
            <v>3.032</v>
          </cell>
          <cell r="B33" t="str">
            <v>BB</v>
          </cell>
          <cell r="C33" t="str">
            <v>AR</v>
          </cell>
          <cell r="D33" t="str">
            <v>SCI LAMMY SOLEIL</v>
          </cell>
          <cell r="E33" t="str">
            <v>1270, Route de Thônes</v>
          </cell>
          <cell r="F33">
            <v>74210</v>
          </cell>
          <cell r="G33" t="str">
            <v>FAVERGES</v>
          </cell>
          <cell r="H33">
            <v>607134517</v>
          </cell>
          <cell r="I33">
            <v>450446991</v>
          </cell>
          <cell r="J33" t="str">
            <v>AXE Groupe</v>
          </cell>
          <cell r="K33" t="str">
            <v>10, Quai de la Tournette</v>
          </cell>
          <cell r="L33">
            <v>74000</v>
          </cell>
          <cell r="M33" t="str">
            <v>ANNECY</v>
          </cell>
          <cell r="N33">
            <v>450455542</v>
          </cell>
          <cell r="P33">
            <v>450453671</v>
          </cell>
          <cell r="Q33" t="str">
            <v>74</v>
          </cell>
          <cell r="R33">
            <v>55000</v>
          </cell>
        </row>
        <row r="34">
          <cell r="A34">
            <v>3.0329999999999999</v>
          </cell>
          <cell r="B34" t="str">
            <v>BE</v>
          </cell>
          <cell r="C34" t="str">
            <v>GD</v>
          </cell>
          <cell r="D34" t="str">
            <v>SCI DHI (GIFI à BETHONCOURT)</v>
          </cell>
          <cell r="E34" t="str">
            <v>34, Rue de la Barrière   BP 138</v>
          </cell>
          <cell r="F34">
            <v>19000</v>
          </cell>
          <cell r="G34" t="str">
            <v>TULLE</v>
          </cell>
          <cell r="J34" t="str">
            <v>SOPRICOM</v>
          </cell>
          <cell r="K34" t="str">
            <v>7 Bis, Boulevard de la République   BP 245</v>
          </cell>
          <cell r="L34">
            <v>58002</v>
          </cell>
          <cell r="M34" t="str">
            <v>NEVERS</v>
          </cell>
          <cell r="N34">
            <v>386939120</v>
          </cell>
          <cell r="P34">
            <v>386612048</v>
          </cell>
          <cell r="Q34" t="str">
            <v>25</v>
          </cell>
          <cell r="R34">
            <v>56425</v>
          </cell>
        </row>
        <row r="35">
          <cell r="A35">
            <v>3.0339999999999998</v>
          </cell>
          <cell r="B35" t="str">
            <v>BE</v>
          </cell>
          <cell r="C35" t="str">
            <v>AL</v>
          </cell>
          <cell r="D35" t="str">
            <v>STL (COOP D'OR à VILLERS LES POTS)</v>
          </cell>
          <cell r="E35" t="str">
            <v>3, Rue de Chevigny</v>
          </cell>
          <cell r="F35">
            <v>21130</v>
          </cell>
          <cell r="G35" t="str">
            <v>AUXONNE</v>
          </cell>
          <cell r="H35">
            <v>380774747</v>
          </cell>
          <cell r="I35">
            <v>380774759</v>
          </cell>
          <cell r="J35" t="str">
            <v>ARCHIMEDE Ingéniérie</v>
          </cell>
          <cell r="K35" t="str">
            <v>21, Avenue A. Camus Les Colonnes BP 66606</v>
          </cell>
          <cell r="L35">
            <v>21066</v>
          </cell>
          <cell r="M35" t="str">
            <v>DIJON Cédex</v>
          </cell>
          <cell r="N35">
            <v>380539595</v>
          </cell>
          <cell r="P35">
            <v>380539604</v>
          </cell>
          <cell r="Q35" t="str">
            <v>21</v>
          </cell>
          <cell r="R35">
            <v>447500</v>
          </cell>
        </row>
        <row r="36">
          <cell r="A36">
            <v>3.0350000000000001</v>
          </cell>
          <cell r="B36" t="str">
            <v>BE</v>
          </cell>
          <cell r="C36" t="str">
            <v>AR</v>
          </cell>
          <cell r="D36" t="str">
            <v>DODANE</v>
          </cell>
          <cell r="E36" t="str">
            <v>8, Rue des Crêts</v>
          </cell>
          <cell r="F36">
            <v>25390</v>
          </cell>
          <cell r="G36" t="str">
            <v>FUANS</v>
          </cell>
          <cell r="H36">
            <v>381435840</v>
          </cell>
          <cell r="J36" t="str">
            <v>MENNEZ Hervé</v>
          </cell>
          <cell r="Q36" t="str">
            <v>25</v>
          </cell>
          <cell r="R36">
            <v>99700</v>
          </cell>
          <cell r="S36" t="str">
            <v>MONNET</v>
          </cell>
        </row>
        <row r="37">
          <cell r="A37">
            <v>3.036</v>
          </cell>
          <cell r="B37" t="str">
            <v>BB</v>
          </cell>
          <cell r="C37" t="str">
            <v>AR</v>
          </cell>
          <cell r="D37" t="str">
            <v>SCI LES MUGUETS (Mr SERVANIN)</v>
          </cell>
          <cell r="E37" t="str">
            <v>n° 8   Lotissement Le Clair Matin</v>
          </cell>
          <cell r="F37">
            <v>38540</v>
          </cell>
          <cell r="G37" t="str">
            <v>HEYRIEUX</v>
          </cell>
          <cell r="H37">
            <v>660139736</v>
          </cell>
          <cell r="J37" t="str">
            <v>SERVANIN</v>
          </cell>
          <cell r="Q37" t="str">
            <v>69</v>
          </cell>
          <cell r="R37">
            <v>37500</v>
          </cell>
        </row>
        <row r="38">
          <cell r="A38">
            <v>3.0369999999999999</v>
          </cell>
          <cell r="B38" t="str">
            <v>BE</v>
          </cell>
          <cell r="C38" t="str">
            <v>BI</v>
          </cell>
          <cell r="D38" t="str">
            <v>TYMA</v>
          </cell>
          <cell r="E38" t="str">
            <v>26, Rue de la Libération</v>
          </cell>
          <cell r="F38">
            <v>25300</v>
          </cell>
          <cell r="G38" t="str">
            <v>PONTARLIER</v>
          </cell>
          <cell r="J38" t="str">
            <v>FERRINI Architectes</v>
          </cell>
          <cell r="K38" t="str">
            <v>3, Chemin des Ecoles des Tilleroyes</v>
          </cell>
          <cell r="L38">
            <v>25000</v>
          </cell>
          <cell r="M38" t="str">
            <v>BESANCON</v>
          </cell>
          <cell r="N38">
            <v>381479745</v>
          </cell>
          <cell r="P38">
            <v>381479758</v>
          </cell>
          <cell r="Q38" t="str">
            <v>25</v>
          </cell>
          <cell r="R38">
            <v>63705</v>
          </cell>
        </row>
        <row r="39">
          <cell r="A39">
            <v>3.0379999999999998</v>
          </cell>
          <cell r="B39" t="str">
            <v>BE</v>
          </cell>
          <cell r="C39" t="str">
            <v>GD</v>
          </cell>
          <cell r="D39" t="str">
            <v>RIPOTOT (COLRUYT à CORNIMONT)</v>
          </cell>
          <cell r="E39" t="str">
            <v>4, Rue des Entrepôts</v>
          </cell>
          <cell r="F39">
            <v>39700</v>
          </cell>
          <cell r="G39" t="str">
            <v>ROCHEFORT SUR NENON</v>
          </cell>
          <cell r="H39">
            <v>384707400</v>
          </cell>
          <cell r="I39">
            <v>384706439</v>
          </cell>
          <cell r="J39" t="str">
            <v>BOUYGUES Jean-Marie</v>
          </cell>
          <cell r="K39" t="str">
            <v>Résidence Le Chamfort 38 C Avenue Pompidou</v>
          </cell>
          <cell r="L39">
            <v>39100</v>
          </cell>
          <cell r="M39" t="str">
            <v>DOLE</v>
          </cell>
          <cell r="N39">
            <v>384720743</v>
          </cell>
          <cell r="P39">
            <v>384728519</v>
          </cell>
          <cell r="Q39" t="str">
            <v>88</v>
          </cell>
          <cell r="R39">
            <v>44190.44</v>
          </cell>
        </row>
        <row r="40">
          <cell r="A40">
            <v>3.0390000000000001</v>
          </cell>
          <cell r="B40" t="str">
            <v>BE</v>
          </cell>
          <cell r="C40" t="str">
            <v>GD</v>
          </cell>
          <cell r="D40" t="str">
            <v>SCI DENIS PAPIN (SCAPALSACE)</v>
          </cell>
          <cell r="E40" t="str">
            <v>157, Rue du Ladhof   ZI Nord</v>
          </cell>
          <cell r="F40">
            <v>68000</v>
          </cell>
          <cell r="G40" t="str">
            <v>COLMAR</v>
          </cell>
          <cell r="H40">
            <v>389211621</v>
          </cell>
          <cell r="I40">
            <v>389211620</v>
          </cell>
          <cell r="J40" t="str">
            <v>VALENTIN JY</v>
          </cell>
          <cell r="K40" t="str">
            <v>12, Rue des Capucins</v>
          </cell>
          <cell r="L40">
            <v>57400</v>
          </cell>
          <cell r="M40" t="str">
            <v>SARREBOURG</v>
          </cell>
          <cell r="N40">
            <v>387031080</v>
          </cell>
          <cell r="P40">
            <v>387239943</v>
          </cell>
          <cell r="Q40" t="str">
            <v>68</v>
          </cell>
          <cell r="R40">
            <v>37000</v>
          </cell>
        </row>
        <row r="41">
          <cell r="A41">
            <v>3.04</v>
          </cell>
          <cell r="B41" t="str">
            <v>BB</v>
          </cell>
          <cell r="C41" t="str">
            <v>AR</v>
          </cell>
          <cell r="D41" t="str">
            <v>SCI LES LOUEES (Mr DELOCHE)</v>
          </cell>
          <cell r="E41" t="str">
            <v>518, Route d'Aix les Bains</v>
          </cell>
          <cell r="F41">
            <v>74600</v>
          </cell>
          <cell r="G41" t="str">
            <v>SEYNOD</v>
          </cell>
          <cell r="H41">
            <v>613138739</v>
          </cell>
          <cell r="I41">
            <v>607412693</v>
          </cell>
          <cell r="J41" t="str">
            <v>ARCH'INGENIERIE -SEPLTA RONJON</v>
          </cell>
          <cell r="K41" t="str">
            <v>5 Ter, Avenue des Trois Fontaines</v>
          </cell>
          <cell r="L41">
            <v>74600</v>
          </cell>
          <cell r="M41" t="str">
            <v>SEYNOD</v>
          </cell>
          <cell r="N41">
            <v>450452657</v>
          </cell>
          <cell r="P41">
            <v>450450666</v>
          </cell>
          <cell r="Q41" t="str">
            <v>74</v>
          </cell>
          <cell r="R41">
            <v>145140</v>
          </cell>
        </row>
        <row r="42">
          <cell r="A42">
            <v>3.0409999999999999</v>
          </cell>
          <cell r="B42" t="str">
            <v>BE</v>
          </cell>
          <cell r="C42" t="str">
            <v>BI</v>
          </cell>
          <cell r="D42" t="str">
            <v>SCI ENTRE DEUX (PBTP BARETTI à DEVECEY)</v>
          </cell>
          <cell r="E42" t="str">
            <v>n° 44   Lotissement Les Vauciels</v>
          </cell>
          <cell r="F42">
            <v>25870</v>
          </cell>
          <cell r="G42" t="str">
            <v>TALLENAY</v>
          </cell>
          <cell r="H42">
            <v>381502330</v>
          </cell>
          <cell r="I42">
            <v>667681811</v>
          </cell>
          <cell r="J42" t="str">
            <v>GROUPE 1000</v>
          </cell>
          <cell r="K42" t="str">
            <v>3, Place de Montrapon</v>
          </cell>
          <cell r="L42">
            <v>25000</v>
          </cell>
          <cell r="M42" t="str">
            <v>BESANCON</v>
          </cell>
          <cell r="N42">
            <v>381530808</v>
          </cell>
          <cell r="Q42" t="str">
            <v>25</v>
          </cell>
          <cell r="R42">
            <v>76910</v>
          </cell>
        </row>
        <row r="43">
          <cell r="A43">
            <v>3.0419999999999998</v>
          </cell>
          <cell r="B43" t="str">
            <v>BE</v>
          </cell>
          <cell r="C43" t="str">
            <v>BI</v>
          </cell>
          <cell r="D43" t="str">
            <v>LCR (SCI OCTOPUS à PELOUSEY)</v>
          </cell>
          <cell r="E43" t="str">
            <v>7, Rue Jean Monnet   BP 7  ECKBOLSHEIM</v>
          </cell>
          <cell r="F43">
            <v>67038</v>
          </cell>
          <cell r="G43" t="str">
            <v>STRASBOURG Cédex</v>
          </cell>
          <cell r="H43">
            <v>388770240</v>
          </cell>
          <cell r="I43">
            <v>388770265</v>
          </cell>
          <cell r="J43" t="str">
            <v>LCR</v>
          </cell>
          <cell r="K43" t="str">
            <v>7, Rue Jean Monnet   BP 7   ECKBOLSHEIM</v>
          </cell>
          <cell r="L43">
            <v>67038</v>
          </cell>
          <cell r="M43" t="str">
            <v>STRASBOURG Cédex</v>
          </cell>
          <cell r="N43">
            <v>388770240</v>
          </cell>
          <cell r="P43">
            <v>388770265</v>
          </cell>
          <cell r="Q43" t="str">
            <v>25</v>
          </cell>
          <cell r="R43">
            <v>80595</v>
          </cell>
        </row>
        <row r="44">
          <cell r="A44">
            <v>3.0430000000000001</v>
          </cell>
          <cell r="B44" t="str">
            <v>BE</v>
          </cell>
          <cell r="C44" t="str">
            <v>AR</v>
          </cell>
          <cell r="D44" t="str">
            <v>JOEL CORROY (TRAIL 70)</v>
          </cell>
          <cell r="E44" t="str">
            <v>Parc d'Activités   RN 19   BP 199</v>
          </cell>
          <cell r="F44">
            <v>70004</v>
          </cell>
          <cell r="G44" t="str">
            <v>VESOUL Cédex</v>
          </cell>
          <cell r="J44" t="str">
            <v>GONZALES Christian</v>
          </cell>
          <cell r="K44" t="str">
            <v>24, Avenue Aristide Briand</v>
          </cell>
          <cell r="L44">
            <v>70000</v>
          </cell>
          <cell r="M44" t="str">
            <v>VESOUL</v>
          </cell>
          <cell r="N44">
            <v>384760822</v>
          </cell>
          <cell r="P44">
            <v>384754337</v>
          </cell>
          <cell r="Q44" t="str">
            <v>70</v>
          </cell>
          <cell r="R44">
            <v>34400</v>
          </cell>
        </row>
        <row r="45">
          <cell r="A45">
            <v>3.044</v>
          </cell>
          <cell r="B45" t="str">
            <v>BE</v>
          </cell>
          <cell r="C45" t="str">
            <v>AR</v>
          </cell>
          <cell r="D45" t="str">
            <v>SCI LE NID D'ABEILLES (EROB)</v>
          </cell>
          <cell r="E45" t="str">
            <v>ZI   BP 89</v>
          </cell>
          <cell r="F45">
            <v>25870</v>
          </cell>
          <cell r="G45" t="str">
            <v>DEVECEY</v>
          </cell>
          <cell r="H45">
            <v>381568741</v>
          </cell>
          <cell r="J45" t="str">
            <v>WOLFF Nathalie</v>
          </cell>
          <cell r="K45" t="str">
            <v>Hotel d'Entreprises</v>
          </cell>
          <cell r="L45">
            <v>70190</v>
          </cell>
          <cell r="M45" t="str">
            <v>RIOZ</v>
          </cell>
          <cell r="N45">
            <v>384919151</v>
          </cell>
          <cell r="P45">
            <v>384919192</v>
          </cell>
          <cell r="Q45" t="str">
            <v>25</v>
          </cell>
          <cell r="R45">
            <v>44000</v>
          </cell>
        </row>
        <row r="46">
          <cell r="A46">
            <v>3.0449999999999999</v>
          </cell>
          <cell r="B46" t="str">
            <v>BE</v>
          </cell>
          <cell r="C46" t="str">
            <v>GD</v>
          </cell>
          <cell r="D46" t="str">
            <v>DOLTIP (ALDI à NOEL CERNEUX)</v>
          </cell>
          <cell r="F46">
            <v>25500</v>
          </cell>
          <cell r="G46" t="str">
            <v>NOEL CERNEUX</v>
          </cell>
          <cell r="H46">
            <v>381672205</v>
          </cell>
          <cell r="I46">
            <v>381675651</v>
          </cell>
          <cell r="J46" t="str">
            <v>GATTAUD Lionel</v>
          </cell>
          <cell r="K46" t="str">
            <v>12, Les Vinottes</v>
          </cell>
          <cell r="L46">
            <v>25500</v>
          </cell>
          <cell r="M46" t="str">
            <v>LES FINS</v>
          </cell>
          <cell r="N46">
            <v>381671385</v>
          </cell>
          <cell r="P46">
            <v>381675816</v>
          </cell>
          <cell r="Q46" t="str">
            <v>25</v>
          </cell>
          <cell r="R46">
            <v>38500</v>
          </cell>
        </row>
        <row r="47">
          <cell r="A47">
            <v>3.0459999999999998</v>
          </cell>
          <cell r="B47" t="str">
            <v>BE</v>
          </cell>
          <cell r="C47" t="str">
            <v>MP</v>
          </cell>
          <cell r="D47" t="str">
            <v>DE GIORGI ((HLM PESTY à BESANCON)</v>
          </cell>
          <cell r="E47" t="str">
            <v>30, Rue Denis Papin   BP 35</v>
          </cell>
          <cell r="F47">
            <v>25300</v>
          </cell>
          <cell r="G47" t="str">
            <v>PONTARLIER</v>
          </cell>
          <cell r="H47">
            <v>381267187</v>
          </cell>
          <cell r="I47">
            <v>381391117</v>
          </cell>
          <cell r="J47" t="str">
            <v>LELIEVRE Philippe</v>
          </cell>
          <cell r="K47" t="str">
            <v>32, Rue de la Vieille Monnaie</v>
          </cell>
          <cell r="L47">
            <v>25000</v>
          </cell>
          <cell r="M47" t="str">
            <v>BESANCON</v>
          </cell>
          <cell r="N47">
            <v>381831641</v>
          </cell>
          <cell r="P47">
            <v>381835246</v>
          </cell>
          <cell r="Q47" t="str">
            <v>25</v>
          </cell>
          <cell r="R47">
            <v>13432.23</v>
          </cell>
        </row>
        <row r="48">
          <cell r="A48">
            <v>3.0470000000000002</v>
          </cell>
          <cell r="B48" t="str">
            <v>BE</v>
          </cell>
          <cell r="C48" t="str">
            <v>BI</v>
          </cell>
          <cell r="D48" t="str">
            <v xml:space="preserve">GRUPO ANTOLIN VOSGES </v>
          </cell>
          <cell r="E48" t="str">
            <v>30, Rue d'Alsace</v>
          </cell>
          <cell r="F48">
            <v>88360</v>
          </cell>
          <cell r="G48" t="str">
            <v>RUPT SUR MOSELLE</v>
          </cell>
          <cell r="H48">
            <v>329234646</v>
          </cell>
          <cell r="I48">
            <v>329234677</v>
          </cell>
          <cell r="J48" t="str">
            <v>ROLLA Mario</v>
          </cell>
          <cell r="K48" t="str">
            <v>59 Ter, Rue des Granges</v>
          </cell>
          <cell r="L48">
            <v>25000</v>
          </cell>
          <cell r="M48" t="str">
            <v>BESANCON</v>
          </cell>
          <cell r="N48">
            <v>381811078</v>
          </cell>
          <cell r="Q48" t="str">
            <v>88</v>
          </cell>
          <cell r="R48">
            <v>46500</v>
          </cell>
        </row>
        <row r="49">
          <cell r="A49">
            <v>3.048</v>
          </cell>
          <cell r="B49" t="str">
            <v>BB</v>
          </cell>
          <cell r="C49" t="str">
            <v>BI</v>
          </cell>
          <cell r="D49" t="str">
            <v>CMC (CRYSTAL à SAINT PRIEST)</v>
          </cell>
          <cell r="E49" t="str">
            <v>354, Rue André Philip</v>
          </cell>
          <cell r="F49">
            <v>69007</v>
          </cell>
          <cell r="G49" t="str">
            <v>LYON</v>
          </cell>
          <cell r="H49">
            <v>472731440</v>
          </cell>
          <cell r="I49">
            <v>478580206</v>
          </cell>
          <cell r="J49" t="str">
            <v>CMC</v>
          </cell>
          <cell r="K49" t="str">
            <v>354, Rue André Philip</v>
          </cell>
          <cell r="L49">
            <v>69007</v>
          </cell>
          <cell r="M49" t="str">
            <v>LYON</v>
          </cell>
          <cell r="N49">
            <v>472731440</v>
          </cell>
          <cell r="P49">
            <v>478580206</v>
          </cell>
          <cell r="Q49" t="str">
            <v>69</v>
          </cell>
          <cell r="R49">
            <v>97000</v>
          </cell>
        </row>
        <row r="50">
          <cell r="A50">
            <v>3.0489999999999999</v>
          </cell>
          <cell r="B50" t="str">
            <v>BE</v>
          </cell>
          <cell r="C50" t="str">
            <v>BI</v>
          </cell>
          <cell r="D50" t="str">
            <v>SCI SARO (Bât. à ST JEAN DU CARDONNAY</v>
          </cell>
          <cell r="E50" t="str">
            <v>La Géline</v>
          </cell>
          <cell r="F50">
            <v>25270</v>
          </cell>
          <cell r="G50" t="str">
            <v>LEVIER</v>
          </cell>
          <cell r="H50">
            <v>381495830</v>
          </cell>
          <cell r="Q50" t="str">
            <v>76</v>
          </cell>
          <cell r="R50">
            <v>43350</v>
          </cell>
        </row>
        <row r="51">
          <cell r="A51">
            <v>3.05</v>
          </cell>
          <cell r="B51" t="str">
            <v>BE</v>
          </cell>
          <cell r="C51" t="str">
            <v>B</v>
          </cell>
          <cell r="D51" t="str">
            <v>PSA PEUGEOT CITROEN (CITROEN SPORT à VERSAILLES)</v>
          </cell>
          <cell r="E51" t="str">
            <v>2 - 10, Boulevard de l'Europe    YT 276</v>
          </cell>
          <cell r="F51">
            <v>78093</v>
          </cell>
          <cell r="G51" t="str">
            <v>POISSY Cédex</v>
          </cell>
          <cell r="H51">
            <v>161453517</v>
          </cell>
          <cell r="I51">
            <v>161454412</v>
          </cell>
          <cell r="J51" t="str">
            <v>ICAR</v>
          </cell>
          <cell r="K51" t="str">
            <v>1, Rue Noël Pons</v>
          </cell>
          <cell r="L51">
            <v>92000</v>
          </cell>
          <cell r="M51" t="str">
            <v>NANTERRE</v>
          </cell>
          <cell r="N51">
            <v>141199292</v>
          </cell>
          <cell r="P51">
            <v>141190279</v>
          </cell>
          <cell r="Q51" t="str">
            <v>78</v>
          </cell>
          <cell r="R51">
            <v>1347060.09</v>
          </cell>
        </row>
        <row r="52">
          <cell r="A52">
            <v>3.0510000000000002</v>
          </cell>
          <cell r="B52" t="str">
            <v>BB</v>
          </cell>
          <cell r="C52" t="str">
            <v>AR</v>
          </cell>
          <cell r="D52" t="str">
            <v>CMC (CYADEL à GENAS)</v>
          </cell>
          <cell r="E52" t="str">
            <v>354, Rue André Philip</v>
          </cell>
          <cell r="F52">
            <v>69007</v>
          </cell>
          <cell r="G52" t="str">
            <v>LYON</v>
          </cell>
          <cell r="H52">
            <v>472731440</v>
          </cell>
          <cell r="I52">
            <v>478580206</v>
          </cell>
          <cell r="J52" t="str">
            <v>CMC</v>
          </cell>
          <cell r="K52" t="str">
            <v>354, Rue André Philip</v>
          </cell>
          <cell r="L52">
            <v>69007</v>
          </cell>
          <cell r="M52" t="str">
            <v>LYON</v>
          </cell>
          <cell r="N52">
            <v>472731440</v>
          </cell>
          <cell r="P52">
            <v>478580206</v>
          </cell>
          <cell r="Q52" t="str">
            <v>69</v>
          </cell>
          <cell r="R52">
            <v>67087</v>
          </cell>
        </row>
        <row r="53">
          <cell r="A53">
            <v>3.052</v>
          </cell>
          <cell r="B53" t="str">
            <v>BE</v>
          </cell>
          <cell r="C53" t="str">
            <v>AL</v>
          </cell>
          <cell r="D53" t="str">
            <v>AMORA MAILLE</v>
          </cell>
          <cell r="E53" t="str">
            <v>10, Chemin de Pougy</v>
          </cell>
          <cell r="F53">
            <v>89380</v>
          </cell>
          <cell r="G53" t="str">
            <v>APPOIGNY</v>
          </cell>
          <cell r="J53" t="str">
            <v>SETUREC Architecture</v>
          </cell>
          <cell r="K53" t="str">
            <v>Parc Technologique  2, Rue Louis De Broglie</v>
          </cell>
          <cell r="L53">
            <v>21000</v>
          </cell>
          <cell r="M53" t="str">
            <v>DIJON</v>
          </cell>
          <cell r="N53">
            <v>380740102</v>
          </cell>
          <cell r="P53">
            <v>380740106</v>
          </cell>
          <cell r="Q53" t="str">
            <v>89</v>
          </cell>
          <cell r="R53">
            <v>43400</v>
          </cell>
        </row>
        <row r="54">
          <cell r="A54">
            <v>3.0529999999999999</v>
          </cell>
          <cell r="B54" t="str">
            <v>BE</v>
          </cell>
          <cell r="C54" t="str">
            <v>GD</v>
          </cell>
          <cell r="D54" t="str">
            <v>BELDIS (GRAND GARAGE BELFORTAIN)</v>
          </cell>
          <cell r="E54" t="str">
            <v>Rue du Foyer</v>
          </cell>
          <cell r="F54">
            <v>90000</v>
          </cell>
          <cell r="G54" t="str">
            <v>BELFORT</v>
          </cell>
          <cell r="H54">
            <v>384582400</v>
          </cell>
          <cell r="I54">
            <v>384582403</v>
          </cell>
          <cell r="J54" t="str">
            <v>IMPACT</v>
          </cell>
          <cell r="K54" t="str">
            <v>3, Route de Sélestat</v>
          </cell>
          <cell r="L54">
            <v>68180</v>
          </cell>
          <cell r="M54" t="str">
            <v>HORBOURG WIHR</v>
          </cell>
          <cell r="N54">
            <v>389414088</v>
          </cell>
          <cell r="P54">
            <v>389410298</v>
          </cell>
          <cell r="Q54" t="str">
            <v>90</v>
          </cell>
          <cell r="R54">
            <v>84000</v>
          </cell>
        </row>
        <row r="55">
          <cell r="A55">
            <v>3.0539999999999998</v>
          </cell>
          <cell r="B55" t="str">
            <v>BE</v>
          </cell>
          <cell r="C55" t="str">
            <v>HS</v>
          </cell>
          <cell r="D55" t="str">
            <v>LCR (MONNOT à PIREY)</v>
          </cell>
          <cell r="E55" t="str">
            <v>7, Rue Jean Monnet   BP 7  ECKBOLSHEIM</v>
          </cell>
          <cell r="F55">
            <v>67038</v>
          </cell>
          <cell r="G55" t="str">
            <v>STRASBOURG Cédex</v>
          </cell>
          <cell r="H55">
            <v>388770240</v>
          </cell>
          <cell r="I55">
            <v>388770265</v>
          </cell>
          <cell r="J55" t="str">
            <v>LCR</v>
          </cell>
          <cell r="K55" t="str">
            <v>7, Rue Jean Monnet   BP 7   ECKBOLSHEIM</v>
          </cell>
          <cell r="L55">
            <v>67038</v>
          </cell>
          <cell r="M55" t="str">
            <v>STRASBOURG Cédex</v>
          </cell>
          <cell r="N55">
            <v>388770240</v>
          </cell>
          <cell r="P55">
            <v>388770265</v>
          </cell>
          <cell r="Q55" t="str">
            <v>25</v>
          </cell>
          <cell r="R55">
            <v>117000</v>
          </cell>
        </row>
        <row r="56">
          <cell r="A56">
            <v>3.0550000000000002</v>
          </cell>
          <cell r="B56" t="str">
            <v>BE</v>
          </cell>
          <cell r="C56" t="str">
            <v>MP</v>
          </cell>
          <cell r="D56" t="str">
            <v>CONSEIL GENERAL DE BELFORT (LYCEE BARTHOLDI)</v>
          </cell>
          <cell r="E56" t="str">
            <v>Place de la Révolution</v>
          </cell>
          <cell r="F56">
            <v>90020</v>
          </cell>
          <cell r="G56" t="str">
            <v>BELFORT</v>
          </cell>
          <cell r="H56">
            <v>384909090</v>
          </cell>
          <cell r="J56" t="str">
            <v>ESPACE INGB</v>
          </cell>
          <cell r="K56" t="str">
            <v>1, Rue Morimont</v>
          </cell>
          <cell r="L56">
            <v>90000</v>
          </cell>
          <cell r="M56" t="str">
            <v>BELFORT</v>
          </cell>
          <cell r="N56">
            <v>384213232</v>
          </cell>
          <cell r="P56">
            <v>384288590</v>
          </cell>
          <cell r="Q56" t="str">
            <v>90</v>
          </cell>
          <cell r="R56">
            <v>32400</v>
          </cell>
        </row>
        <row r="57">
          <cell r="A57">
            <v>3.056</v>
          </cell>
          <cell r="B57" t="str">
            <v>BE</v>
          </cell>
          <cell r="C57" t="str">
            <v>GD</v>
          </cell>
          <cell r="D57" t="str">
            <v>CABI OCP (Bât. ATTON)</v>
          </cell>
          <cell r="E57" t="str">
            <v>2, Rue Galien</v>
          </cell>
          <cell r="F57">
            <v>93587</v>
          </cell>
          <cell r="G57" t="str">
            <v>SAINT OUEN Cédex</v>
          </cell>
          <cell r="J57" t="str">
            <v>LE ROY et Associés</v>
          </cell>
          <cell r="K57" t="str">
            <v>13, Rue Chapon</v>
          </cell>
          <cell r="L57">
            <v>75003</v>
          </cell>
          <cell r="M57" t="str">
            <v>PARIS</v>
          </cell>
          <cell r="N57">
            <v>148872433</v>
          </cell>
          <cell r="P57">
            <v>148872456</v>
          </cell>
          <cell r="Q57" t="str">
            <v>54</v>
          </cell>
          <cell r="R57">
            <v>346700</v>
          </cell>
        </row>
        <row r="58">
          <cell r="A58">
            <v>3.0569999999999999</v>
          </cell>
          <cell r="B58" t="str">
            <v>BE</v>
          </cell>
          <cell r="C58" t="str">
            <v>GD</v>
          </cell>
          <cell r="D58" t="str">
            <v>SDEM (BUT à GRAY)</v>
          </cell>
          <cell r="E58" t="str">
            <v>ZI Prés de Rigny Fontaine</v>
          </cell>
          <cell r="F58">
            <v>70100</v>
          </cell>
          <cell r="G58" t="str">
            <v>GRAY</v>
          </cell>
          <cell r="J58" t="str">
            <v>GRAPPE Daniel</v>
          </cell>
          <cell r="K58" t="str">
            <v>Rue du Paquis</v>
          </cell>
          <cell r="L58">
            <v>70130</v>
          </cell>
          <cell r="M58" t="str">
            <v>MERCEY SUR SAONE</v>
          </cell>
          <cell r="N58">
            <v>384671590</v>
          </cell>
          <cell r="P58">
            <v>384671687</v>
          </cell>
          <cell r="Q58" t="str">
            <v>70</v>
          </cell>
          <cell r="R58">
            <v>115320</v>
          </cell>
        </row>
        <row r="59">
          <cell r="A59">
            <v>3.0579999999999998</v>
          </cell>
          <cell r="B59" t="str">
            <v>BE</v>
          </cell>
          <cell r="C59" t="str">
            <v>AR</v>
          </cell>
          <cell r="D59" t="str">
            <v>LCR (STOFFEL à HAGUENAU)</v>
          </cell>
          <cell r="E59" t="str">
            <v>7, Rue Jean Monnet   BP 7  ECKBOLSHEIM</v>
          </cell>
          <cell r="F59">
            <v>67038</v>
          </cell>
          <cell r="G59" t="str">
            <v>STRASBOURG Cédex</v>
          </cell>
          <cell r="H59">
            <v>388770240</v>
          </cell>
          <cell r="I59">
            <v>388770265</v>
          </cell>
          <cell r="J59" t="str">
            <v>LCR</v>
          </cell>
          <cell r="K59" t="str">
            <v>7, Rue Jean Monnet   BP 7   ECKBOLSHEIM</v>
          </cell>
          <cell r="L59">
            <v>67038</v>
          </cell>
          <cell r="M59" t="str">
            <v>STRASBOURG Cédex</v>
          </cell>
          <cell r="N59">
            <v>388770240</v>
          </cell>
          <cell r="P59">
            <v>388770265</v>
          </cell>
          <cell r="Q59" t="str">
            <v>67</v>
          </cell>
          <cell r="R59">
            <v>43900</v>
          </cell>
        </row>
        <row r="60">
          <cell r="A60">
            <v>3.0590000000000002</v>
          </cell>
          <cell r="B60" t="str">
            <v>BE</v>
          </cell>
          <cell r="C60" t="str">
            <v>AR</v>
          </cell>
          <cell r="D60" t="str">
            <v>LCR (PROFORM à HANGENBIETEN)</v>
          </cell>
          <cell r="E60" t="str">
            <v>7, Rue Jean Monnet   BP 7  ECKBOLSHEIM</v>
          </cell>
          <cell r="F60">
            <v>67038</v>
          </cell>
          <cell r="G60" t="str">
            <v>STRASBOURG Cédex</v>
          </cell>
          <cell r="H60">
            <v>388770240</v>
          </cell>
          <cell r="I60">
            <v>388770265</v>
          </cell>
          <cell r="J60" t="str">
            <v>LCR</v>
          </cell>
          <cell r="K60" t="str">
            <v>7, Rue Jean Monnet   BP 7   ECKBOLSHEIM</v>
          </cell>
          <cell r="L60">
            <v>67038</v>
          </cell>
          <cell r="M60" t="str">
            <v>STRASBOURG Cédex</v>
          </cell>
          <cell r="N60">
            <v>388770240</v>
          </cell>
          <cell r="P60">
            <v>388770265</v>
          </cell>
          <cell r="Q60" t="str">
            <v>67</v>
          </cell>
          <cell r="R60">
            <v>95200</v>
          </cell>
        </row>
        <row r="61">
          <cell r="A61">
            <v>3.06</v>
          </cell>
          <cell r="B61" t="str">
            <v>BB</v>
          </cell>
          <cell r="C61" t="str">
            <v>HS</v>
          </cell>
          <cell r="D61" t="str">
            <v>CMC (LES AULNES à LIMONEST)</v>
          </cell>
          <cell r="E61" t="str">
            <v>354, Rue André Philip</v>
          </cell>
          <cell r="F61">
            <v>69007</v>
          </cell>
          <cell r="G61" t="str">
            <v>LYON</v>
          </cell>
          <cell r="H61">
            <v>472731440</v>
          </cell>
          <cell r="I61">
            <v>478580206</v>
          </cell>
          <cell r="J61" t="str">
            <v>CMC</v>
          </cell>
          <cell r="K61" t="str">
            <v>354, Rue André Philip</v>
          </cell>
          <cell r="L61">
            <v>69007</v>
          </cell>
          <cell r="M61" t="str">
            <v>LYON</v>
          </cell>
          <cell r="N61">
            <v>472731440</v>
          </cell>
          <cell r="P61">
            <v>478580206</v>
          </cell>
          <cell r="Q61" t="str">
            <v>69</v>
          </cell>
          <cell r="R61">
            <v>77500</v>
          </cell>
        </row>
        <row r="62">
          <cell r="A62">
            <v>3.0609999999999999</v>
          </cell>
          <cell r="B62" t="str">
            <v>BE</v>
          </cell>
          <cell r="C62" t="str">
            <v>BI</v>
          </cell>
          <cell r="D62" t="str">
            <v>SCI LES TROIS CHENES (Locaux activités Rue René Char)</v>
          </cell>
          <cell r="E62" t="str">
            <v>12, Rue de Bellevue</v>
          </cell>
          <cell r="F62">
            <v>70190</v>
          </cell>
          <cell r="G62" t="str">
            <v>RIOZ</v>
          </cell>
          <cell r="Q62" t="str">
            <v>70</v>
          </cell>
          <cell r="R62">
            <v>16900</v>
          </cell>
        </row>
        <row r="63">
          <cell r="A63">
            <v>3.0619999999999998</v>
          </cell>
          <cell r="B63" t="str">
            <v>BE</v>
          </cell>
          <cell r="C63" t="str">
            <v>GD</v>
          </cell>
          <cell r="D63" t="str">
            <v>SCAPALSACE (Entrée)</v>
          </cell>
          <cell r="E63" t="str">
            <v>157, Rue du Ladhof   ZI Nord</v>
          </cell>
          <cell r="F63">
            <v>68000</v>
          </cell>
          <cell r="G63" t="str">
            <v>COLMAR</v>
          </cell>
          <cell r="H63">
            <v>389211621</v>
          </cell>
          <cell r="I63">
            <v>389211620</v>
          </cell>
          <cell r="J63" t="str">
            <v>VALENTIN JY</v>
          </cell>
          <cell r="K63" t="str">
            <v>12, Rue des Capucins</v>
          </cell>
          <cell r="L63">
            <v>57400</v>
          </cell>
          <cell r="M63" t="str">
            <v>SARREBOURG</v>
          </cell>
          <cell r="N63">
            <v>387031080</v>
          </cell>
          <cell r="O63">
            <v>670019393</v>
          </cell>
          <cell r="P63">
            <v>387239943</v>
          </cell>
          <cell r="Q63" t="str">
            <v>68</v>
          </cell>
          <cell r="R63">
            <v>28080</v>
          </cell>
        </row>
        <row r="64">
          <cell r="A64">
            <v>3.0630000000000002</v>
          </cell>
          <cell r="B64" t="str">
            <v>BE</v>
          </cell>
          <cell r="C64" t="str">
            <v>DI</v>
          </cell>
          <cell r="D64" t="str">
            <v>SA D'EXPLOITATION DU PALACE (MAJESTIC à MARTIGUES)</v>
          </cell>
          <cell r="E64" t="str">
            <v>29, Cours du 4 Septembre</v>
          </cell>
          <cell r="F64">
            <v>13500</v>
          </cell>
          <cell r="G64" t="str">
            <v>MARTIGUES</v>
          </cell>
          <cell r="H64">
            <v>442814607</v>
          </cell>
          <cell r="I64">
            <v>442420048</v>
          </cell>
          <cell r="J64" t="str">
            <v>LECOQ Yann</v>
          </cell>
          <cell r="K64" t="str">
            <v>20, Avenue de la Libération</v>
          </cell>
          <cell r="L64">
            <v>38370</v>
          </cell>
          <cell r="M64" t="str">
            <v>LES ROCHES DE CONDRIEU</v>
          </cell>
          <cell r="N64">
            <v>474564553</v>
          </cell>
          <cell r="P64">
            <v>474563768</v>
          </cell>
          <cell r="Q64" t="str">
            <v>13</v>
          </cell>
          <cell r="R64">
            <v>378150</v>
          </cell>
        </row>
        <row r="65">
          <cell r="A65">
            <v>3.0640000000000001</v>
          </cell>
          <cell r="B65" t="str">
            <v>BE</v>
          </cell>
          <cell r="C65" t="str">
            <v>GD</v>
          </cell>
          <cell r="D65" t="str">
            <v>BELDIS (Mail)</v>
          </cell>
          <cell r="E65" t="str">
            <v>Rue du Foyer</v>
          </cell>
          <cell r="F65">
            <v>90000</v>
          </cell>
          <cell r="G65" t="str">
            <v>BELFORT</v>
          </cell>
          <cell r="Q65" t="str">
            <v>90</v>
          </cell>
          <cell r="R65">
            <v>116691.2</v>
          </cell>
        </row>
        <row r="66">
          <cell r="A66">
            <v>3.0649999999999999</v>
          </cell>
          <cell r="B66" t="str">
            <v>BE</v>
          </cell>
          <cell r="C66" t="str">
            <v>AL</v>
          </cell>
          <cell r="D66" t="str">
            <v>FROMAGERIE DE CHARQUEMONT</v>
          </cell>
          <cell r="E66" t="str">
            <v>8, Rue du Chalet</v>
          </cell>
          <cell r="F66">
            <v>25140</v>
          </cell>
          <cell r="G66" t="str">
            <v>CHARQUEMONT</v>
          </cell>
          <cell r="H66">
            <v>381440138</v>
          </cell>
          <cell r="J66" t="str">
            <v>MONNET Dominique</v>
          </cell>
          <cell r="K66" t="str">
            <v>2, Rue de l'Eglise</v>
          </cell>
          <cell r="L66">
            <v>25140</v>
          </cell>
          <cell r="M66" t="str">
            <v>CHARQUEMONT</v>
          </cell>
          <cell r="N66">
            <v>381686417</v>
          </cell>
          <cell r="Q66" t="str">
            <v>25</v>
          </cell>
          <cell r="R66">
            <v>27400</v>
          </cell>
          <cell r="S66" t="str">
            <v>MONNET</v>
          </cell>
        </row>
        <row r="67">
          <cell r="A67">
            <v>3.0659999999999998</v>
          </cell>
          <cell r="B67" t="str">
            <v>BE</v>
          </cell>
          <cell r="C67" t="str">
            <v>HS</v>
          </cell>
          <cell r="D67" t="str">
            <v>SAULNIER Serge (SCI FRANS 8 à VUILLECIN)</v>
          </cell>
          <cell r="E67" t="str">
            <v>La Géline</v>
          </cell>
          <cell r="F67">
            <v>25270</v>
          </cell>
          <cell r="G67" t="str">
            <v>LEVIER</v>
          </cell>
          <cell r="J67" t="str">
            <v>JANOT Gérard</v>
          </cell>
          <cell r="K67" t="str">
            <v>26, Avenue Jacques Duhamel</v>
          </cell>
          <cell r="L67">
            <v>39100</v>
          </cell>
          <cell r="M67" t="str">
            <v>DOLE</v>
          </cell>
          <cell r="N67">
            <v>384723835</v>
          </cell>
          <cell r="P67">
            <v>384827961</v>
          </cell>
          <cell r="Q67" t="str">
            <v>25</v>
          </cell>
          <cell r="R67">
            <v>61500</v>
          </cell>
        </row>
        <row r="68">
          <cell r="A68">
            <v>3.0670000000000002</v>
          </cell>
          <cell r="B68" t="str">
            <v>BE</v>
          </cell>
          <cell r="C68" t="str">
            <v>MP</v>
          </cell>
          <cell r="D68" t="str">
            <v>MAIRIE DE DIJON (Planétarium - Musée Histoire Naturelle)</v>
          </cell>
          <cell r="E68" t="str">
            <v>BP 1510</v>
          </cell>
          <cell r="F68">
            <v>21033</v>
          </cell>
          <cell r="G68" t="str">
            <v>DIJON Cédex</v>
          </cell>
          <cell r="Q68" t="str">
            <v>21</v>
          </cell>
          <cell r="R68">
            <v>22720</v>
          </cell>
        </row>
        <row r="69">
          <cell r="A69">
            <v>3.0680000000000001</v>
          </cell>
          <cell r="B69" t="str">
            <v>BE</v>
          </cell>
          <cell r="C69" t="str">
            <v>HS</v>
          </cell>
          <cell r="D69" t="str">
            <v>SCI SIEA (EPSILOG à CHEVIGNY SAINT SAUVEUR)</v>
          </cell>
          <cell r="E69" t="str">
            <v>Boulevard des Nations</v>
          </cell>
          <cell r="F69">
            <v>69780</v>
          </cell>
          <cell r="G69" t="str">
            <v>MIONS</v>
          </cell>
          <cell r="H69">
            <v>380468800</v>
          </cell>
          <cell r="I69">
            <v>380468801</v>
          </cell>
          <cell r="J69" t="str">
            <v>SETUREC Architecture</v>
          </cell>
          <cell r="K69" t="str">
            <v>2, Rue Louis De Broglie  Parc Technologique</v>
          </cell>
          <cell r="L69">
            <v>21000</v>
          </cell>
          <cell r="M69" t="str">
            <v>DIJON</v>
          </cell>
          <cell r="N69">
            <v>380740102</v>
          </cell>
          <cell r="P69">
            <v>380740106</v>
          </cell>
          <cell r="Q69" t="str">
            <v>21</v>
          </cell>
          <cell r="R69">
            <v>100000</v>
          </cell>
        </row>
        <row r="70">
          <cell r="A70">
            <v>3.069</v>
          </cell>
          <cell r="B70" t="str">
            <v>BB</v>
          </cell>
          <cell r="C70" t="str">
            <v>BI</v>
          </cell>
          <cell r="D70" t="str">
            <v>SHIROGA (SCI LA ROSELIERE Bâtiment C à MIONS)</v>
          </cell>
          <cell r="E70" t="str">
            <v>77, Route de Saint Innocent</v>
          </cell>
          <cell r="F70">
            <v>73100</v>
          </cell>
          <cell r="G70" t="str">
            <v>AIX LES BAINS</v>
          </cell>
          <cell r="H70">
            <v>608062107</v>
          </cell>
          <cell r="J70" t="str">
            <v>GRUYER PA</v>
          </cell>
          <cell r="K70" t="str">
            <v>94, Rue Mercière</v>
          </cell>
          <cell r="L70">
            <v>69002</v>
          </cell>
          <cell r="M70" t="str">
            <v>LYON</v>
          </cell>
          <cell r="N70">
            <v>478376529</v>
          </cell>
          <cell r="P70">
            <v>472419055</v>
          </cell>
          <cell r="Q70" t="str">
            <v>69</v>
          </cell>
          <cell r="R70">
            <v>215000</v>
          </cell>
        </row>
        <row r="71">
          <cell r="A71">
            <v>3.07</v>
          </cell>
          <cell r="B71" t="str">
            <v>BE</v>
          </cell>
          <cell r="C71" t="str">
            <v>BI</v>
          </cell>
          <cell r="D71" t="str">
            <v>PSA PEUGEOT CITROEN (CITROEN SPORT à VERSAILLES)</v>
          </cell>
          <cell r="E71" t="str">
            <v>2 - 10, Boulevard de l'Europe    YT 276</v>
          </cell>
          <cell r="F71">
            <v>78092</v>
          </cell>
          <cell r="G71" t="str">
            <v>POISSY</v>
          </cell>
          <cell r="H71">
            <v>161453514</v>
          </cell>
          <cell r="J71" t="str">
            <v>PEUGEOT</v>
          </cell>
          <cell r="K71" t="str">
            <v xml:space="preserve"> </v>
          </cell>
          <cell r="L71">
            <v>78092</v>
          </cell>
          <cell r="M71" t="str">
            <v>YVELINES Cédex 09</v>
          </cell>
          <cell r="Q71" t="str">
            <v>78</v>
          </cell>
          <cell r="R71">
            <v>5645</v>
          </cell>
        </row>
        <row r="72">
          <cell r="A72">
            <v>3.0710000000000002</v>
          </cell>
          <cell r="B72" t="str">
            <v>BE</v>
          </cell>
          <cell r="C72" t="str">
            <v>BI</v>
          </cell>
          <cell r="D72" t="str">
            <v>JOHNSON CONTROLS</v>
          </cell>
          <cell r="E72" t="str">
            <v>8, Rue de l'Industrie</v>
          </cell>
          <cell r="F72">
            <v>70800</v>
          </cell>
          <cell r="G72" t="str">
            <v>CONFLANS SUR LANTERNE</v>
          </cell>
          <cell r="H72">
            <v>384933700</v>
          </cell>
          <cell r="I72">
            <v>384498199</v>
          </cell>
          <cell r="J72" t="str">
            <v>BERGERET et Associés</v>
          </cell>
          <cell r="K72" t="str">
            <v>105, Rue Baron Bouvier</v>
          </cell>
          <cell r="L72">
            <v>70000</v>
          </cell>
          <cell r="M72" t="str">
            <v>VESOUL</v>
          </cell>
          <cell r="N72">
            <v>384971767</v>
          </cell>
          <cell r="P72">
            <v>384760979</v>
          </cell>
          <cell r="Q72" t="str">
            <v>70</v>
          </cell>
          <cell r="R72">
            <v>364064</v>
          </cell>
        </row>
        <row r="73">
          <cell r="A73">
            <v>3.0720000000000001</v>
          </cell>
          <cell r="B73" t="str">
            <v>BB</v>
          </cell>
          <cell r="C73" t="str">
            <v>BI</v>
          </cell>
          <cell r="D73" t="str">
            <v>CMC (Ex GUILLARD MUSIQUE ASTERION à LES ECHETS)</v>
          </cell>
          <cell r="E73" t="str">
            <v>354, Rue André Philip</v>
          </cell>
          <cell r="F73">
            <v>69007</v>
          </cell>
          <cell r="G73" t="str">
            <v>LYON</v>
          </cell>
          <cell r="H73">
            <v>472731440</v>
          </cell>
          <cell r="I73">
            <v>478580206</v>
          </cell>
          <cell r="J73" t="str">
            <v>CMC</v>
          </cell>
          <cell r="K73" t="str">
            <v>354, Rue André Philip</v>
          </cell>
          <cell r="L73">
            <v>69007</v>
          </cell>
          <cell r="M73" t="str">
            <v>LYON</v>
          </cell>
          <cell r="N73">
            <v>472731440</v>
          </cell>
          <cell r="P73">
            <v>478580206</v>
          </cell>
          <cell r="Q73" t="str">
            <v>01</v>
          </cell>
          <cell r="R73">
            <v>18200</v>
          </cell>
        </row>
        <row r="74">
          <cell r="A74">
            <v>3.073</v>
          </cell>
          <cell r="B74" t="str">
            <v>BE</v>
          </cell>
          <cell r="C74" t="str">
            <v>AL</v>
          </cell>
          <cell r="D74" t="str">
            <v>SCEA Domaine PINSON</v>
          </cell>
          <cell r="E74" t="str">
            <v>5, Quai Voltaire</v>
          </cell>
          <cell r="F74">
            <v>89800</v>
          </cell>
          <cell r="G74" t="str">
            <v>CHABLIS</v>
          </cell>
          <cell r="H74">
            <v>386421026</v>
          </cell>
          <cell r="I74">
            <v>386424004</v>
          </cell>
          <cell r="J74" t="str">
            <v>BONINO Gilles</v>
          </cell>
          <cell r="K74" t="str">
            <v>8, Rue Claude Aillot</v>
          </cell>
          <cell r="L74">
            <v>89700</v>
          </cell>
          <cell r="M74" t="str">
            <v>TONNERRE</v>
          </cell>
          <cell r="N74">
            <v>386552905</v>
          </cell>
          <cell r="P74">
            <v>386553225</v>
          </cell>
          <cell r="Q74" t="str">
            <v>89</v>
          </cell>
          <cell r="R74">
            <v>29000</v>
          </cell>
        </row>
        <row r="75">
          <cell r="A75">
            <v>3.0739999999999998</v>
          </cell>
          <cell r="B75" t="str">
            <v>BE</v>
          </cell>
          <cell r="C75" t="str">
            <v>GD</v>
          </cell>
          <cell r="D75" t="str">
            <v>CHAYS Frères</v>
          </cell>
          <cell r="E75" t="str">
            <v>6, Rue du Collège   BP 21</v>
          </cell>
          <cell r="F75">
            <v>25800</v>
          </cell>
          <cell r="G75" t="str">
            <v>VALDAHON</v>
          </cell>
          <cell r="H75">
            <v>381562401</v>
          </cell>
          <cell r="I75">
            <v>381564617</v>
          </cell>
          <cell r="J75" t="str">
            <v>BLONDEAU</v>
          </cell>
          <cell r="L75">
            <v>25300</v>
          </cell>
          <cell r="M75" t="str">
            <v>PONTARLIER</v>
          </cell>
          <cell r="Q75" t="str">
            <v>25</v>
          </cell>
          <cell r="R75">
            <v>249069.37</v>
          </cell>
        </row>
        <row r="76">
          <cell r="A76">
            <v>3.0750000000000002</v>
          </cell>
          <cell r="B76" t="str">
            <v>BE</v>
          </cell>
          <cell r="C76" t="str">
            <v>BI</v>
          </cell>
          <cell r="D76" t="str">
            <v>PARALU (SILAC à CHAMPLITTE)</v>
          </cell>
          <cell r="E76" t="str">
            <v>237, Rue du Général De Gaulle   BP 69</v>
          </cell>
          <cell r="F76">
            <v>69530</v>
          </cell>
          <cell r="G76" t="str">
            <v>BRIGNAIS</v>
          </cell>
          <cell r="H76">
            <v>235078415</v>
          </cell>
          <cell r="J76" t="str">
            <v>SAUA</v>
          </cell>
          <cell r="K76" t="str">
            <v>ZAE Saint Geosmes</v>
          </cell>
          <cell r="L76">
            <v>52200</v>
          </cell>
          <cell r="M76" t="str">
            <v>LANGRES</v>
          </cell>
          <cell r="Q76" t="str">
            <v>52</v>
          </cell>
          <cell r="R76">
            <v>254222</v>
          </cell>
        </row>
        <row r="77">
          <cell r="A77">
            <v>3.0760000000000001</v>
          </cell>
          <cell r="B77" t="str">
            <v>BE</v>
          </cell>
          <cell r="C77" t="str">
            <v>MP</v>
          </cell>
          <cell r="D77" t="str">
            <v>CENTRE HOSPITALIER INTERCOMMUNAL (Hopital VESOUL)</v>
          </cell>
          <cell r="E77" t="str">
            <v>41, Avenue Aristide Briand</v>
          </cell>
          <cell r="F77">
            <v>70014</v>
          </cell>
          <cell r="G77" t="str">
            <v>VESOUL</v>
          </cell>
          <cell r="J77" t="str">
            <v>FERRINI Architectes</v>
          </cell>
          <cell r="K77" t="str">
            <v>3, Rue des Ecoles des Tilleroyes</v>
          </cell>
          <cell r="L77">
            <v>25000</v>
          </cell>
          <cell r="M77" t="str">
            <v>BESANCON</v>
          </cell>
          <cell r="N77">
            <v>381479745</v>
          </cell>
          <cell r="P77">
            <v>381479758</v>
          </cell>
          <cell r="Q77" t="str">
            <v>70</v>
          </cell>
          <cell r="R77">
            <v>13968</v>
          </cell>
        </row>
        <row r="78">
          <cell r="A78">
            <v>3.077</v>
          </cell>
          <cell r="B78" t="str">
            <v>BE</v>
          </cell>
          <cell r="C78" t="str">
            <v>AR</v>
          </cell>
          <cell r="D78" t="str">
            <v>CATTIN Claude Scierie</v>
          </cell>
          <cell r="F78">
            <v>25370</v>
          </cell>
          <cell r="G78" t="str">
            <v>THIEBOUHANS</v>
          </cell>
          <cell r="J78" t="str">
            <v>MONNET Dominique</v>
          </cell>
          <cell r="K78" t="str">
            <v>2, Rue de l'Eglise</v>
          </cell>
          <cell r="L78">
            <v>25140</v>
          </cell>
          <cell r="M78" t="str">
            <v>CHARQUEMONT</v>
          </cell>
          <cell r="N78" t="str">
            <v>03 81 68 64 17</v>
          </cell>
          <cell r="Q78" t="str">
            <v>70</v>
          </cell>
          <cell r="R78">
            <v>26355</v>
          </cell>
          <cell r="S78" t="str">
            <v>MONNET</v>
          </cell>
        </row>
        <row r="79">
          <cell r="A79">
            <v>3.0779999999999998</v>
          </cell>
          <cell r="B79" t="str">
            <v>BB</v>
          </cell>
          <cell r="C79" t="str">
            <v>AR</v>
          </cell>
          <cell r="D79" t="str">
            <v>CMC (LEUCOBAC - EVIN à GENAS)</v>
          </cell>
          <cell r="E79" t="str">
            <v>354, Rue André Philip</v>
          </cell>
          <cell r="F79">
            <v>69007</v>
          </cell>
          <cell r="G79" t="str">
            <v>LYON</v>
          </cell>
          <cell r="H79">
            <v>472731440</v>
          </cell>
          <cell r="I79">
            <v>478580206</v>
          </cell>
          <cell r="J79" t="str">
            <v>CMC</v>
          </cell>
          <cell r="K79" t="str">
            <v>354, Rue André Philip</v>
          </cell>
          <cell r="L79">
            <v>69007</v>
          </cell>
          <cell r="M79" t="str">
            <v>LYON</v>
          </cell>
          <cell r="N79">
            <v>472731440</v>
          </cell>
          <cell r="P79">
            <v>478580206</v>
          </cell>
          <cell r="Q79" t="str">
            <v>69</v>
          </cell>
          <cell r="R79">
            <v>41000</v>
          </cell>
        </row>
        <row r="80">
          <cell r="A80">
            <v>3.0790000000000002</v>
          </cell>
          <cell r="B80" t="str">
            <v>BE</v>
          </cell>
          <cell r="C80" t="str">
            <v>BI</v>
          </cell>
          <cell r="D80" t="str">
            <v>LISI FORMER</v>
          </cell>
          <cell r="E80" t="str">
            <v>BP 19</v>
          </cell>
          <cell r="F80">
            <v>90101</v>
          </cell>
          <cell r="G80" t="str">
            <v>DELLE</v>
          </cell>
          <cell r="H80">
            <v>384586343</v>
          </cell>
          <cell r="I80">
            <v>384584120</v>
          </cell>
          <cell r="J80" t="str">
            <v>CETEC</v>
          </cell>
          <cell r="K80" t="str">
            <v>5, Rue Vivaldi</v>
          </cell>
          <cell r="L80">
            <v>25200</v>
          </cell>
          <cell r="M80" t="str">
            <v>MONTBELIARD</v>
          </cell>
          <cell r="N80">
            <v>381983183</v>
          </cell>
          <cell r="P80">
            <v>381983284</v>
          </cell>
          <cell r="Q80" t="str">
            <v>90</v>
          </cell>
          <cell r="R80">
            <v>10700</v>
          </cell>
        </row>
        <row r="81">
          <cell r="A81">
            <v>3.08</v>
          </cell>
          <cell r="B81" t="str">
            <v>BE</v>
          </cell>
          <cell r="C81" t="str">
            <v>BI</v>
          </cell>
          <cell r="D81" t="str">
            <v>ARCO (SFME à SERRE LES SAPINS)</v>
          </cell>
          <cell r="E81" t="str">
            <v>5, Mare aux Canards</v>
          </cell>
          <cell r="F81">
            <v>67500</v>
          </cell>
          <cell r="G81" t="str">
            <v>HAGUENAU</v>
          </cell>
          <cell r="H81">
            <v>388638080</v>
          </cell>
          <cell r="I81">
            <v>388638027</v>
          </cell>
          <cell r="J81" t="str">
            <v>WALTHER Denis</v>
          </cell>
          <cell r="K81" t="str">
            <v>7, Mare aux Canards</v>
          </cell>
          <cell r="L81">
            <v>67500</v>
          </cell>
          <cell r="M81" t="str">
            <v>HAGUENAU</v>
          </cell>
          <cell r="Q81" t="str">
            <v>25</v>
          </cell>
          <cell r="R81">
            <v>88600</v>
          </cell>
        </row>
        <row r="82">
          <cell r="A82">
            <v>3.081</v>
          </cell>
          <cell r="B82" t="str">
            <v>BE</v>
          </cell>
          <cell r="C82" t="str">
            <v>HS</v>
          </cell>
          <cell r="D82" t="str">
            <v>LAVALIN - PINGAT (ACSF - BERTELSMANN à ATTON)</v>
          </cell>
          <cell r="E82" t="str">
            <v>3, Rue Jean Monnet</v>
          </cell>
          <cell r="F82">
            <v>67300</v>
          </cell>
          <cell r="G82" t="str">
            <v>SCHILTIGHEIM</v>
          </cell>
          <cell r="H82">
            <v>388330505</v>
          </cell>
          <cell r="I82">
            <v>388333941</v>
          </cell>
          <cell r="J82" t="str">
            <v xml:space="preserve">DUTAILLY </v>
          </cell>
          <cell r="K82" t="str">
            <v>3, Résidence Dampierre</v>
          </cell>
          <cell r="L82">
            <v>59800</v>
          </cell>
          <cell r="M82" t="str">
            <v>LILLE</v>
          </cell>
          <cell r="N82">
            <v>320130399</v>
          </cell>
          <cell r="Q82" t="str">
            <v>54</v>
          </cell>
          <cell r="R82">
            <v>39097.72</v>
          </cell>
        </row>
        <row r="83">
          <cell r="A83">
            <v>3.0819999999999999</v>
          </cell>
          <cell r="B83" t="str">
            <v>BE</v>
          </cell>
          <cell r="C83" t="str">
            <v>MP</v>
          </cell>
          <cell r="D83" t="str">
            <v>VILLE DE MARSANNAY LA COTE (Groupe scolaire Wallon)</v>
          </cell>
          <cell r="E83" t="str">
            <v>Place de la Mairie</v>
          </cell>
          <cell r="F83">
            <v>21160</v>
          </cell>
          <cell r="G83" t="str">
            <v>MARSANNAY LA COTE</v>
          </cell>
          <cell r="H83">
            <v>380540900</v>
          </cell>
          <cell r="I83">
            <v>380540901</v>
          </cell>
          <cell r="Q83" t="str">
            <v>21</v>
          </cell>
          <cell r="R83">
            <v>23610</v>
          </cell>
        </row>
        <row r="84">
          <cell r="A84">
            <v>3.0830000000000002</v>
          </cell>
          <cell r="B84" t="str">
            <v>BE</v>
          </cell>
          <cell r="C84" t="str">
            <v>GD</v>
          </cell>
          <cell r="D84" t="str">
            <v>BELDIS (Plancher LECLERC)</v>
          </cell>
          <cell r="E84" t="str">
            <v>Rue du Foyer</v>
          </cell>
          <cell r="F84">
            <v>90000</v>
          </cell>
          <cell r="G84" t="str">
            <v>BELFORT</v>
          </cell>
          <cell r="H84">
            <v>384582400</v>
          </cell>
          <cell r="I84">
            <v>384582403</v>
          </cell>
          <cell r="J84" t="str">
            <v>IMPACT EST</v>
          </cell>
          <cell r="K84" t="str">
            <v>3, Route de Sélestat</v>
          </cell>
          <cell r="L84">
            <v>68180</v>
          </cell>
          <cell r="M84" t="str">
            <v>HORBOURG WIHR</v>
          </cell>
          <cell r="Q84" t="str">
            <v>90</v>
          </cell>
          <cell r="R84">
            <v>49900</v>
          </cell>
        </row>
        <row r="85">
          <cell r="A85">
            <v>3.0840000000000001</v>
          </cell>
          <cell r="B85" t="str">
            <v>BE</v>
          </cell>
          <cell r="C85" t="str">
            <v>BI</v>
          </cell>
          <cell r="D85" t="str">
            <v>E.B.C.I. (PEUGEOT SLICA à RILLEUX LA PAPE)</v>
          </cell>
          <cell r="E85" t="str">
            <v>216, Avenue du Breuil  BP 12106  Technoland</v>
          </cell>
          <cell r="F85">
            <v>25462</v>
          </cell>
          <cell r="G85" t="str">
            <v>ETUPES Cédex</v>
          </cell>
          <cell r="H85">
            <v>381941389</v>
          </cell>
          <cell r="I85">
            <v>381942304</v>
          </cell>
          <cell r="J85" t="str">
            <v>MALAPERT Olivier</v>
          </cell>
          <cell r="K85" t="str">
            <v>60, Rue Jaboulay</v>
          </cell>
          <cell r="L85">
            <v>69007</v>
          </cell>
          <cell r="M85" t="str">
            <v>LYON</v>
          </cell>
          <cell r="N85">
            <v>472716270</v>
          </cell>
          <cell r="P85">
            <v>478721489</v>
          </cell>
          <cell r="Q85" t="str">
            <v>69</v>
          </cell>
          <cell r="R85">
            <v>64000</v>
          </cell>
        </row>
        <row r="86">
          <cell r="A86">
            <v>3.085</v>
          </cell>
          <cell r="B86" t="str">
            <v>BE</v>
          </cell>
          <cell r="C86" t="str">
            <v>HS</v>
          </cell>
          <cell r="D86" t="str">
            <v>SCI L'ALSACIENNE (Transports MAZET à COLMAR)</v>
          </cell>
          <cell r="E86" t="str">
            <v>Rue du Lorival   ZI</v>
          </cell>
          <cell r="F86">
            <v>59473</v>
          </cell>
          <cell r="G86" t="str">
            <v>SECLIN</v>
          </cell>
          <cell r="J86" t="str">
            <v>ATHIEL Gérard</v>
          </cell>
          <cell r="K86" t="str">
            <v>7, Impasse du Marché Gare</v>
          </cell>
          <cell r="L86">
            <v>31200</v>
          </cell>
          <cell r="M86" t="str">
            <v>TOULOUSE</v>
          </cell>
          <cell r="N86">
            <v>534405405</v>
          </cell>
          <cell r="P86">
            <v>534405406</v>
          </cell>
          <cell r="Q86" t="str">
            <v>68</v>
          </cell>
          <cell r="R86">
            <v>172416</v>
          </cell>
        </row>
        <row r="87">
          <cell r="A87">
            <v>3.0859999999999999</v>
          </cell>
          <cell r="B87" t="str">
            <v>BE</v>
          </cell>
          <cell r="C87" t="str">
            <v>BI</v>
          </cell>
          <cell r="D87" t="str">
            <v>POULETTY (GDF VOISINES)</v>
          </cell>
          <cell r="E87" t="str">
            <v>4, Rue Lavoisier   BP 31</v>
          </cell>
          <cell r="F87">
            <v>21604</v>
          </cell>
          <cell r="G87" t="str">
            <v>LONGVIC</v>
          </cell>
          <cell r="H87">
            <v>380692929</v>
          </cell>
          <cell r="I87">
            <v>380692930</v>
          </cell>
          <cell r="Q87" t="str">
            <v>21</v>
          </cell>
          <cell r="R87">
            <v>24590</v>
          </cell>
        </row>
        <row r="88">
          <cell r="A88">
            <v>3.0870000000000002</v>
          </cell>
          <cell r="B88" t="str">
            <v>BB</v>
          </cell>
          <cell r="C88" t="str">
            <v>AR</v>
          </cell>
          <cell r="D88" t="str">
            <v>SCI NG INVESTISSEMENT (PROMATEV-GIRARDON CONDRIEU)</v>
          </cell>
          <cell r="E88" t="str">
            <v>ZA de l'Orme</v>
          </cell>
          <cell r="F88">
            <v>69420</v>
          </cell>
          <cell r="G88" t="str">
            <v>CONDRIEU</v>
          </cell>
          <cell r="J88" t="str">
            <v>COUILLANDEAU J.</v>
          </cell>
          <cell r="K88" t="str">
            <v>7, Avenue de la Gare</v>
          </cell>
          <cell r="L88">
            <v>38370</v>
          </cell>
          <cell r="M88" t="str">
            <v>LES ROCHES DE CONDRIEU</v>
          </cell>
          <cell r="N88">
            <v>474564705</v>
          </cell>
          <cell r="P88">
            <v>474565111</v>
          </cell>
          <cell r="Q88" t="str">
            <v>69</v>
          </cell>
          <cell r="R88">
            <v>71100</v>
          </cell>
        </row>
        <row r="89">
          <cell r="A89">
            <v>3.0880000000000001</v>
          </cell>
          <cell r="B89" t="str">
            <v>BE</v>
          </cell>
          <cell r="C89" t="str">
            <v>AR</v>
          </cell>
          <cell r="D89" t="str">
            <v>BARDOT</v>
          </cell>
          <cell r="E89" t="str">
            <v>1, Rue des Saules</v>
          </cell>
          <cell r="F89">
            <v>21310</v>
          </cell>
          <cell r="G89" t="str">
            <v>MIREBEAU SUR BEZE</v>
          </cell>
          <cell r="H89">
            <v>380364969</v>
          </cell>
          <cell r="I89">
            <v>380367225</v>
          </cell>
          <cell r="J89" t="str">
            <v>HINDLET Daniel</v>
          </cell>
          <cell r="K89" t="str">
            <v>29, Rue Amiral Roussin</v>
          </cell>
          <cell r="L89">
            <v>21000</v>
          </cell>
          <cell r="M89" t="str">
            <v>DIJON</v>
          </cell>
          <cell r="N89">
            <v>380309688</v>
          </cell>
          <cell r="P89">
            <v>380499997</v>
          </cell>
          <cell r="Q89" t="str">
            <v>21</v>
          </cell>
          <cell r="R89">
            <v>60200</v>
          </cell>
        </row>
        <row r="90">
          <cell r="A90">
            <v>3.089</v>
          </cell>
          <cell r="B90" t="str">
            <v>BE</v>
          </cell>
          <cell r="C90" t="str">
            <v>AR</v>
          </cell>
          <cell r="D90" t="str">
            <v>SCI TRUMPF</v>
          </cell>
          <cell r="E90" t="str">
            <v>ZI Eigen   2, Rue du Canal</v>
          </cell>
          <cell r="F90">
            <v>67490</v>
          </cell>
          <cell r="G90" t="str">
            <v>DETTWILLER</v>
          </cell>
          <cell r="J90" t="str">
            <v>HAUER JM</v>
          </cell>
          <cell r="K90" t="str">
            <v>21, Rue de la Gare   BP 4</v>
          </cell>
          <cell r="L90">
            <v>67490</v>
          </cell>
          <cell r="M90" t="str">
            <v>DETTWILLER</v>
          </cell>
          <cell r="N90">
            <v>388914004</v>
          </cell>
          <cell r="P90">
            <v>388719228</v>
          </cell>
          <cell r="Q90" t="str">
            <v>67</v>
          </cell>
          <cell r="R90">
            <v>35391</v>
          </cell>
        </row>
        <row r="91">
          <cell r="A91">
            <v>3.09</v>
          </cell>
          <cell r="B91" t="str">
            <v>BE</v>
          </cell>
          <cell r="C91" t="str">
            <v>AR</v>
          </cell>
          <cell r="D91" t="str">
            <v>AGRI CONSULT (SCI DE LA COMBE GAILLOT à DAROIS)</v>
          </cell>
          <cell r="E91" t="str">
            <v>14, Route de Troyes</v>
          </cell>
          <cell r="F91">
            <v>21121</v>
          </cell>
          <cell r="G91" t="str">
            <v>DAROIS</v>
          </cell>
          <cell r="J91" t="str">
            <v>DURIN André</v>
          </cell>
          <cell r="K91" t="str">
            <v>1 Bis, Cours du Général De Gaulle</v>
          </cell>
          <cell r="L91">
            <v>21000</v>
          </cell>
          <cell r="M91" t="str">
            <v>DIJON</v>
          </cell>
          <cell r="N91">
            <v>380662885</v>
          </cell>
          <cell r="P91">
            <v>380677171</v>
          </cell>
          <cell r="Q91" t="str">
            <v>21</v>
          </cell>
          <cell r="R91">
            <v>52400</v>
          </cell>
        </row>
        <row r="92">
          <cell r="A92">
            <v>3.0910000000000002</v>
          </cell>
          <cell r="B92" t="str">
            <v>BE</v>
          </cell>
          <cell r="C92" t="str">
            <v>BI</v>
          </cell>
          <cell r="D92" t="str">
            <v>SCI LE PONT ROUGE</v>
          </cell>
          <cell r="E92" t="str">
            <v>4, Rue Charles Couyba</v>
          </cell>
          <cell r="F92">
            <v>70100</v>
          </cell>
          <cell r="G92" t="str">
            <v>ARC LES GRAY</v>
          </cell>
          <cell r="H92">
            <v>384651193</v>
          </cell>
          <cell r="I92">
            <v>384651193</v>
          </cell>
          <cell r="J92" t="str">
            <v>WOLFF Nathalie</v>
          </cell>
          <cell r="K92" t="str">
            <v>Hotel d'Entreprises   BP 1</v>
          </cell>
          <cell r="L92">
            <v>70190</v>
          </cell>
          <cell r="M92" t="str">
            <v>RIOZ</v>
          </cell>
          <cell r="N92">
            <v>384919151</v>
          </cell>
          <cell r="P92">
            <v>384919152</v>
          </cell>
          <cell r="Q92" t="str">
            <v>70</v>
          </cell>
          <cell r="R92">
            <v>36985</v>
          </cell>
        </row>
        <row r="93">
          <cell r="A93">
            <v>3.0920000000000001</v>
          </cell>
          <cell r="B93" t="str">
            <v>BE</v>
          </cell>
          <cell r="C93" t="str">
            <v>BI</v>
          </cell>
          <cell r="D93" t="str">
            <v>PEUGEOT (CITROEN SPORT - Bancs moteur à SATORY)</v>
          </cell>
          <cell r="E93" t="str">
            <v>2 - 10, Boulevard de l'Europe    YT 276</v>
          </cell>
          <cell r="F93">
            <v>78092</v>
          </cell>
          <cell r="G93" t="str">
            <v>YVELINES Cédex</v>
          </cell>
          <cell r="H93">
            <v>161453514</v>
          </cell>
          <cell r="J93" t="str">
            <v>ICAR</v>
          </cell>
          <cell r="K93" t="str">
            <v>1, Rue Noël Pons</v>
          </cell>
          <cell r="L93">
            <v>92000</v>
          </cell>
          <cell r="M93" t="str">
            <v>NANTERRE</v>
          </cell>
          <cell r="N93">
            <v>141199292</v>
          </cell>
          <cell r="P93">
            <v>141190279</v>
          </cell>
          <cell r="Q93" t="str">
            <v>78</v>
          </cell>
          <cell r="R93">
            <v>197060</v>
          </cell>
        </row>
        <row r="94">
          <cell r="A94">
            <v>3.093</v>
          </cell>
          <cell r="B94" t="str">
            <v>BE</v>
          </cell>
          <cell r="C94" t="str">
            <v>BI</v>
          </cell>
          <cell r="D94" t="str">
            <v>SCI NICOLAS ROLIN (Bâtiment à BEAUNE)</v>
          </cell>
          <cell r="E94" t="str">
            <v>331, Rue d'Alsace</v>
          </cell>
          <cell r="F94">
            <v>45100</v>
          </cell>
          <cell r="G94" t="str">
            <v>OLIVET</v>
          </cell>
          <cell r="J94" t="str">
            <v>MGB</v>
          </cell>
          <cell r="K94" t="str">
            <v>331, Rue d'Alsace</v>
          </cell>
          <cell r="L94">
            <v>45160</v>
          </cell>
          <cell r="M94" t="str">
            <v>OLIVET</v>
          </cell>
          <cell r="N94">
            <v>239764499</v>
          </cell>
          <cell r="O94">
            <v>611450729</v>
          </cell>
          <cell r="P94">
            <v>238630234</v>
          </cell>
          <cell r="Q94" t="str">
            <v>21</v>
          </cell>
          <cell r="R94">
            <v>148250</v>
          </cell>
        </row>
        <row r="95">
          <cell r="A95">
            <v>3.0939999999999999</v>
          </cell>
          <cell r="B95" t="str">
            <v>BE</v>
          </cell>
          <cell r="C95" t="str">
            <v>BI</v>
          </cell>
          <cell r="D95" t="str">
            <v>LCR (LE BERNIN à SCHILTIGHEIM)</v>
          </cell>
          <cell r="E95" t="str">
            <v>7, Rue Jean Monnet   BP 7  ECKBOLSHEIM</v>
          </cell>
          <cell r="F95">
            <v>67038</v>
          </cell>
          <cell r="G95" t="str">
            <v>STRASBOURG Cédex</v>
          </cell>
          <cell r="H95">
            <v>388770240</v>
          </cell>
          <cell r="I95">
            <v>388770265</v>
          </cell>
          <cell r="J95" t="str">
            <v>LCR</v>
          </cell>
          <cell r="K95" t="str">
            <v>7, Rue Jean Monnet   BP 7  ECKBOLSHEIM</v>
          </cell>
          <cell r="L95">
            <v>67038</v>
          </cell>
          <cell r="M95" t="str">
            <v>STRASBOURG Cédex</v>
          </cell>
          <cell r="N95">
            <v>388770240</v>
          </cell>
          <cell r="P95">
            <v>388770265</v>
          </cell>
          <cell r="Q95" t="str">
            <v>67</v>
          </cell>
          <cell r="R95">
            <v>98000</v>
          </cell>
        </row>
        <row r="96">
          <cell r="A96">
            <v>3.0950000000000002</v>
          </cell>
          <cell r="B96" t="str">
            <v>BE</v>
          </cell>
          <cell r="C96" t="str">
            <v>BI</v>
          </cell>
          <cell r="D96" t="str">
            <v>LCR (SIRCO - LOCAREST à DOLE)</v>
          </cell>
          <cell r="E96" t="str">
            <v>7, Rue Jean Monnet   BP 7  ECKBOLSHEIM</v>
          </cell>
          <cell r="F96">
            <v>67038</v>
          </cell>
          <cell r="G96" t="str">
            <v>STRASBOURG Cédex</v>
          </cell>
          <cell r="H96">
            <v>388770240</v>
          </cell>
          <cell r="I96">
            <v>388770265</v>
          </cell>
          <cell r="J96" t="str">
            <v>LCR</v>
          </cell>
          <cell r="K96" t="str">
            <v>7, Rue Jean Monnet   BP 7  ECKBOLSHEIM</v>
          </cell>
          <cell r="L96">
            <v>67038</v>
          </cell>
          <cell r="M96" t="str">
            <v>STRASBOURG Cédex</v>
          </cell>
          <cell r="N96">
            <v>388770240</v>
          </cell>
          <cell r="P96">
            <v>388770265</v>
          </cell>
          <cell r="Q96" t="str">
            <v>39</v>
          </cell>
          <cell r="R96">
            <v>30770</v>
          </cell>
        </row>
        <row r="97">
          <cell r="A97">
            <v>3.0960000000000001</v>
          </cell>
          <cell r="B97" t="str">
            <v>BE</v>
          </cell>
          <cell r="C97" t="str">
            <v>BI</v>
          </cell>
          <cell r="D97" t="str">
            <v>LCR (SIRCO à MARLY)</v>
          </cell>
          <cell r="E97" t="str">
            <v>7, Rue Jean Monnet   BP 7  ECKBOLSHEIM</v>
          </cell>
          <cell r="F97">
            <v>67038</v>
          </cell>
          <cell r="G97" t="str">
            <v>STRASBOURG Cédex</v>
          </cell>
          <cell r="H97">
            <v>388770240</v>
          </cell>
          <cell r="I97">
            <v>388770265</v>
          </cell>
          <cell r="J97" t="str">
            <v>LCR</v>
          </cell>
          <cell r="K97" t="str">
            <v>7, Rue Jean Monnet   BP 7  ECKBOLSHEIM</v>
          </cell>
          <cell r="L97">
            <v>67038</v>
          </cell>
          <cell r="M97" t="str">
            <v>STRASBOURG Cédex</v>
          </cell>
          <cell r="N97">
            <v>388770240</v>
          </cell>
          <cell r="P97">
            <v>388770265</v>
          </cell>
          <cell r="Q97" t="str">
            <v>57</v>
          </cell>
          <cell r="R97">
            <v>30704.25</v>
          </cell>
        </row>
        <row r="98">
          <cell r="A98">
            <v>3.097</v>
          </cell>
          <cell r="B98" t="str">
            <v>BE</v>
          </cell>
          <cell r="C98" t="str">
            <v>BI</v>
          </cell>
          <cell r="D98" t="str">
            <v>SCI DENIS PAPIN (SCAPALSACE)</v>
          </cell>
          <cell r="E98" t="str">
            <v>157, Rue du Ladhof   ZI Nord</v>
          </cell>
          <cell r="F98">
            <v>68000</v>
          </cell>
          <cell r="G98" t="str">
            <v>COLMAR</v>
          </cell>
          <cell r="H98">
            <v>389211621</v>
          </cell>
          <cell r="I98">
            <v>389211620</v>
          </cell>
          <cell r="J98" t="str">
            <v>VALENTIN JY</v>
          </cell>
          <cell r="K98" t="str">
            <v>12, Rue des Capucins</v>
          </cell>
          <cell r="L98">
            <v>57400</v>
          </cell>
          <cell r="M98" t="str">
            <v>SARREBOURG</v>
          </cell>
          <cell r="N98">
            <v>387031080</v>
          </cell>
          <cell r="P98">
            <v>387239943</v>
          </cell>
          <cell r="Q98" t="str">
            <v>68</v>
          </cell>
          <cell r="R98">
            <v>140000</v>
          </cell>
        </row>
        <row r="99">
          <cell r="A99">
            <v>3.0979999999999999</v>
          </cell>
          <cell r="B99" t="str">
            <v>BE</v>
          </cell>
          <cell r="C99" t="str">
            <v>BI</v>
          </cell>
          <cell r="D99" t="str">
            <v>PILLON Frères</v>
          </cell>
          <cell r="E99" t="str">
            <v>161, Rue de Richwiller</v>
          </cell>
          <cell r="F99">
            <v>68260</v>
          </cell>
          <cell r="G99" t="str">
            <v>KINGERSHEIM</v>
          </cell>
          <cell r="H99">
            <v>389526768</v>
          </cell>
          <cell r="I99">
            <v>389572060</v>
          </cell>
          <cell r="J99" t="str">
            <v>FRIESS Marcel</v>
          </cell>
          <cell r="K99" t="str">
            <v>28, Rue de Provence</v>
          </cell>
          <cell r="L99">
            <v>68260</v>
          </cell>
          <cell r="M99" t="str">
            <v>KINGERSHEIM</v>
          </cell>
          <cell r="N99">
            <v>389525817</v>
          </cell>
          <cell r="Q99" t="str">
            <v>68</v>
          </cell>
          <cell r="R99">
            <v>184230</v>
          </cell>
        </row>
        <row r="100">
          <cell r="A100">
            <v>3.0990000000000002</v>
          </cell>
          <cell r="B100" t="str">
            <v>BE</v>
          </cell>
          <cell r="C100" t="str">
            <v>AR</v>
          </cell>
          <cell r="D100" t="str">
            <v>GRAYLOISE DE TRAVAUX (LOCAREST à GRAY)</v>
          </cell>
          <cell r="E100" t="str">
            <v>ZAC Gray Sud</v>
          </cell>
          <cell r="F100">
            <v>70100</v>
          </cell>
          <cell r="G100" t="str">
            <v>GRAY</v>
          </cell>
          <cell r="H100">
            <v>384653088</v>
          </cell>
          <cell r="I100">
            <v>384655308</v>
          </cell>
          <cell r="Q100" t="str">
            <v>70</v>
          </cell>
          <cell r="R100">
            <v>21980</v>
          </cell>
        </row>
        <row r="101">
          <cell r="A101">
            <v>3.1</v>
          </cell>
          <cell r="B101" t="str">
            <v>BB</v>
          </cell>
          <cell r="C101" t="str">
            <v>BI</v>
          </cell>
          <cell r="D101" t="str">
            <v>CMC (SNAP FLORE à SAINT PRIEST)</v>
          </cell>
          <cell r="E101" t="str">
            <v>354, Rue André Philip</v>
          </cell>
          <cell r="F101">
            <v>69007</v>
          </cell>
          <cell r="G101" t="str">
            <v>LYON</v>
          </cell>
          <cell r="H101">
            <v>472731440</v>
          </cell>
          <cell r="I101">
            <v>478580206</v>
          </cell>
          <cell r="J101" t="str">
            <v>CMC</v>
          </cell>
          <cell r="K101" t="str">
            <v>354, Rue André Philip</v>
          </cell>
          <cell r="L101">
            <v>69007</v>
          </cell>
          <cell r="M101" t="str">
            <v>LYON</v>
          </cell>
          <cell r="N101">
            <v>472731440</v>
          </cell>
          <cell r="P101">
            <v>478580206</v>
          </cell>
          <cell r="Q101" t="str">
            <v>69</v>
          </cell>
          <cell r="R101">
            <v>128000</v>
          </cell>
        </row>
        <row r="102">
          <cell r="A102">
            <v>3.101</v>
          </cell>
          <cell r="B102" t="str">
            <v>BE</v>
          </cell>
          <cell r="C102" t="str">
            <v>BI</v>
          </cell>
          <cell r="D102" t="str">
            <v xml:space="preserve">ELECTROPOLI </v>
          </cell>
          <cell r="E102" t="str">
            <v>ZA Parc d'Affaires   BP 24</v>
          </cell>
          <cell r="F102">
            <v>50240</v>
          </cell>
          <cell r="G102" t="str">
            <v>SAINT JAMES</v>
          </cell>
          <cell r="H102">
            <v>233891860</v>
          </cell>
          <cell r="I102">
            <v>233891862</v>
          </cell>
          <cell r="J102" t="str">
            <v>HAUER Jean-Marc</v>
          </cell>
          <cell r="K102" t="str">
            <v>21, Rue de la Gare   BP 4</v>
          </cell>
          <cell r="L102">
            <v>67490</v>
          </cell>
          <cell r="M102" t="str">
            <v>DETTWILLER</v>
          </cell>
          <cell r="N102">
            <v>388914004</v>
          </cell>
          <cell r="P102">
            <v>388719228</v>
          </cell>
          <cell r="Q102" t="str">
            <v>67</v>
          </cell>
          <cell r="R102">
            <v>380750</v>
          </cell>
        </row>
        <row r="103">
          <cell r="A103">
            <v>3.1019999999999999</v>
          </cell>
          <cell r="B103" t="str">
            <v>BE</v>
          </cell>
          <cell r="C103" t="str">
            <v>HS</v>
          </cell>
          <cell r="D103" t="str">
            <v>BATIPRO - BATIVAL (SCI L2V9 à VAULX En VELIN)</v>
          </cell>
          <cell r="E103" t="str">
            <v>8, Rue Alfred De Vigny   BP 72109</v>
          </cell>
          <cell r="F103">
            <v>25051</v>
          </cell>
          <cell r="G103" t="str">
            <v>BESANCON Cédex 5</v>
          </cell>
          <cell r="H103">
            <v>381412500</v>
          </cell>
          <cell r="I103">
            <v>381518041</v>
          </cell>
          <cell r="J103" t="str">
            <v>BATIPRO</v>
          </cell>
          <cell r="K103" t="str">
            <v>8, Rue Alfred De Vigny   BP 72109</v>
          </cell>
          <cell r="L103">
            <v>25051</v>
          </cell>
          <cell r="M103" t="str">
            <v>BESANCON Cédex 5</v>
          </cell>
          <cell r="N103">
            <v>381412500</v>
          </cell>
          <cell r="P103">
            <v>381518041</v>
          </cell>
          <cell r="Q103" t="str">
            <v>69</v>
          </cell>
          <cell r="R103">
            <v>42000</v>
          </cell>
        </row>
        <row r="104">
          <cell r="A104">
            <v>3.1030000000000002</v>
          </cell>
          <cell r="B104" t="str">
            <v>BE</v>
          </cell>
          <cell r="C104" t="str">
            <v>HS</v>
          </cell>
          <cell r="D104" t="str">
            <v>PERTUY Constructions (GRAVELEAU à GEVREY CHAMBERTIN)</v>
          </cell>
          <cell r="E104" t="str">
            <v>L'Arc   20, Rue Blaise Pascal   BP 1050</v>
          </cell>
          <cell r="F104">
            <v>54522</v>
          </cell>
          <cell r="G104" t="str">
            <v>LAXOU</v>
          </cell>
          <cell r="H104">
            <v>383932323</v>
          </cell>
          <cell r="I104">
            <v>383981748</v>
          </cell>
          <cell r="J104" t="str">
            <v>PERTUY Constructions</v>
          </cell>
          <cell r="K104" t="str">
            <v>L'Arc   20, Rue Blaise Pascal   BP 1050</v>
          </cell>
          <cell r="L104">
            <v>54522</v>
          </cell>
          <cell r="M104" t="str">
            <v>LAXOU</v>
          </cell>
          <cell r="N104">
            <v>383932323</v>
          </cell>
          <cell r="O104">
            <v>661128647</v>
          </cell>
          <cell r="P104">
            <v>383981748</v>
          </cell>
          <cell r="Q104" t="str">
            <v>21</v>
          </cell>
          <cell r="R104">
            <v>105710</v>
          </cell>
        </row>
        <row r="105">
          <cell r="A105">
            <v>3.1040000000000001</v>
          </cell>
          <cell r="B105" t="str">
            <v>BB</v>
          </cell>
          <cell r="C105" t="str">
            <v>BI</v>
          </cell>
          <cell r="D105" t="str">
            <v>SCHLUMBERGER (Pont bâtiment DVD)</v>
          </cell>
          <cell r="E105" t="str">
            <v>1, Rue Henri Becquerel</v>
          </cell>
          <cell r="F105">
            <v>92140</v>
          </cell>
          <cell r="G105" t="str">
            <v>CLAMART</v>
          </cell>
          <cell r="H105">
            <v>145372624</v>
          </cell>
          <cell r="J105">
            <v>0</v>
          </cell>
          <cell r="Q105" t="str">
            <v>92</v>
          </cell>
          <cell r="R105">
            <v>43000</v>
          </cell>
        </row>
        <row r="106">
          <cell r="A106">
            <v>3.105</v>
          </cell>
          <cell r="B106" t="str">
            <v>BE</v>
          </cell>
          <cell r="C106" t="str">
            <v>MP</v>
          </cell>
          <cell r="D106" t="str">
            <v>DEPARTEMENT DU DOUBS (ADED à BESANCON)</v>
          </cell>
          <cell r="E106" t="str">
            <v>7, Avenue de la Gare d'Eau</v>
          </cell>
          <cell r="F106">
            <v>25031</v>
          </cell>
          <cell r="G106" t="str">
            <v>BESANCON Cédex</v>
          </cell>
          <cell r="H106">
            <v>381258125</v>
          </cell>
          <cell r="I106">
            <v>381258101</v>
          </cell>
          <cell r="J106" t="str">
            <v>AMIOT LOMBARD</v>
          </cell>
          <cell r="K106" t="str">
            <v>1, Rue Nicolas Bruand</v>
          </cell>
          <cell r="L106">
            <v>25000</v>
          </cell>
          <cell r="M106" t="str">
            <v>BESANCON</v>
          </cell>
          <cell r="N106">
            <v>381505530</v>
          </cell>
          <cell r="P106">
            <v>381505799</v>
          </cell>
          <cell r="Q106" t="str">
            <v>25</v>
          </cell>
          <cell r="R106">
            <v>40616.559999999998</v>
          </cell>
        </row>
        <row r="107">
          <cell r="A107">
            <v>3.1059999999999999</v>
          </cell>
          <cell r="B107" t="str">
            <v>BB</v>
          </cell>
          <cell r="C107" t="str">
            <v>GD</v>
          </cell>
          <cell r="D107" t="str">
            <v>SCI GUEBRIANT (BRICOMARCHE à MONTBARD)</v>
          </cell>
          <cell r="E107" t="str">
            <v>5, Allée des Mousquetaires</v>
          </cell>
          <cell r="F107">
            <v>91078</v>
          </cell>
          <cell r="G107" t="str">
            <v>BONDOUFLE Cédex</v>
          </cell>
          <cell r="H107">
            <v>169645060</v>
          </cell>
          <cell r="I107">
            <v>169641260</v>
          </cell>
          <cell r="J107" t="str">
            <v>AXIS Ingéniérie</v>
          </cell>
          <cell r="K107" t="str">
            <v>96, Rue de la Part Dieu</v>
          </cell>
          <cell r="L107">
            <v>69003</v>
          </cell>
          <cell r="M107" t="str">
            <v>LYON</v>
          </cell>
          <cell r="N107">
            <v>478629555</v>
          </cell>
          <cell r="O107">
            <v>617087743</v>
          </cell>
          <cell r="P107">
            <v>478628553</v>
          </cell>
          <cell r="Q107" t="str">
            <v>21</v>
          </cell>
          <cell r="R107">
            <v>60500</v>
          </cell>
        </row>
        <row r="108">
          <cell r="A108">
            <v>3.1070000000000002</v>
          </cell>
          <cell r="B108" t="str">
            <v>BB</v>
          </cell>
          <cell r="C108" t="str">
            <v>GD</v>
          </cell>
          <cell r="D108" t="str">
            <v>SCI D2B (DEFI MODE à CHARMES)</v>
          </cell>
          <cell r="E108" t="str">
            <v>Rue Julien Fayolle</v>
          </cell>
          <cell r="F108">
            <v>43100</v>
          </cell>
          <cell r="G108" t="str">
            <v>BRIOUDE</v>
          </cell>
          <cell r="J108" t="str">
            <v>ARCHITECTURE ET TERRITOIRE DESIGN</v>
          </cell>
          <cell r="K108" t="str">
            <v>116, Cours Berriat</v>
          </cell>
          <cell r="L108">
            <v>38000</v>
          </cell>
          <cell r="M108" t="str">
            <v>GRENOBLE</v>
          </cell>
          <cell r="N108">
            <v>476705995</v>
          </cell>
          <cell r="P108">
            <v>476700102</v>
          </cell>
          <cell r="Q108" t="str">
            <v>88</v>
          </cell>
          <cell r="R108">
            <v>123000</v>
          </cell>
        </row>
        <row r="109">
          <cell r="A109">
            <v>3.1080000000000001</v>
          </cell>
          <cell r="B109" t="str">
            <v>BE</v>
          </cell>
          <cell r="C109" t="str">
            <v>GD</v>
          </cell>
          <cell r="D109" t="str">
            <v>SCI DU SQUARE DE BELFORT (FEU VERT à ANDELNANS)</v>
          </cell>
          <cell r="E109" t="str">
            <v>5, Route du Paisy   BP 19</v>
          </cell>
          <cell r="F109">
            <v>69571</v>
          </cell>
          <cell r="G109" t="str">
            <v>DARDILLY Cédex</v>
          </cell>
          <cell r="H109">
            <v>472524841</v>
          </cell>
          <cell r="I109">
            <v>478665789</v>
          </cell>
          <cell r="J109" t="str">
            <v>EFGE</v>
          </cell>
          <cell r="K109" t="str">
            <v>101, Rue Montesquieu   BP 7146</v>
          </cell>
          <cell r="L109">
            <v>69302</v>
          </cell>
          <cell r="M109" t="str">
            <v>LYON Cédex</v>
          </cell>
          <cell r="N109">
            <v>472801150</v>
          </cell>
          <cell r="P109">
            <v>472801159</v>
          </cell>
          <cell r="Q109" t="str">
            <v>90</v>
          </cell>
          <cell r="R109">
            <v>44100</v>
          </cell>
        </row>
        <row r="110">
          <cell r="A110">
            <v>3.109</v>
          </cell>
          <cell r="B110" t="str">
            <v>BE</v>
          </cell>
          <cell r="C110" t="str">
            <v>MP</v>
          </cell>
          <cell r="D110" t="str">
            <v>CONSEIL REGIONAL BOURGOGNE (LEP à MONTBARD)</v>
          </cell>
          <cell r="E110" t="str">
            <v>17, Boulevard de la Trémouille  BP 1602</v>
          </cell>
          <cell r="F110">
            <v>21035</v>
          </cell>
          <cell r="G110" t="str">
            <v>DIJON Cédex</v>
          </cell>
          <cell r="H110">
            <v>380443300</v>
          </cell>
          <cell r="I110">
            <v>38044330</v>
          </cell>
          <cell r="J110" t="str">
            <v>BONINO Gilles</v>
          </cell>
          <cell r="K110" t="str">
            <v>8, Rue Claude Aillot</v>
          </cell>
          <cell r="L110">
            <v>89700</v>
          </cell>
          <cell r="M110" t="str">
            <v>TONNERRE</v>
          </cell>
          <cell r="N110">
            <v>386552905</v>
          </cell>
          <cell r="Q110" t="str">
            <v>21</v>
          </cell>
          <cell r="R110">
            <v>23749</v>
          </cell>
        </row>
        <row r="111">
          <cell r="A111">
            <v>3.11</v>
          </cell>
          <cell r="B111" t="str">
            <v>BE</v>
          </cell>
          <cell r="C111" t="str">
            <v>BI</v>
          </cell>
          <cell r="D111" t="str">
            <v>SOCAD (DEVILLERS à HERICOURT)</v>
          </cell>
          <cell r="E111" t="str">
            <v>35, Avenue Léon Jouhaux</v>
          </cell>
          <cell r="F111">
            <v>70400</v>
          </cell>
          <cell r="G111" t="str">
            <v>HERICOURT</v>
          </cell>
          <cell r="H111">
            <v>384466000</v>
          </cell>
          <cell r="I111">
            <v>384466004</v>
          </cell>
          <cell r="J111" t="str">
            <v>ROLLA Mario</v>
          </cell>
          <cell r="K111" t="str">
            <v>59 Ter, Rue des Granges   BP 315</v>
          </cell>
          <cell r="L111">
            <v>25000</v>
          </cell>
          <cell r="M111" t="str">
            <v>BESANCON</v>
          </cell>
          <cell r="N111">
            <v>381811078</v>
          </cell>
          <cell r="P111">
            <v>381813942</v>
          </cell>
          <cell r="Q111" t="str">
            <v>70</v>
          </cell>
          <cell r="R111">
            <v>500587.58</v>
          </cell>
        </row>
        <row r="112">
          <cell r="A112">
            <v>3.1110000000000002</v>
          </cell>
          <cell r="B112" t="str">
            <v>BE</v>
          </cell>
          <cell r="C112" t="str">
            <v>AR</v>
          </cell>
          <cell r="D112" t="str">
            <v>BATIVAL - BATIPRO (SCI MAUPAS-Labo MOIROUX à CHATENOY)</v>
          </cell>
          <cell r="E112" t="str">
            <v>8, Rue Alfred De Vigny   BP 72109</v>
          </cell>
          <cell r="F112">
            <v>25051</v>
          </cell>
          <cell r="G112" t="str">
            <v>BESANCON Cédex 5</v>
          </cell>
          <cell r="H112">
            <v>381412500</v>
          </cell>
          <cell r="I112">
            <v>381518041</v>
          </cell>
          <cell r="J112" t="str">
            <v>BATIPRO</v>
          </cell>
          <cell r="K112" t="str">
            <v>8, Rue Alfred De Vigny   BP 72109</v>
          </cell>
          <cell r="L112">
            <v>25051</v>
          </cell>
          <cell r="M112" t="str">
            <v>BESANCON Cédex 5</v>
          </cell>
          <cell r="N112">
            <v>381412500</v>
          </cell>
          <cell r="P112">
            <v>381518041</v>
          </cell>
          <cell r="Q112" t="str">
            <v>71</v>
          </cell>
          <cell r="R112">
            <v>10000</v>
          </cell>
        </row>
        <row r="113">
          <cell r="A113">
            <v>3.1120000000000001</v>
          </cell>
          <cell r="B113" t="str">
            <v>BE</v>
          </cell>
          <cell r="C113" t="str">
            <v>BA</v>
          </cell>
          <cell r="D113" t="str">
            <v>EARL DU CENTRE (FAREY Gilles)</v>
          </cell>
          <cell r="F113">
            <v>25190</v>
          </cell>
          <cell r="G113" t="str">
            <v>CHAMESOL</v>
          </cell>
          <cell r="H113">
            <v>381925086</v>
          </cell>
          <cell r="Q113" t="str">
            <v>25</v>
          </cell>
          <cell r="R113">
            <v>35800</v>
          </cell>
          <cell r="S113" t="str">
            <v>MONNET</v>
          </cell>
        </row>
        <row r="114">
          <cell r="A114">
            <v>3.113</v>
          </cell>
          <cell r="B114" t="str">
            <v>BE</v>
          </cell>
          <cell r="C114" t="str">
            <v>BI</v>
          </cell>
          <cell r="D114" t="str">
            <v>HOSLI Paul</v>
          </cell>
          <cell r="E114" t="str">
            <v>8, Rue des Lilas</v>
          </cell>
          <cell r="F114">
            <v>1202</v>
          </cell>
          <cell r="G114" t="str">
            <v>GENEVE (SUISSE)</v>
          </cell>
          <cell r="Q114" t="str">
            <v>E</v>
          </cell>
          <cell r="R114">
            <v>8500</v>
          </cell>
        </row>
        <row r="115">
          <cell r="A115">
            <v>3.1139999999999999</v>
          </cell>
          <cell r="B115" t="str">
            <v>BE</v>
          </cell>
          <cell r="C115" t="str">
            <v>MP</v>
          </cell>
          <cell r="D115" t="str">
            <v>LA POSTE (Bât. VALDOIE)</v>
          </cell>
          <cell r="E115" t="str">
            <v>BP 96419</v>
          </cell>
          <cell r="F115">
            <v>25018</v>
          </cell>
          <cell r="G115" t="str">
            <v>BESANCON</v>
          </cell>
          <cell r="H115">
            <v>381655613</v>
          </cell>
          <cell r="J115" t="str">
            <v>BATY ARCHITECTES</v>
          </cell>
          <cell r="K115" t="str">
            <v>5, Rue de Trépillot</v>
          </cell>
          <cell r="L115">
            <v>25000</v>
          </cell>
          <cell r="M115" t="str">
            <v>BESANCON</v>
          </cell>
          <cell r="Q115" t="str">
            <v>90</v>
          </cell>
          <cell r="R115">
            <v>55875</v>
          </cell>
        </row>
      </sheetData>
      <sheetData sheetId="7">
        <row r="1">
          <cell r="A1" t="str">
            <v>N° AFFAIRE</v>
          </cell>
          <cell r="B1" t="str">
            <v>COM</v>
          </cell>
          <cell r="C1" t="str">
            <v>SECTEUR</v>
          </cell>
          <cell r="D1" t="str">
            <v>NOM</v>
          </cell>
          <cell r="E1" t="str">
            <v>ADRESSE</v>
          </cell>
          <cell r="F1" t="str">
            <v>CP</v>
          </cell>
          <cell r="G1" t="str">
            <v>VILLE</v>
          </cell>
          <cell r="H1" t="str">
            <v>TEL</v>
          </cell>
          <cell r="I1" t="str">
            <v>FAX</v>
          </cell>
          <cell r="J1" t="str">
            <v>ARCHITECTE</v>
          </cell>
          <cell r="K1" t="str">
            <v>ADRESSE</v>
          </cell>
          <cell r="L1" t="str">
            <v>CP</v>
          </cell>
          <cell r="M1" t="str">
            <v>VILLE</v>
          </cell>
          <cell r="N1" t="str">
            <v>TEL</v>
          </cell>
          <cell r="O1" t="str">
            <v>PORTABLE</v>
          </cell>
          <cell r="P1" t="str">
            <v>FAX</v>
          </cell>
          <cell r="Q1" t="str">
            <v>DPT</v>
          </cell>
          <cell r="R1" t="str">
            <v>MONTANT HT</v>
          </cell>
        </row>
        <row r="2">
          <cell r="A2">
            <v>4.0010000000000003</v>
          </cell>
          <cell r="B2" t="str">
            <v>BE</v>
          </cell>
          <cell r="C2" t="str">
            <v>BI</v>
          </cell>
          <cell r="D2" t="str">
            <v>BATIPRO (SBM à CLENAY)</v>
          </cell>
          <cell r="E2" t="str">
            <v>8, Rue Alfred De Vigny   Espace Lafayette  BP 72109</v>
          </cell>
          <cell r="F2">
            <v>25051</v>
          </cell>
          <cell r="G2" t="str">
            <v>BESANCON Cédex 5</v>
          </cell>
          <cell r="H2">
            <v>381412500</v>
          </cell>
          <cell r="I2">
            <v>381518041</v>
          </cell>
          <cell r="J2" t="str">
            <v>BATIPRO - BATIVAL</v>
          </cell>
          <cell r="K2" t="str">
            <v>8, Rue Alfred De Vigny   Espace Lafayette  BP 72109</v>
          </cell>
          <cell r="L2">
            <v>25051</v>
          </cell>
          <cell r="M2" t="str">
            <v>BESANCON Cédex 5</v>
          </cell>
          <cell r="N2">
            <v>381412500</v>
          </cell>
          <cell r="P2">
            <v>381518041</v>
          </cell>
          <cell r="Q2" t="str">
            <v>21</v>
          </cell>
          <cell r="R2">
            <v>17000</v>
          </cell>
        </row>
        <row r="3">
          <cell r="A3">
            <v>4.0019999999999998</v>
          </cell>
          <cell r="B3" t="str">
            <v>BE</v>
          </cell>
          <cell r="C3" t="str">
            <v>BI</v>
          </cell>
          <cell r="D3" t="str">
            <v>AREA IMPIANTI (SMETOM du HAUT DOUBS à PONTARLIER)</v>
          </cell>
          <cell r="E3" t="str">
            <v xml:space="preserve">Via Léonino de Zara  3/A  35020 ZI ALBIGNASEGO </v>
          </cell>
          <cell r="G3" t="str">
            <v>ITALIE</v>
          </cell>
          <cell r="H3">
            <v>491601707</v>
          </cell>
          <cell r="J3" t="str">
            <v>FERRINI Serge</v>
          </cell>
          <cell r="K3" t="str">
            <v>3, Chemin des Ecoles   TILLEROYES</v>
          </cell>
          <cell r="L3">
            <v>25000</v>
          </cell>
          <cell r="M3" t="str">
            <v>BESANCON</v>
          </cell>
          <cell r="N3">
            <v>381479745</v>
          </cell>
          <cell r="P3">
            <v>381479758</v>
          </cell>
          <cell r="Q3" t="str">
            <v>25</v>
          </cell>
          <cell r="R3">
            <v>115825</v>
          </cell>
        </row>
        <row r="4">
          <cell r="A4">
            <v>4.0030000000000001</v>
          </cell>
          <cell r="B4" t="str">
            <v>BB</v>
          </cell>
          <cell r="C4" t="str">
            <v>BI</v>
          </cell>
          <cell r="D4" t="str">
            <v>SCARPARI (SCI LE PRE DE PESSELIERE à MIONS)</v>
          </cell>
          <cell r="E4" t="str">
            <v>32, Rue de l'Avenir   BP 213</v>
          </cell>
          <cell r="F4">
            <v>69743</v>
          </cell>
          <cell r="G4" t="str">
            <v>GENAS Cédex</v>
          </cell>
          <cell r="H4">
            <v>472474140</v>
          </cell>
          <cell r="J4" t="str">
            <v>SCARPARI</v>
          </cell>
          <cell r="K4" t="str">
            <v>32, Rue de l'Avenir   BP 213</v>
          </cell>
          <cell r="L4">
            <v>69743</v>
          </cell>
          <cell r="M4" t="str">
            <v>GENAS Cédex</v>
          </cell>
          <cell r="N4">
            <v>472474140</v>
          </cell>
          <cell r="Q4" t="str">
            <v>69</v>
          </cell>
          <cell r="R4">
            <v>88000</v>
          </cell>
        </row>
        <row r="5">
          <cell r="A5">
            <v>4.0039999999999996</v>
          </cell>
          <cell r="B5" t="str">
            <v>BE</v>
          </cell>
          <cell r="C5" t="str">
            <v>DI</v>
          </cell>
          <cell r="D5" t="str">
            <v>ALIVAL (KYRIEL à DAMPIERRE SUR SALON)</v>
          </cell>
          <cell r="F5">
            <v>70500</v>
          </cell>
          <cell r="G5" t="str">
            <v>CORRE</v>
          </cell>
          <cell r="H5">
            <v>384925353</v>
          </cell>
          <cell r="Q5" t="str">
            <v>70</v>
          </cell>
        </row>
        <row r="6">
          <cell r="A6">
            <v>4.0049999999999999</v>
          </cell>
          <cell r="B6" t="str">
            <v>BE</v>
          </cell>
          <cell r="C6" t="str">
            <v>HS</v>
          </cell>
          <cell r="D6" t="str">
            <v>KESSER PERTUY CONSTRUCTIONS (GEFCO à MULHOUSE)</v>
          </cell>
          <cell r="E6" t="str">
            <v>4 A, Route de Paris   WOLFISHEIM</v>
          </cell>
          <cell r="F6">
            <v>67087</v>
          </cell>
          <cell r="G6" t="str">
            <v>STRASBOURG Cédex</v>
          </cell>
          <cell r="H6">
            <v>388101358</v>
          </cell>
          <cell r="I6">
            <v>388101356</v>
          </cell>
          <cell r="J6" t="str">
            <v>KESSER</v>
          </cell>
          <cell r="K6" t="str">
            <v>4 A, Route de Paris   WOLFISHEIM</v>
          </cell>
          <cell r="L6">
            <v>67087</v>
          </cell>
          <cell r="M6" t="str">
            <v>STRASBOURG Cédex</v>
          </cell>
          <cell r="N6">
            <v>388101358</v>
          </cell>
          <cell r="O6">
            <v>660073900</v>
          </cell>
          <cell r="P6">
            <v>388101356</v>
          </cell>
          <cell r="Q6" t="str">
            <v>67</v>
          </cell>
          <cell r="R6">
            <v>129460</v>
          </cell>
        </row>
        <row r="7">
          <cell r="A7">
            <v>4.0060000000000002</v>
          </cell>
          <cell r="B7" t="str">
            <v>BE</v>
          </cell>
          <cell r="C7" t="str">
            <v>BI</v>
          </cell>
          <cell r="D7" t="str">
            <v>BATIPRO (WORLDPLAS à BESANCON)</v>
          </cell>
          <cell r="F7">
            <v>25051</v>
          </cell>
          <cell r="G7" t="str">
            <v>BESANCON Cédex 5</v>
          </cell>
          <cell r="H7">
            <v>381412500</v>
          </cell>
          <cell r="I7">
            <v>381518041</v>
          </cell>
          <cell r="Q7" t="str">
            <v>25</v>
          </cell>
          <cell r="R7">
            <v>14500</v>
          </cell>
        </row>
        <row r="8">
          <cell r="A8">
            <v>4.0069999999999997</v>
          </cell>
          <cell r="B8" t="str">
            <v>BE</v>
          </cell>
          <cell r="C8" t="str">
            <v>BI</v>
          </cell>
          <cell r="D8" t="str">
            <v>STL (Planchers à AUXONNE)</v>
          </cell>
          <cell r="E8" t="str">
            <v xml:space="preserve">Route de Chevigny   </v>
          </cell>
          <cell r="F8">
            <v>21130</v>
          </cell>
          <cell r="G8" t="str">
            <v>AUXONNE</v>
          </cell>
          <cell r="H8">
            <v>380774747</v>
          </cell>
          <cell r="I8">
            <v>380774759</v>
          </cell>
          <cell r="Q8" t="str">
            <v>21</v>
          </cell>
          <cell r="R8">
            <v>142000</v>
          </cell>
        </row>
        <row r="9">
          <cell r="A9">
            <v>4.008</v>
          </cell>
          <cell r="B9" t="str">
            <v>BE</v>
          </cell>
          <cell r="C9" t="str">
            <v>BI</v>
          </cell>
          <cell r="D9" t="str">
            <v>BOISSET COTE D'OR</v>
          </cell>
          <cell r="E9" t="str">
            <v>Rue des Frères Montgolfier</v>
          </cell>
          <cell r="F9">
            <v>21700</v>
          </cell>
          <cell r="G9" t="str">
            <v>NUITS SAINT GEORGES</v>
          </cell>
          <cell r="J9" t="str">
            <v>SETUREC ARCHITECTURE</v>
          </cell>
          <cell r="K9" t="str">
            <v>2, Rue Louis De Broglie   Parc Technologique</v>
          </cell>
          <cell r="L9">
            <v>21000</v>
          </cell>
          <cell r="M9" t="str">
            <v>DIJON</v>
          </cell>
          <cell r="N9">
            <v>380740102</v>
          </cell>
          <cell r="P9">
            <v>380740106</v>
          </cell>
          <cell r="Q9" t="str">
            <v>21</v>
          </cell>
          <cell r="R9">
            <v>480150</v>
          </cell>
        </row>
        <row r="10">
          <cell r="A10">
            <v>4.0090000000000003</v>
          </cell>
          <cell r="B10" t="str">
            <v>BE</v>
          </cell>
          <cell r="C10" t="str">
            <v>BI</v>
          </cell>
          <cell r="D10" t="str">
            <v>DRUET</v>
          </cell>
          <cell r="F10">
            <v>70180</v>
          </cell>
          <cell r="G10" t="str">
            <v>DAMPIERRE SUR SALON</v>
          </cell>
          <cell r="J10" t="str">
            <v>GRAPPE Daniel</v>
          </cell>
          <cell r="K10" t="str">
            <v>Rue du Paquis</v>
          </cell>
          <cell r="L10">
            <v>70130</v>
          </cell>
          <cell r="M10" t="str">
            <v>MERCEY SUR SAONE</v>
          </cell>
          <cell r="Q10" t="str">
            <v>70</v>
          </cell>
          <cell r="R10">
            <v>64550</v>
          </cell>
        </row>
        <row r="11">
          <cell r="A11">
            <v>4.01</v>
          </cell>
          <cell r="B11" t="str">
            <v>BE</v>
          </cell>
          <cell r="C11" t="str">
            <v>BI</v>
          </cell>
          <cell r="D11" t="str">
            <v>LCR (HERBRICH - SOLYTRAM à LYON)</v>
          </cell>
          <cell r="E11" t="str">
            <v>7, Rue Jean Monnet   BP 7   ECKBOLSHEIM</v>
          </cell>
          <cell r="F11">
            <v>67038</v>
          </cell>
          <cell r="G11" t="str">
            <v>STRASBOURG Cédex</v>
          </cell>
          <cell r="H11">
            <v>388770240</v>
          </cell>
          <cell r="I11">
            <v>388770265</v>
          </cell>
          <cell r="J11" t="str">
            <v>THALES Architecture</v>
          </cell>
          <cell r="K11" t="str">
            <v>4, Rue de Copenhague</v>
          </cell>
          <cell r="L11">
            <v>67300</v>
          </cell>
          <cell r="M11" t="str">
            <v>SCHILTIGHEIM</v>
          </cell>
          <cell r="N11">
            <v>388192740</v>
          </cell>
          <cell r="Q11" t="str">
            <v>69</v>
          </cell>
          <cell r="R11">
            <v>195246</v>
          </cell>
        </row>
        <row r="12">
          <cell r="A12">
            <v>4.0110000000000001</v>
          </cell>
          <cell r="B12" t="str">
            <v>BE</v>
          </cell>
          <cell r="C12" t="str">
            <v>BI</v>
          </cell>
          <cell r="D12" t="str">
            <v>LCR (KS TOOLS à HAGUENAU)</v>
          </cell>
          <cell r="E12" t="str">
            <v>7, Rue Jean Monnet   BP 7   ECKBOLSHEIM</v>
          </cell>
          <cell r="F12">
            <v>67038</v>
          </cell>
          <cell r="G12" t="str">
            <v>STRASBOURG Cédex</v>
          </cell>
          <cell r="H12">
            <v>388770240</v>
          </cell>
          <cell r="I12">
            <v>388770265</v>
          </cell>
          <cell r="J12" t="str">
            <v>OBERLE</v>
          </cell>
          <cell r="K12" t="str">
            <v>26, Rue de Verdun</v>
          </cell>
          <cell r="L12">
            <v>67118</v>
          </cell>
          <cell r="M12" t="str">
            <v>GEIPOLSHEIM GARE</v>
          </cell>
          <cell r="N12">
            <v>388679843</v>
          </cell>
          <cell r="Q12" t="str">
            <v>67</v>
          </cell>
          <cell r="R12">
            <v>119424</v>
          </cell>
        </row>
        <row r="13">
          <cell r="A13">
            <v>4.0119999999999996</v>
          </cell>
          <cell r="B13" t="str">
            <v>BE</v>
          </cell>
          <cell r="C13" t="str">
            <v>BI</v>
          </cell>
          <cell r="D13" t="str">
            <v>LCR (SCI LES TERRES DU KHATANGA-SOPREMA à MESSEIN)</v>
          </cell>
          <cell r="E13" t="str">
            <v>7, Rue Jean Monnet   BP 7   ECKBOLSHEIM</v>
          </cell>
          <cell r="F13">
            <v>67038</v>
          </cell>
          <cell r="G13" t="str">
            <v>STRASBOURG Cédex</v>
          </cell>
          <cell r="H13">
            <v>388770240</v>
          </cell>
          <cell r="I13">
            <v>388770265</v>
          </cell>
          <cell r="J13" t="str">
            <v>OBERLE</v>
          </cell>
          <cell r="K13" t="str">
            <v>26, Rue de Verdun</v>
          </cell>
          <cell r="L13">
            <v>67118</v>
          </cell>
          <cell r="M13" t="str">
            <v>GEIPOLSHEIM GARE</v>
          </cell>
          <cell r="N13">
            <v>388679843</v>
          </cell>
          <cell r="Q13" t="str">
            <v>54</v>
          </cell>
          <cell r="R13">
            <v>47000</v>
          </cell>
        </row>
        <row r="14">
          <cell r="A14">
            <v>4.0129999999999999</v>
          </cell>
          <cell r="B14" t="str">
            <v>BB</v>
          </cell>
          <cell r="C14" t="str">
            <v>GD</v>
          </cell>
          <cell r="D14" t="str">
            <v>VMONT PROMOTION (DEFI MODE à JOINVILLE)</v>
          </cell>
          <cell r="E14" t="str">
            <v>Rue Julien Fayolle</v>
          </cell>
          <cell r="F14">
            <v>43100</v>
          </cell>
          <cell r="G14" t="str">
            <v>BRIOUDE</v>
          </cell>
          <cell r="H14">
            <v>471500841</v>
          </cell>
          <cell r="I14">
            <v>471500076</v>
          </cell>
          <cell r="J14" t="str">
            <v>ARCHITECTURE ET TERRITOIRE DESIGN</v>
          </cell>
          <cell r="K14" t="str">
            <v>116, Cours Berriat</v>
          </cell>
          <cell r="L14">
            <v>38000</v>
          </cell>
          <cell r="M14" t="str">
            <v>GRENOBLE</v>
          </cell>
          <cell r="N14">
            <v>476705995</v>
          </cell>
          <cell r="P14">
            <v>476700102</v>
          </cell>
          <cell r="Q14" t="str">
            <v>52</v>
          </cell>
          <cell r="R14">
            <v>80500</v>
          </cell>
        </row>
        <row r="15">
          <cell r="A15">
            <v>4.0140000000000002</v>
          </cell>
          <cell r="B15" t="str">
            <v>BB</v>
          </cell>
          <cell r="C15" t="str">
            <v>GD</v>
          </cell>
          <cell r="D15" t="str">
            <v>ASSET'S ARCHITECTURE (ALBERTVILLE GILLY - GP DECOR)</v>
          </cell>
          <cell r="E15" t="str">
            <v>31, Rue du Drac</v>
          </cell>
          <cell r="F15">
            <v>38000</v>
          </cell>
          <cell r="G15" t="str">
            <v>GRENOBLE</v>
          </cell>
          <cell r="H15">
            <v>476705995</v>
          </cell>
          <cell r="I15">
            <v>476700102</v>
          </cell>
          <cell r="J15" t="str">
            <v>ARCHITECTURE ET TERRITOIRE DESIGN</v>
          </cell>
          <cell r="K15" t="str">
            <v>116, Cours Berriat</v>
          </cell>
          <cell r="L15">
            <v>38000</v>
          </cell>
          <cell r="M15" t="str">
            <v>GRENOBLE</v>
          </cell>
          <cell r="N15">
            <v>476705995</v>
          </cell>
          <cell r="P15">
            <v>476700102</v>
          </cell>
          <cell r="Q15" t="str">
            <v>73</v>
          </cell>
          <cell r="R15">
            <v>170500</v>
          </cell>
        </row>
        <row r="16">
          <cell r="A16">
            <v>4.0149999999999997</v>
          </cell>
          <cell r="B16" t="str">
            <v>BE</v>
          </cell>
          <cell r="C16" t="str">
            <v>HS</v>
          </cell>
          <cell r="D16" t="str">
            <v>SAFIM (SCCV GIONO à DIJON)</v>
          </cell>
          <cell r="E16" t="str">
            <v>8, Avenue Albert Camus</v>
          </cell>
          <cell r="F16">
            <v>21000</v>
          </cell>
          <cell r="G16" t="str">
            <v>DIJON</v>
          </cell>
          <cell r="H16">
            <v>380732476</v>
          </cell>
          <cell r="I16">
            <v>380732989</v>
          </cell>
          <cell r="J16" t="str">
            <v>SETUREC ARCHITECTURE</v>
          </cell>
          <cell r="K16" t="str">
            <v>2, Rue Louis De Broglie   Parc Technologique</v>
          </cell>
          <cell r="L16">
            <v>21000</v>
          </cell>
          <cell r="M16" t="str">
            <v>DIJON</v>
          </cell>
          <cell r="N16">
            <v>380740102</v>
          </cell>
          <cell r="P16">
            <v>380740106</v>
          </cell>
          <cell r="Q16" t="str">
            <v>21</v>
          </cell>
          <cell r="R16">
            <v>100545</v>
          </cell>
        </row>
        <row r="17">
          <cell r="A17">
            <v>4.016</v>
          </cell>
          <cell r="B17" t="str">
            <v>BE</v>
          </cell>
          <cell r="C17" t="str">
            <v>BI</v>
          </cell>
          <cell r="D17" t="str">
            <v>LA GRAYLOISE DE TRAVAUX (Traitement Eaux Goutte d'Or)</v>
          </cell>
          <cell r="E17" t="str">
            <v>ZAC Gray Sud   BP 36</v>
          </cell>
          <cell r="F17">
            <v>70100</v>
          </cell>
          <cell r="G17" t="str">
            <v>GRAY</v>
          </cell>
          <cell r="H17">
            <v>384653088</v>
          </cell>
          <cell r="I17">
            <v>384655308</v>
          </cell>
          <cell r="Q17" t="str">
            <v>70</v>
          </cell>
          <cell r="R17">
            <v>24000</v>
          </cell>
        </row>
        <row r="18">
          <cell r="A18">
            <v>4.0170000000000003</v>
          </cell>
          <cell r="B18" t="str">
            <v>BE</v>
          </cell>
          <cell r="C18" t="str">
            <v>HS</v>
          </cell>
          <cell r="D18" t="str">
            <v>OCP REPARTITION (OCP NEVERS)</v>
          </cell>
          <cell r="E18" t="str">
            <v>2, Rue Galien</v>
          </cell>
          <cell r="F18">
            <v>93587</v>
          </cell>
          <cell r="G18" t="str">
            <v>SAINT OUEN Cédex</v>
          </cell>
          <cell r="J18" t="str">
            <v>LEI</v>
          </cell>
          <cell r="K18" t="str">
            <v>97, Avenue P. Marcellin</v>
          </cell>
          <cell r="L18">
            <v>69120</v>
          </cell>
          <cell r="M18" t="str">
            <v>VAULX EN VELIN</v>
          </cell>
          <cell r="N18">
            <v>478794545</v>
          </cell>
          <cell r="P18">
            <v>478794540</v>
          </cell>
          <cell r="Q18" t="str">
            <v>58</v>
          </cell>
          <cell r="R18">
            <v>51670.6</v>
          </cell>
        </row>
        <row r="19">
          <cell r="A19">
            <v>4.0179999999999998</v>
          </cell>
          <cell r="B19" t="str">
            <v>BE</v>
          </cell>
          <cell r="C19" t="str">
            <v>BI</v>
          </cell>
          <cell r="D19" t="str">
            <v>LIEBHERR FRANCE</v>
          </cell>
          <cell r="E19" t="str">
            <v>2, Avenue Joseph Rey   BP 287</v>
          </cell>
          <cell r="F19">
            <v>68005</v>
          </cell>
          <cell r="G19" t="str">
            <v>COLMAR</v>
          </cell>
          <cell r="H19">
            <v>389213613</v>
          </cell>
          <cell r="I19">
            <v>389213547</v>
          </cell>
          <cell r="Q19" t="str">
            <v>68</v>
          </cell>
          <cell r="R19">
            <v>318387.5</v>
          </cell>
        </row>
        <row r="20">
          <cell r="A20">
            <v>4.0190000000000001</v>
          </cell>
          <cell r="B20" t="str">
            <v>BB</v>
          </cell>
          <cell r="C20" t="str">
            <v>AR</v>
          </cell>
          <cell r="D20" t="str">
            <v>SERVANIN (SCI LES MUGUETS à SAINT JEAN DE BOURNAY)</v>
          </cell>
          <cell r="E20" t="str">
            <v>8, Lotissement Clair Matin</v>
          </cell>
          <cell r="F20">
            <v>38540</v>
          </cell>
          <cell r="G20" t="str">
            <v>HEYRIEUX</v>
          </cell>
          <cell r="H20">
            <v>660139736</v>
          </cell>
          <cell r="Q20" t="str">
            <v>38</v>
          </cell>
          <cell r="R20">
            <v>35000</v>
          </cell>
        </row>
        <row r="21">
          <cell r="A21">
            <v>4.0199999999999996</v>
          </cell>
          <cell r="B21" t="str">
            <v>BE</v>
          </cell>
          <cell r="C21" t="str">
            <v>BI</v>
          </cell>
          <cell r="D21" t="str">
            <v>EBCI (PEUGEOT à VESOUL)</v>
          </cell>
          <cell r="E21" t="str">
            <v>216, Avenue du Breuil   BP 12106   Technoland</v>
          </cell>
          <cell r="F21">
            <v>25462</v>
          </cell>
          <cell r="G21" t="str">
            <v>ETUPES Cédex</v>
          </cell>
          <cell r="H21">
            <v>381941389</v>
          </cell>
          <cell r="J21" t="str">
            <v>EBCI</v>
          </cell>
          <cell r="K21" t="str">
            <v>216, Avenue du Breuil   BP 12106   Technoland</v>
          </cell>
          <cell r="L21">
            <v>25462</v>
          </cell>
          <cell r="M21" t="str">
            <v>ETUPES Cédex</v>
          </cell>
          <cell r="N21">
            <v>381941389</v>
          </cell>
          <cell r="Q21" t="str">
            <v>70</v>
          </cell>
          <cell r="R21">
            <v>16800</v>
          </cell>
        </row>
        <row r="22">
          <cell r="A22">
            <v>4.0209999999999999</v>
          </cell>
          <cell r="B22" t="str">
            <v>BE</v>
          </cell>
          <cell r="C22" t="str">
            <v>BA</v>
          </cell>
          <cell r="D22" t="str">
            <v>PIERRE André</v>
          </cell>
          <cell r="E22" t="str">
            <v>La Chaux</v>
          </cell>
          <cell r="F22">
            <v>25450</v>
          </cell>
          <cell r="G22" t="str">
            <v>DAMPRICHARD</v>
          </cell>
          <cell r="J22" t="str">
            <v>GRAPPE Daniel</v>
          </cell>
          <cell r="K22" t="str">
            <v>Rue du Paquis</v>
          </cell>
          <cell r="L22">
            <v>70130</v>
          </cell>
          <cell r="M22" t="str">
            <v>MERCEY SUR SAONE</v>
          </cell>
          <cell r="Q22" t="str">
            <v>25</v>
          </cell>
          <cell r="R22">
            <v>52303</v>
          </cell>
          <cell r="S22" t="str">
            <v>MONNET</v>
          </cell>
        </row>
        <row r="23">
          <cell r="A23">
            <v>4.0220000000000002</v>
          </cell>
          <cell r="B23" t="str">
            <v>BE</v>
          </cell>
          <cell r="C23" t="str">
            <v>MP</v>
          </cell>
          <cell r="D23" t="str">
            <v>LA POSTE DU BAS DU RHIN  (Bât. KAYSERSBERG)</v>
          </cell>
          <cell r="E23" t="str">
            <v>5, Rue des Clarisses   BP 20005</v>
          </cell>
          <cell r="F23">
            <v>67074</v>
          </cell>
          <cell r="G23" t="str">
            <v>STRASBOURG Cédex</v>
          </cell>
          <cell r="H23">
            <v>388887421</v>
          </cell>
          <cell r="J23" t="str">
            <v>STEINMETZ Alain</v>
          </cell>
          <cell r="K23" t="str">
            <v>12, Avenue Robert Schuman</v>
          </cell>
          <cell r="L23">
            <v>68100</v>
          </cell>
          <cell r="M23" t="str">
            <v>MULHOUSE</v>
          </cell>
          <cell r="N23">
            <v>389452541</v>
          </cell>
          <cell r="P23">
            <v>389561648</v>
          </cell>
          <cell r="Q23" t="str">
            <v>68</v>
          </cell>
          <cell r="R23">
            <v>55650</v>
          </cell>
        </row>
        <row r="24">
          <cell r="A24">
            <v>4.0229999999999997</v>
          </cell>
          <cell r="B24" t="str">
            <v>BE</v>
          </cell>
          <cell r="C24" t="str">
            <v>BI</v>
          </cell>
          <cell r="D24" t="str">
            <v>SILAC</v>
          </cell>
          <cell r="E24" t="str">
            <v>BP 14</v>
          </cell>
          <cell r="F24">
            <v>70600</v>
          </cell>
          <cell r="G24" t="str">
            <v>CHAMPLITTE</v>
          </cell>
          <cell r="H24">
            <v>384677400</v>
          </cell>
          <cell r="I24">
            <v>384677430</v>
          </cell>
          <cell r="Q24" t="str">
            <v>70</v>
          </cell>
          <cell r="R24">
            <v>19500</v>
          </cell>
        </row>
        <row r="25">
          <cell r="A25">
            <v>4.024</v>
          </cell>
          <cell r="B25" t="str">
            <v>BB</v>
          </cell>
          <cell r="C25" t="str">
            <v>GD</v>
          </cell>
          <cell r="D25" t="str">
            <v>NORMINTER NORD EST (VETIMARCHE à LANGRES)</v>
          </cell>
          <cell r="E25" t="str">
            <v>Rue de la Tuilerie</v>
          </cell>
          <cell r="F25">
            <v>52200</v>
          </cell>
          <cell r="G25" t="str">
            <v>LANGRES</v>
          </cell>
          <cell r="J25" t="str">
            <v>AXIS INGENIERIE</v>
          </cell>
          <cell r="K25" t="str">
            <v>96, Rue de la Part Dieu</v>
          </cell>
          <cell r="L25">
            <v>69003</v>
          </cell>
          <cell r="M25" t="str">
            <v>LYON</v>
          </cell>
          <cell r="N25">
            <v>478629555</v>
          </cell>
          <cell r="P25">
            <v>478628553</v>
          </cell>
          <cell r="Q25" t="str">
            <v>52</v>
          </cell>
          <cell r="R25" t="str">
            <v>ANNULEE</v>
          </cell>
        </row>
        <row r="26">
          <cell r="A26">
            <v>4.0250000000000004</v>
          </cell>
          <cell r="B26" t="str">
            <v>BE</v>
          </cell>
          <cell r="C26" t="str">
            <v>GD</v>
          </cell>
          <cell r="D26" t="str">
            <v>DOMINIQUE BRISARD CONSTRUCTIONS (LAPEYRE à ST BRICE)</v>
          </cell>
          <cell r="E26" t="str">
            <v>14, Chemin du Clos de la Rue Blanche</v>
          </cell>
          <cell r="F26">
            <v>77123</v>
          </cell>
          <cell r="G26" t="str">
            <v>NOISY SUR ECOLE</v>
          </cell>
          <cell r="H26">
            <v>164245294</v>
          </cell>
          <cell r="I26">
            <v>164245250</v>
          </cell>
          <cell r="J26" t="str">
            <v xml:space="preserve">BOUTARD </v>
          </cell>
          <cell r="K26" t="str">
            <v>10, Rue Delaunay</v>
          </cell>
          <cell r="L26">
            <v>77000</v>
          </cell>
          <cell r="M26" t="str">
            <v>MELUN</v>
          </cell>
          <cell r="N26">
            <v>164523519</v>
          </cell>
          <cell r="P26">
            <v>164523755</v>
          </cell>
          <cell r="Q26" t="str">
            <v>95</v>
          </cell>
          <cell r="R26">
            <v>267043</v>
          </cell>
        </row>
        <row r="27">
          <cell r="A27">
            <v>4.0259999999999998</v>
          </cell>
          <cell r="B27" t="str">
            <v>BE</v>
          </cell>
          <cell r="C27" t="str">
            <v>GD</v>
          </cell>
          <cell r="D27" t="str">
            <v>CABI (OCP à QUETIGNY)</v>
          </cell>
          <cell r="E27" t="str">
            <v>2, Rue Galien</v>
          </cell>
          <cell r="F27">
            <v>93587</v>
          </cell>
          <cell r="G27" t="str">
            <v>SAINT OUEN Cédex</v>
          </cell>
          <cell r="H27">
            <v>149187441</v>
          </cell>
          <cell r="I27">
            <v>149187567</v>
          </cell>
          <cell r="J27" t="str">
            <v>LE ROY et Associés</v>
          </cell>
          <cell r="K27" t="str">
            <v>13, Rue Chapon</v>
          </cell>
          <cell r="L27">
            <v>75003</v>
          </cell>
          <cell r="M27" t="str">
            <v>PARIS</v>
          </cell>
          <cell r="N27">
            <v>148872433</v>
          </cell>
          <cell r="P27">
            <v>148872456</v>
          </cell>
          <cell r="Q27" t="str">
            <v>21</v>
          </cell>
          <cell r="R27">
            <v>31000</v>
          </cell>
        </row>
        <row r="28">
          <cell r="A28">
            <v>4.0270000000000001</v>
          </cell>
          <cell r="B28" t="str">
            <v>BE</v>
          </cell>
          <cell r="C28" t="str">
            <v>BI</v>
          </cell>
          <cell r="D28" t="str">
            <v>SATO et Associés (KOYO à QUETIGNY)</v>
          </cell>
          <cell r="E28" t="str">
            <v>94, Rue Saint Lazare</v>
          </cell>
          <cell r="F28">
            <v>75442</v>
          </cell>
          <cell r="G28" t="str">
            <v>PARIS Cédex 09</v>
          </cell>
          <cell r="H28">
            <v>148744587</v>
          </cell>
          <cell r="I28">
            <v>145261509</v>
          </cell>
          <cell r="J28" t="str">
            <v>SATO et Associés</v>
          </cell>
          <cell r="K28" t="str">
            <v>94, Rue Saint Lazare</v>
          </cell>
          <cell r="L28">
            <v>75442</v>
          </cell>
          <cell r="M28" t="str">
            <v>PARIS Cédex 09</v>
          </cell>
          <cell r="N28">
            <v>148744587</v>
          </cell>
          <cell r="P28">
            <v>145261509</v>
          </cell>
          <cell r="Q28" t="str">
            <v>21</v>
          </cell>
          <cell r="R28">
            <v>433720</v>
          </cell>
        </row>
        <row r="29">
          <cell r="A29">
            <v>4.0279999999999996</v>
          </cell>
          <cell r="B29" t="str">
            <v>BB</v>
          </cell>
          <cell r="C29" t="str">
            <v>AR</v>
          </cell>
          <cell r="D29" t="str">
            <v>LAZARD CONSTRUCTIONS (ILENA PARK à SAINT PRIEST)</v>
          </cell>
          <cell r="E29" t="str">
            <v>33, Avenue Foch</v>
          </cell>
          <cell r="F29">
            <v>69006</v>
          </cell>
          <cell r="G29" t="str">
            <v>LYON</v>
          </cell>
          <cell r="H29">
            <v>472695969</v>
          </cell>
          <cell r="I29">
            <v>472695968</v>
          </cell>
          <cell r="J29" t="str">
            <v>XANADU</v>
          </cell>
          <cell r="K29" t="str">
            <v>58 Bis, Rue Sala   Hotel de l'Octroi</v>
          </cell>
          <cell r="L29">
            <v>69002</v>
          </cell>
          <cell r="M29" t="str">
            <v>LYON</v>
          </cell>
          <cell r="N29">
            <v>478375252</v>
          </cell>
          <cell r="P29">
            <v>478370607</v>
          </cell>
          <cell r="Q29" t="str">
            <v>69</v>
          </cell>
          <cell r="R29">
            <v>185500</v>
          </cell>
        </row>
        <row r="30">
          <cell r="A30">
            <v>4.0289999999999999</v>
          </cell>
          <cell r="B30" t="str">
            <v>BE</v>
          </cell>
          <cell r="C30" t="str">
            <v>AR</v>
          </cell>
          <cell r="D30" t="str">
            <v>PELLEGRINI (SCI MJLP)</v>
          </cell>
          <cell r="E30" t="str">
            <v>27 Bis, Grande Rue</v>
          </cell>
          <cell r="F30">
            <v>25510</v>
          </cell>
          <cell r="G30" t="str">
            <v>PIERREFONTAINE LES VARANS</v>
          </cell>
          <cell r="H30">
            <v>381560201</v>
          </cell>
          <cell r="I30">
            <v>381560503</v>
          </cell>
          <cell r="Q30" t="str">
            <v>25</v>
          </cell>
          <cell r="R30">
            <v>72000</v>
          </cell>
        </row>
        <row r="31">
          <cell r="A31">
            <v>4.03</v>
          </cell>
          <cell r="B31" t="str">
            <v>BE</v>
          </cell>
          <cell r="C31" t="str">
            <v>BI</v>
          </cell>
          <cell r="D31" t="str">
            <v>LCR (SCI JMCS - ALDEN à HUTTENHEIM)</v>
          </cell>
          <cell r="E31" t="str">
            <v>7, Rue Jean Monnet   BP 7   ECKBOLSHEIM</v>
          </cell>
          <cell r="F31">
            <v>67038</v>
          </cell>
          <cell r="G31" t="str">
            <v>STRASBOURG Cédex</v>
          </cell>
          <cell r="H31">
            <v>388770240</v>
          </cell>
          <cell r="I31">
            <v>388770265</v>
          </cell>
          <cell r="J31" t="str">
            <v>OBERLE</v>
          </cell>
          <cell r="L31">
            <v>67118</v>
          </cell>
          <cell r="M31" t="str">
            <v>GEIPOSLHEIM GARE</v>
          </cell>
          <cell r="N31">
            <v>388679843</v>
          </cell>
          <cell r="Q31" t="str">
            <v>67</v>
          </cell>
          <cell r="R31">
            <v>30760</v>
          </cell>
        </row>
        <row r="32">
          <cell r="A32">
            <v>4.0309999999999997</v>
          </cell>
          <cell r="B32" t="str">
            <v>BE</v>
          </cell>
          <cell r="C32" t="str">
            <v>BI</v>
          </cell>
          <cell r="D32" t="str">
            <v>SAULNIER Serge (SCI FRANS 9 à SEDAN)</v>
          </cell>
          <cell r="E32" t="str">
            <v>La Géline</v>
          </cell>
          <cell r="F32">
            <v>25270</v>
          </cell>
          <cell r="G32" t="str">
            <v>LEVIER</v>
          </cell>
          <cell r="Q32" t="str">
            <v>25</v>
          </cell>
          <cell r="R32">
            <v>37750</v>
          </cell>
        </row>
        <row r="33">
          <cell r="A33">
            <v>4.032</v>
          </cell>
          <cell r="B33" t="str">
            <v>BE</v>
          </cell>
          <cell r="C33" t="str">
            <v>AR</v>
          </cell>
          <cell r="D33" t="str">
            <v>SCI EUROLAND</v>
          </cell>
          <cell r="E33" t="str">
            <v>ZAC Excellence 2000   4, Rue Robert Schuman</v>
          </cell>
          <cell r="F33">
            <v>21800</v>
          </cell>
          <cell r="G33" t="str">
            <v>CHEVIGNY SAINT SAUVEUR</v>
          </cell>
          <cell r="J33" t="str">
            <v>TRIDON Daniel</v>
          </cell>
          <cell r="K33" t="str">
            <v>Le Diderot   41, Rue Diderot</v>
          </cell>
          <cell r="L33">
            <v>21000</v>
          </cell>
          <cell r="M33" t="str">
            <v>DIJON</v>
          </cell>
          <cell r="N33">
            <v>380716363</v>
          </cell>
          <cell r="P33">
            <v>380724238</v>
          </cell>
          <cell r="Q33" t="str">
            <v>21</v>
          </cell>
          <cell r="R33">
            <v>43000</v>
          </cell>
        </row>
        <row r="34">
          <cell r="A34">
            <v>4.0330000000000004</v>
          </cell>
          <cell r="B34" t="str">
            <v>BE</v>
          </cell>
          <cell r="C34" t="str">
            <v>BI</v>
          </cell>
          <cell r="D34" t="str">
            <v>SENOBLE</v>
          </cell>
          <cell r="E34" t="str">
            <v>30, Rue de Jacquins</v>
          </cell>
          <cell r="F34">
            <v>89150</v>
          </cell>
          <cell r="G34" t="str">
            <v>JOUY</v>
          </cell>
          <cell r="H34">
            <v>386974058</v>
          </cell>
          <cell r="I34">
            <v>386974041</v>
          </cell>
          <cell r="J34" t="str">
            <v>XAU ARCHITECTES</v>
          </cell>
          <cell r="K34" t="str">
            <v>2 Bis, Rue Paul Lefèvre</v>
          </cell>
          <cell r="L34">
            <v>92170</v>
          </cell>
          <cell r="M34" t="str">
            <v>VANVES</v>
          </cell>
          <cell r="N34">
            <v>146441714</v>
          </cell>
          <cell r="P34">
            <v>146444742</v>
          </cell>
          <cell r="Q34" t="str">
            <v>89</v>
          </cell>
          <cell r="R34">
            <v>192902.85</v>
          </cell>
        </row>
        <row r="35">
          <cell r="A35">
            <v>4.0339999999999998</v>
          </cell>
          <cell r="B35" t="str">
            <v>BE</v>
          </cell>
          <cell r="C35" t="str">
            <v>BI</v>
          </cell>
          <cell r="D35" t="str">
            <v>ENVIE FRANCHE-COMTE</v>
          </cell>
          <cell r="E35" t="str">
            <v>47, Grande Rue</v>
          </cell>
          <cell r="F35">
            <v>25400</v>
          </cell>
          <cell r="G35" t="str">
            <v>AUDINCOURT</v>
          </cell>
          <cell r="H35">
            <v>381303799</v>
          </cell>
          <cell r="J35" t="str">
            <v>GIROLIMETTO</v>
          </cell>
          <cell r="K35" t="str">
            <v>63, Faubourg de Besançon</v>
          </cell>
          <cell r="L35">
            <v>25200</v>
          </cell>
          <cell r="M35" t="str">
            <v>MONTBELIARD</v>
          </cell>
          <cell r="N35">
            <v>381912372</v>
          </cell>
          <cell r="Q35" t="str">
            <v>25</v>
          </cell>
          <cell r="R35">
            <v>61815</v>
          </cell>
        </row>
        <row r="36">
          <cell r="A36">
            <v>4.0350000000000001</v>
          </cell>
          <cell r="B36" t="str">
            <v>BE</v>
          </cell>
          <cell r="C36" t="str">
            <v>BI</v>
          </cell>
          <cell r="D36" t="str">
            <v>LCR (MBS - SCI MP AVENIR à LA WANTZENAU)</v>
          </cell>
          <cell r="E36" t="str">
            <v>7, Rue Jean Monnet   BP 7   ECKBOLSHEIM</v>
          </cell>
          <cell r="F36">
            <v>67038</v>
          </cell>
          <cell r="G36" t="str">
            <v>STRASBOURG Cédex</v>
          </cell>
          <cell r="H36">
            <v>388770240</v>
          </cell>
          <cell r="I36">
            <v>388770265</v>
          </cell>
          <cell r="J36" t="str">
            <v>OBERLE</v>
          </cell>
          <cell r="K36" t="str">
            <v>26, Rue de Verdun</v>
          </cell>
          <cell r="L36">
            <v>67118</v>
          </cell>
          <cell r="M36" t="str">
            <v>GEIPOLSHEIM GARE</v>
          </cell>
          <cell r="N36">
            <v>388679843</v>
          </cell>
          <cell r="Q36" t="str">
            <v>67</v>
          </cell>
          <cell r="R36">
            <v>99815</v>
          </cell>
        </row>
        <row r="37">
          <cell r="A37">
            <v>4.0359999999999996</v>
          </cell>
          <cell r="B37" t="str">
            <v>BE</v>
          </cell>
          <cell r="C37" t="str">
            <v>BI</v>
          </cell>
          <cell r="D37" t="str">
            <v>EGB (SCI PSF HAUTS DE BELFORT - NISSAN SUZUKI - THIEBAUT)</v>
          </cell>
          <cell r="E37" t="str">
            <v>6, Faubourg de Besançon</v>
          </cell>
          <cell r="F37">
            <v>90000</v>
          </cell>
          <cell r="G37" t="str">
            <v>BELFORT</v>
          </cell>
          <cell r="H37">
            <v>384212119</v>
          </cell>
          <cell r="I37">
            <v>384540863</v>
          </cell>
          <cell r="J37" t="str">
            <v>EGB</v>
          </cell>
          <cell r="K37" t="str">
            <v>18, Faubourg de Belfort</v>
          </cell>
          <cell r="L37">
            <v>90100</v>
          </cell>
          <cell r="M37" t="str">
            <v>DELLE</v>
          </cell>
          <cell r="N37">
            <v>384212119</v>
          </cell>
          <cell r="P37">
            <v>384540863</v>
          </cell>
          <cell r="Q37" t="str">
            <v>90</v>
          </cell>
          <cell r="R37">
            <v>51000</v>
          </cell>
        </row>
        <row r="38">
          <cell r="A38">
            <v>4.0369999999999999</v>
          </cell>
          <cell r="B38" t="str">
            <v>BE</v>
          </cell>
          <cell r="C38" t="str">
            <v>BI</v>
          </cell>
          <cell r="D38" t="str">
            <v>PAPETERIE DE MANDEURE</v>
          </cell>
          <cell r="E38" t="str">
            <v>Rue de la Papeterie</v>
          </cell>
          <cell r="F38">
            <v>25350</v>
          </cell>
          <cell r="G38" t="str">
            <v>MANDEURE</v>
          </cell>
          <cell r="I38">
            <v>381352830</v>
          </cell>
          <cell r="J38" t="str">
            <v>BEJ</v>
          </cell>
          <cell r="K38" t="str">
            <v>40, Rue R. Perlinsky</v>
          </cell>
          <cell r="L38">
            <v>25400</v>
          </cell>
          <cell r="M38" t="str">
            <v>AUDINCOURT</v>
          </cell>
          <cell r="N38">
            <v>381351873</v>
          </cell>
          <cell r="P38">
            <v>381351196</v>
          </cell>
          <cell r="Q38" t="str">
            <v>25</v>
          </cell>
          <cell r="R38">
            <v>736076.7</v>
          </cell>
        </row>
        <row r="39">
          <cell r="A39">
            <v>4.0380000000000003</v>
          </cell>
          <cell r="B39" t="str">
            <v>BE</v>
          </cell>
          <cell r="C39" t="str">
            <v>AR</v>
          </cell>
          <cell r="D39" t="str">
            <v>BATIPRO (SCI RACHENES - HENRIET et VANPUT à L'ISLE/DOUBS)</v>
          </cell>
          <cell r="E39" t="str">
            <v>8, Rue Alfred De Vigny   Espace Lafayette  BP 72109</v>
          </cell>
          <cell r="F39">
            <v>25051</v>
          </cell>
          <cell r="G39" t="str">
            <v>BESANCON Cédex 5</v>
          </cell>
          <cell r="H39">
            <v>381412500</v>
          </cell>
          <cell r="I39">
            <v>381518041</v>
          </cell>
          <cell r="J39" t="str">
            <v>BATIVAL</v>
          </cell>
          <cell r="K39" t="str">
            <v>8, Rue Alfred De Vigny   Espace Lafayette  BP 72109</v>
          </cell>
          <cell r="L39">
            <v>25051</v>
          </cell>
          <cell r="M39" t="str">
            <v>BESANCON Cédex 5</v>
          </cell>
          <cell r="N39">
            <v>381412500</v>
          </cell>
          <cell r="P39">
            <v>381518041</v>
          </cell>
          <cell r="Q39" t="str">
            <v>25</v>
          </cell>
          <cell r="R39">
            <v>14010</v>
          </cell>
        </row>
        <row r="40">
          <cell r="A40">
            <v>4.0389999999999997</v>
          </cell>
          <cell r="B40" t="str">
            <v>BE</v>
          </cell>
          <cell r="C40" t="str">
            <v>BI</v>
          </cell>
          <cell r="D40" t="str">
            <v>LCR (SDAG ADHESIFS à WEYERSHEIM)</v>
          </cell>
          <cell r="E40" t="str">
            <v>7, Rue Jean Monnet   BP 7   ECKBOLSHEIM</v>
          </cell>
          <cell r="F40">
            <v>67038</v>
          </cell>
          <cell r="G40" t="str">
            <v>STRASBOURG Cédex</v>
          </cell>
          <cell r="H40">
            <v>388770240</v>
          </cell>
          <cell r="I40">
            <v>388770265</v>
          </cell>
          <cell r="J40" t="str">
            <v>OBERLE</v>
          </cell>
          <cell r="K40" t="str">
            <v>26, Rue de Verdun</v>
          </cell>
          <cell r="L40">
            <v>67118</v>
          </cell>
          <cell r="M40" t="str">
            <v>GEIPOLSHEIM GARE</v>
          </cell>
          <cell r="N40">
            <v>388679843</v>
          </cell>
          <cell r="Q40" t="str">
            <v>67</v>
          </cell>
          <cell r="R40">
            <v>37912</v>
          </cell>
        </row>
        <row r="41">
          <cell r="A41">
            <v>4.04</v>
          </cell>
          <cell r="B41" t="str">
            <v>BE</v>
          </cell>
          <cell r="C41" t="str">
            <v>BI</v>
          </cell>
          <cell r="D41" t="str">
            <v>ARCO (SCI POULIE à GEIPOLSHEIM)</v>
          </cell>
          <cell r="E41" t="str">
            <v>5, Mare aux Canards</v>
          </cell>
          <cell r="F41">
            <v>67500</v>
          </cell>
          <cell r="G41" t="str">
            <v>HAGUENAU</v>
          </cell>
          <cell r="H41">
            <v>388638080</v>
          </cell>
          <cell r="I41">
            <v>388638027</v>
          </cell>
          <cell r="J41" t="str">
            <v>WALTHER Denis</v>
          </cell>
          <cell r="K41" t="str">
            <v>7, Mare aux Canards</v>
          </cell>
          <cell r="L41">
            <v>67500</v>
          </cell>
          <cell r="M41" t="str">
            <v>HAGUENAU</v>
          </cell>
          <cell r="N41">
            <v>388731188</v>
          </cell>
          <cell r="Q41" t="str">
            <v>67</v>
          </cell>
          <cell r="R41">
            <v>85000</v>
          </cell>
        </row>
        <row r="42">
          <cell r="A42">
            <v>4.0410000000000004</v>
          </cell>
          <cell r="B42" t="str">
            <v>BE</v>
          </cell>
          <cell r="C42" t="str">
            <v>GD</v>
          </cell>
          <cell r="D42" t="str">
            <v>M2C EN PUISAYE (LEADER PRICE à COSNE SUR LOIRE)</v>
          </cell>
          <cell r="E42" t="str">
            <v>La Maison Rouge</v>
          </cell>
          <cell r="F42">
            <v>89520</v>
          </cell>
          <cell r="G42" t="str">
            <v>TREIGNY</v>
          </cell>
          <cell r="J42" t="str">
            <v>HUET B. Studio d'Architecture</v>
          </cell>
          <cell r="K42" t="str">
            <v>40, Rue Savier</v>
          </cell>
          <cell r="L42">
            <v>92240</v>
          </cell>
          <cell r="M42" t="str">
            <v>MALAKOFF</v>
          </cell>
          <cell r="N42">
            <v>146730322</v>
          </cell>
          <cell r="P42">
            <v>146730323</v>
          </cell>
          <cell r="Q42" t="str">
            <v>58</v>
          </cell>
          <cell r="R42">
            <v>77200</v>
          </cell>
        </row>
        <row r="43">
          <cell r="A43">
            <v>4.0419999999999998</v>
          </cell>
          <cell r="B43" t="str">
            <v>BE</v>
          </cell>
          <cell r="C43" t="str">
            <v>BI</v>
          </cell>
          <cell r="D43" t="str">
            <v>GAE (SEGO II à TAVERNY)</v>
          </cell>
          <cell r="E43" t="str">
            <v>24, Rue Georges Picot   BP 4366</v>
          </cell>
          <cell r="F43">
            <v>31030</v>
          </cell>
          <cell r="G43" t="str">
            <v>TOULOUSE Cédex</v>
          </cell>
          <cell r="H43">
            <v>561144000</v>
          </cell>
          <cell r="I43">
            <v>561144099</v>
          </cell>
          <cell r="J43" t="str">
            <v>GAE</v>
          </cell>
          <cell r="K43" t="str">
            <v>24, Rue Georges Picot   BP 4366</v>
          </cell>
          <cell r="L43">
            <v>31030</v>
          </cell>
          <cell r="M43" t="str">
            <v>TOULOUSE Cédex</v>
          </cell>
          <cell r="N43">
            <v>561144000</v>
          </cell>
          <cell r="P43">
            <v>561144099</v>
          </cell>
          <cell r="Q43" t="str">
            <v>95</v>
          </cell>
          <cell r="R43">
            <v>56100</v>
          </cell>
        </row>
        <row r="44">
          <cell r="A44">
            <v>4.0430000000000001</v>
          </cell>
          <cell r="B44" t="str">
            <v>BB</v>
          </cell>
          <cell r="C44" t="str">
            <v>BI</v>
          </cell>
          <cell r="D44" t="str">
            <v>SHIROGA (Bâtiment D à MIONS)</v>
          </cell>
          <cell r="E44" t="str">
            <v>77, Route de Saint Innocent</v>
          </cell>
          <cell r="F44">
            <v>73100</v>
          </cell>
          <cell r="G44" t="str">
            <v>AIX LES BAINS</v>
          </cell>
          <cell r="H44">
            <v>479540101</v>
          </cell>
          <cell r="I44">
            <v>479545392</v>
          </cell>
          <cell r="J44" t="str">
            <v>GRUYER PA</v>
          </cell>
          <cell r="K44" t="str">
            <v>94, Rue Mercière</v>
          </cell>
          <cell r="L44">
            <v>69002</v>
          </cell>
          <cell r="M44" t="str">
            <v>LYON</v>
          </cell>
          <cell r="N44">
            <v>478376529</v>
          </cell>
          <cell r="P44">
            <v>472419055</v>
          </cell>
          <cell r="Q44" t="str">
            <v>69</v>
          </cell>
          <cell r="R44">
            <v>175100</v>
          </cell>
        </row>
        <row r="45">
          <cell r="A45">
            <v>4.0439999999999996</v>
          </cell>
          <cell r="B45" t="str">
            <v>BE</v>
          </cell>
          <cell r="C45" t="str">
            <v>BI</v>
          </cell>
          <cell r="D45" t="str">
            <v>DRUET (MONTMUZARD à DIJON)</v>
          </cell>
          <cell r="E45" t="str">
            <v>5, Rue Alfred Dornier   BP 46</v>
          </cell>
          <cell r="F45">
            <v>70180</v>
          </cell>
          <cell r="G45" t="str">
            <v>DAMPIERRE SUR SALON</v>
          </cell>
          <cell r="Q45" t="str">
            <v>21</v>
          </cell>
          <cell r="R45">
            <v>18200</v>
          </cell>
        </row>
        <row r="46">
          <cell r="A46">
            <v>4.0449999999999999</v>
          </cell>
          <cell r="B46" t="str">
            <v>BE</v>
          </cell>
          <cell r="C46" t="str">
            <v>BI</v>
          </cell>
          <cell r="D46" t="str">
            <v>POULETTY (SITA - FRANCE DECHETS à DRAMBON)</v>
          </cell>
          <cell r="E46" t="str">
            <v>4, Rue Lavoisier   BP 31</v>
          </cell>
          <cell r="F46">
            <v>21604</v>
          </cell>
          <cell r="G46" t="str">
            <v>LONGVIC</v>
          </cell>
          <cell r="H46">
            <v>380692929</v>
          </cell>
          <cell r="I46">
            <v>380692930</v>
          </cell>
          <cell r="Q46" t="str">
            <v>21</v>
          </cell>
          <cell r="R46">
            <v>70000</v>
          </cell>
        </row>
        <row r="47">
          <cell r="A47">
            <v>4.0460000000000003</v>
          </cell>
          <cell r="B47" t="str">
            <v>BE</v>
          </cell>
          <cell r="C47" t="str">
            <v>DI</v>
          </cell>
          <cell r="D47" t="str">
            <v>FLUVIAL LOISIRS</v>
          </cell>
          <cell r="E47" t="str">
            <v>Pré le Saônier</v>
          </cell>
          <cell r="F47">
            <v>70500</v>
          </cell>
          <cell r="G47" t="str">
            <v>CORRE</v>
          </cell>
          <cell r="H47">
            <v>329247411</v>
          </cell>
          <cell r="I47">
            <v>329247470</v>
          </cell>
          <cell r="Q47" t="str">
            <v>70</v>
          </cell>
          <cell r="R47">
            <v>31048</v>
          </cell>
        </row>
        <row r="48">
          <cell r="A48">
            <v>4.0469999999999997</v>
          </cell>
          <cell r="B48" t="str">
            <v>BE</v>
          </cell>
          <cell r="C48" t="str">
            <v>HS</v>
          </cell>
          <cell r="D48" t="str">
            <v>NICOT Joseph Moulins</v>
          </cell>
          <cell r="E48" t="str">
            <v>1, Chemin du Moulin</v>
          </cell>
          <cell r="F48">
            <v>71150</v>
          </cell>
          <cell r="G48" t="str">
            <v>CHAGNY</v>
          </cell>
          <cell r="H48">
            <v>385875032</v>
          </cell>
          <cell r="Q48" t="str">
            <v>21</v>
          </cell>
          <cell r="R48">
            <v>61880</v>
          </cell>
        </row>
        <row r="49">
          <cell r="A49">
            <v>4.048</v>
          </cell>
          <cell r="B49" t="str">
            <v>BB</v>
          </cell>
          <cell r="C49" t="str">
            <v>GD</v>
          </cell>
          <cell r="D49" t="str">
            <v>VMONT PROMOTION (TEDDY TOYS à GRAY)</v>
          </cell>
          <cell r="E49" t="str">
            <v>Rue Julien Fayolle</v>
          </cell>
          <cell r="F49">
            <v>43100</v>
          </cell>
          <cell r="G49" t="str">
            <v>BRIOUDE</v>
          </cell>
          <cell r="H49">
            <v>471500841</v>
          </cell>
          <cell r="I49">
            <v>471500076</v>
          </cell>
          <cell r="J49" t="str">
            <v>ARCHITECTURE ET TERRITOIRE DESIGN</v>
          </cell>
          <cell r="K49" t="str">
            <v>116, Cours Berriat</v>
          </cell>
          <cell r="L49">
            <v>38000</v>
          </cell>
          <cell r="M49" t="str">
            <v>GRENOBLE</v>
          </cell>
          <cell r="N49">
            <v>476705995</v>
          </cell>
          <cell r="P49">
            <v>476700102</v>
          </cell>
          <cell r="Q49" t="str">
            <v>70</v>
          </cell>
          <cell r="R49">
            <v>33000</v>
          </cell>
        </row>
        <row r="50">
          <cell r="A50">
            <v>4.0490000000000004</v>
          </cell>
          <cell r="B50" t="str">
            <v>BE</v>
          </cell>
          <cell r="C50" t="str">
            <v>AR</v>
          </cell>
          <cell r="D50" t="str">
            <v xml:space="preserve">BATIVAL </v>
          </cell>
          <cell r="E50" t="str">
            <v>ZA Les Banardes   BP 63</v>
          </cell>
          <cell r="F50">
            <v>25800</v>
          </cell>
          <cell r="G50" t="str">
            <v>VALDAHON</v>
          </cell>
          <cell r="H50">
            <v>381562711</v>
          </cell>
          <cell r="I50">
            <v>381564567</v>
          </cell>
          <cell r="J50" t="str">
            <v>BATIPRO</v>
          </cell>
          <cell r="K50" t="str">
            <v>8, Rue Alfred De Vigny   Espace Lafayette  BP 72109</v>
          </cell>
          <cell r="L50">
            <v>25051</v>
          </cell>
          <cell r="M50" t="str">
            <v>BESANCON Cédex</v>
          </cell>
          <cell r="N50">
            <v>381412500</v>
          </cell>
          <cell r="P50">
            <v>381518041</v>
          </cell>
          <cell r="Q50" t="str">
            <v>25</v>
          </cell>
          <cell r="R50">
            <v>29880</v>
          </cell>
        </row>
        <row r="51">
          <cell r="A51">
            <v>4.05</v>
          </cell>
          <cell r="B51" t="str">
            <v>BE</v>
          </cell>
          <cell r="C51" t="str">
            <v>BI</v>
          </cell>
          <cell r="D51" t="str">
            <v>BATIVAL - BATIPRO (SCI LES ROSEAUX à PFASTATT)</v>
          </cell>
          <cell r="E51" t="str">
            <v>8, Rue Alfred De Vigny   Espace Lafayette  BP 72109</v>
          </cell>
          <cell r="F51">
            <v>25051</v>
          </cell>
          <cell r="G51" t="str">
            <v>BESANCON Cédex 5</v>
          </cell>
          <cell r="H51">
            <v>381412500</v>
          </cell>
          <cell r="I51">
            <v>381518041</v>
          </cell>
          <cell r="J51" t="str">
            <v>BATIPRO</v>
          </cell>
          <cell r="K51" t="str">
            <v>8, Rue Alfred De Vigny   Espace Lafayette  BP 72109</v>
          </cell>
          <cell r="L51">
            <v>25051</v>
          </cell>
          <cell r="M51" t="str">
            <v>BESANCON Cédex</v>
          </cell>
          <cell r="N51">
            <v>381412500</v>
          </cell>
          <cell r="P51">
            <v>381518041</v>
          </cell>
          <cell r="Q51" t="str">
            <v>68</v>
          </cell>
          <cell r="R51">
            <v>36500</v>
          </cell>
        </row>
        <row r="52">
          <cell r="A52">
            <v>4.0510000000000002</v>
          </cell>
          <cell r="B52" t="str">
            <v>BE</v>
          </cell>
          <cell r="C52" t="str">
            <v>AR</v>
          </cell>
          <cell r="D52" t="str">
            <v>BATIVAL - BATIPRO (SCI MAUDEL à CHASSIEU)</v>
          </cell>
          <cell r="E52" t="str">
            <v>8, Rue Alfred De Vigny   Espace Lafayette  BP 72109</v>
          </cell>
          <cell r="F52">
            <v>25051</v>
          </cell>
          <cell r="G52" t="str">
            <v>BESANCON Cédex 5</v>
          </cell>
          <cell r="H52">
            <v>381412500</v>
          </cell>
          <cell r="I52">
            <v>381518041</v>
          </cell>
          <cell r="J52" t="str">
            <v>BATIPRO</v>
          </cell>
          <cell r="K52" t="str">
            <v>8, Rue Alfred De Vigny   Espace Lafayette  BP 72109</v>
          </cell>
          <cell r="L52">
            <v>25051</v>
          </cell>
          <cell r="M52" t="str">
            <v>BESANCON Cédex</v>
          </cell>
          <cell r="N52">
            <v>381412500</v>
          </cell>
          <cell r="P52">
            <v>381518041</v>
          </cell>
          <cell r="Q52" t="str">
            <v>69</v>
          </cell>
          <cell r="R52">
            <v>72500</v>
          </cell>
        </row>
        <row r="53">
          <cell r="A53">
            <v>4.0519999999999996</v>
          </cell>
          <cell r="B53" t="str">
            <v>BE</v>
          </cell>
          <cell r="C53" t="str">
            <v>DI</v>
          </cell>
          <cell r="D53" t="str">
            <v>HABITAT ET TERRITOIRE (ASSEDIC à ARC LES GRAY)</v>
          </cell>
          <cell r="E53" t="str">
            <v>26, Rue de Fleurier   BP 309</v>
          </cell>
          <cell r="F53">
            <v>70006</v>
          </cell>
          <cell r="G53" t="str">
            <v>VESOUL</v>
          </cell>
          <cell r="H53">
            <v>384961350</v>
          </cell>
          <cell r="J53" t="str">
            <v>REICHARDT FERREUX</v>
          </cell>
          <cell r="K53" t="str">
            <v>23, Avenue Camille Prost</v>
          </cell>
          <cell r="L53">
            <v>39000</v>
          </cell>
          <cell r="M53" t="str">
            <v>LONS LE SAUNIER</v>
          </cell>
          <cell r="N53">
            <v>384476825</v>
          </cell>
          <cell r="Q53" t="str">
            <v>70</v>
          </cell>
          <cell r="R53">
            <v>20439.05</v>
          </cell>
        </row>
        <row r="54">
          <cell r="A54">
            <v>4.0529999999999999</v>
          </cell>
          <cell r="B54" t="str">
            <v>BE</v>
          </cell>
          <cell r="C54" t="str">
            <v>AR</v>
          </cell>
          <cell r="D54" t="str">
            <v>SCI DESILLES (GERVAIS - Bât MARSANNAY LA COTE)</v>
          </cell>
          <cell r="E54" t="str">
            <v>4, Rue Chanoine Bonnard</v>
          </cell>
          <cell r="F54">
            <v>21470</v>
          </cell>
          <cell r="G54" t="str">
            <v>BRAZEY EN PLAINE</v>
          </cell>
          <cell r="H54">
            <v>380299460</v>
          </cell>
          <cell r="Q54" t="str">
            <v>21</v>
          </cell>
          <cell r="R54">
            <v>44770</v>
          </cell>
        </row>
        <row r="55">
          <cell r="A55">
            <v>4.0540000000000003</v>
          </cell>
          <cell r="B55" t="str">
            <v>BB</v>
          </cell>
          <cell r="C55" t="str">
            <v>HS</v>
          </cell>
          <cell r="D55" t="str">
            <v>CMC (RITTAL à SAINT PRIEST)</v>
          </cell>
          <cell r="E55" t="str">
            <v>354, Rue André Philip</v>
          </cell>
          <cell r="F55">
            <v>69007</v>
          </cell>
          <cell r="G55" t="str">
            <v>LYON</v>
          </cell>
          <cell r="H55">
            <v>472731440</v>
          </cell>
          <cell r="I55">
            <v>478580206</v>
          </cell>
          <cell r="J55" t="str">
            <v>CMC</v>
          </cell>
          <cell r="K55" t="str">
            <v>354, Rue André Philip</v>
          </cell>
          <cell r="L55">
            <v>69007</v>
          </cell>
          <cell r="M55" t="str">
            <v>LYON</v>
          </cell>
          <cell r="N55">
            <v>472731440</v>
          </cell>
          <cell r="P55">
            <v>478580206</v>
          </cell>
          <cell r="Q55" t="str">
            <v>69</v>
          </cell>
          <cell r="R55">
            <v>96750</v>
          </cell>
        </row>
        <row r="56">
          <cell r="A56">
            <v>4.0549999999999997</v>
          </cell>
          <cell r="B56" t="str">
            <v>BE</v>
          </cell>
          <cell r="C56" t="str">
            <v>AG</v>
          </cell>
          <cell r="D56" t="str">
            <v>TOURNERET Thomas</v>
          </cell>
          <cell r="E56" t="str">
            <v>Grande Rue</v>
          </cell>
          <cell r="F56">
            <v>70100</v>
          </cell>
          <cell r="G56" t="str">
            <v>QUITTEUR</v>
          </cell>
          <cell r="H56">
            <v>384673303</v>
          </cell>
          <cell r="Q56" t="str">
            <v>70</v>
          </cell>
          <cell r="R56" t="str">
            <v>ANNULEE</v>
          </cell>
        </row>
        <row r="57">
          <cell r="A57">
            <v>4.056</v>
          </cell>
          <cell r="B57" t="str">
            <v>BB</v>
          </cell>
          <cell r="C57" t="str">
            <v>BI</v>
          </cell>
          <cell r="D57" t="str">
            <v>CMC (DOUAUMONT à VILLEURBANNE)</v>
          </cell>
          <cell r="E57" t="str">
            <v>354, Rue André Philip</v>
          </cell>
          <cell r="F57">
            <v>69007</v>
          </cell>
          <cell r="G57" t="str">
            <v>LYON</v>
          </cell>
          <cell r="H57">
            <v>472731440</v>
          </cell>
          <cell r="I57">
            <v>478580206</v>
          </cell>
          <cell r="J57" t="str">
            <v>CMC</v>
          </cell>
          <cell r="K57" t="str">
            <v>354, Rue André Philip</v>
          </cell>
          <cell r="L57">
            <v>69007</v>
          </cell>
          <cell r="M57" t="str">
            <v>LYON</v>
          </cell>
          <cell r="N57">
            <v>472731440</v>
          </cell>
          <cell r="P57">
            <v>478580206</v>
          </cell>
          <cell r="Q57" t="str">
            <v>69</v>
          </cell>
          <cell r="R57">
            <v>132000</v>
          </cell>
        </row>
        <row r="58">
          <cell r="A58">
            <v>4.0570000000000004</v>
          </cell>
          <cell r="B58" t="str">
            <v>BE</v>
          </cell>
          <cell r="C58" t="str">
            <v>DI</v>
          </cell>
          <cell r="D58" t="str">
            <v>CINE 70</v>
          </cell>
          <cell r="E58" t="str">
            <v>15, Rue Jules Ferry</v>
          </cell>
          <cell r="F58">
            <v>70000</v>
          </cell>
          <cell r="G58" t="str">
            <v>VESOUL</v>
          </cell>
          <cell r="H58">
            <v>608000657</v>
          </cell>
          <cell r="J58" t="str">
            <v>HABITAT ET CONSTRUCTION</v>
          </cell>
          <cell r="K58" t="str">
            <v>98, Boulevard des Alliés</v>
          </cell>
          <cell r="L58">
            <v>70000</v>
          </cell>
          <cell r="M58" t="str">
            <v>VESOUL</v>
          </cell>
          <cell r="N58">
            <v>384758922</v>
          </cell>
          <cell r="P58">
            <v>384764523</v>
          </cell>
          <cell r="Q58" t="str">
            <v>70</v>
          </cell>
          <cell r="R58">
            <v>320035.75</v>
          </cell>
        </row>
        <row r="59">
          <cell r="A59">
            <v>4.0579999999999998</v>
          </cell>
          <cell r="B59" t="str">
            <v>BE</v>
          </cell>
          <cell r="C59" t="str">
            <v>GD</v>
          </cell>
          <cell r="D59" t="str">
            <v>RIPOTOT (COLRUYT à MOIRANS EN MONTAGNE)</v>
          </cell>
          <cell r="E59" t="str">
            <v>Zone Industrielle</v>
          </cell>
          <cell r="F59">
            <v>39700</v>
          </cell>
          <cell r="G59" t="str">
            <v>ROCHEFORT SUR NENON</v>
          </cell>
          <cell r="H59">
            <v>384707400</v>
          </cell>
          <cell r="I59">
            <v>384707465</v>
          </cell>
          <cell r="J59" t="str">
            <v>LARDEAU Jean-Christophe</v>
          </cell>
          <cell r="K59" t="str">
            <v>25, Avenue de la Marne</v>
          </cell>
          <cell r="L59">
            <v>33700</v>
          </cell>
          <cell r="M59" t="str">
            <v>MERIGNAC</v>
          </cell>
          <cell r="N59">
            <v>556963000</v>
          </cell>
          <cell r="P59">
            <v>556962000</v>
          </cell>
          <cell r="Q59" t="str">
            <v>39</v>
          </cell>
          <cell r="R59">
            <v>75830</v>
          </cell>
        </row>
        <row r="60">
          <cell r="A60">
            <v>4.0590000000000002</v>
          </cell>
          <cell r="B60" t="str">
            <v>BB</v>
          </cell>
          <cell r="C60" t="str">
            <v>GD</v>
          </cell>
          <cell r="D60" t="str">
            <v>BRICOMARCHE - FYME - BATIMARCHE</v>
          </cell>
          <cell r="E60" t="str">
            <v>Rue de la Tuilerie   RN 19</v>
          </cell>
          <cell r="F60">
            <v>52200</v>
          </cell>
          <cell r="G60" t="str">
            <v>LANGRES</v>
          </cell>
          <cell r="H60">
            <v>325876600</v>
          </cell>
          <cell r="I60">
            <v>325906840</v>
          </cell>
          <cell r="J60" t="str">
            <v>AXIS INGENIERIE</v>
          </cell>
          <cell r="K60" t="str">
            <v>96, Rue de la Part Dieu</v>
          </cell>
          <cell r="L60">
            <v>69003</v>
          </cell>
          <cell r="M60" t="str">
            <v>LYON</v>
          </cell>
          <cell r="N60">
            <v>478629555</v>
          </cell>
          <cell r="P60">
            <v>478628553</v>
          </cell>
          <cell r="Q60" t="str">
            <v>52</v>
          </cell>
          <cell r="R60">
            <v>44000</v>
          </cell>
        </row>
        <row r="61">
          <cell r="A61">
            <v>4.0599999999999996</v>
          </cell>
          <cell r="B61" t="str">
            <v>BB</v>
          </cell>
          <cell r="C61" t="str">
            <v>BI</v>
          </cell>
          <cell r="D61" t="str">
            <v>CMC (RITTAL MIC à SAINT PRIEST)</v>
          </cell>
          <cell r="E61" t="str">
            <v>354, Rue André Philip</v>
          </cell>
          <cell r="F61">
            <v>69007</v>
          </cell>
          <cell r="G61" t="str">
            <v>LYON</v>
          </cell>
          <cell r="H61">
            <v>472731440</v>
          </cell>
          <cell r="I61">
            <v>478580206</v>
          </cell>
          <cell r="J61" t="str">
            <v>CMC</v>
          </cell>
          <cell r="K61" t="str">
            <v>354, Rue André Philip</v>
          </cell>
          <cell r="L61">
            <v>69007</v>
          </cell>
          <cell r="M61" t="str">
            <v>LYON</v>
          </cell>
          <cell r="N61">
            <v>472731440</v>
          </cell>
          <cell r="P61">
            <v>478580206</v>
          </cell>
          <cell r="Q61" t="str">
            <v>69</v>
          </cell>
          <cell r="R61">
            <v>39000</v>
          </cell>
        </row>
        <row r="62">
          <cell r="A62">
            <v>4.0609999999999999</v>
          </cell>
          <cell r="B62" t="str">
            <v>BE</v>
          </cell>
          <cell r="C62" t="str">
            <v>DI</v>
          </cell>
          <cell r="D62" t="str">
            <v>SCI LES TROIS CHENES (Locaux activités Rue René Char)</v>
          </cell>
          <cell r="E62" t="str">
            <v>6, Chemin des Essarts Lamour</v>
          </cell>
          <cell r="F62">
            <v>25000</v>
          </cell>
          <cell r="G62" t="str">
            <v>BESANCON</v>
          </cell>
          <cell r="H62">
            <v>381410346</v>
          </cell>
          <cell r="I62">
            <v>381410346</v>
          </cell>
          <cell r="J62" t="str">
            <v>CAHN FX</v>
          </cell>
          <cell r="K62" t="str">
            <v>13, Rue Ronchaux</v>
          </cell>
          <cell r="L62">
            <v>25000</v>
          </cell>
          <cell r="M62" t="str">
            <v>BESANCON</v>
          </cell>
          <cell r="N62">
            <v>381833435</v>
          </cell>
          <cell r="P62">
            <v>381822566</v>
          </cell>
          <cell r="Q62" t="str">
            <v>25</v>
          </cell>
          <cell r="R62">
            <v>64920</v>
          </cell>
        </row>
        <row r="63">
          <cell r="A63">
            <v>4.0620000000000003</v>
          </cell>
          <cell r="B63" t="str">
            <v>BE</v>
          </cell>
          <cell r="C63" t="str">
            <v>MP</v>
          </cell>
          <cell r="D63" t="str">
            <v>MAIRIE de DAMPIERRE SUR SALON (Gymnase)</v>
          </cell>
          <cell r="F63">
            <v>70180</v>
          </cell>
          <cell r="G63" t="str">
            <v>DAMPIERRE SUR SALON</v>
          </cell>
          <cell r="J63" t="str">
            <v>SOTEB</v>
          </cell>
          <cell r="K63" t="str">
            <v>Rue des Giranaux</v>
          </cell>
          <cell r="L63">
            <v>70100</v>
          </cell>
          <cell r="M63" t="str">
            <v>ARC LES GRAY</v>
          </cell>
          <cell r="N63">
            <v>384651320</v>
          </cell>
          <cell r="P63">
            <v>384656054</v>
          </cell>
          <cell r="Q63" t="str">
            <v>70</v>
          </cell>
          <cell r="R63">
            <v>54825</v>
          </cell>
        </row>
        <row r="64">
          <cell r="A64">
            <v>4.0629999999999997</v>
          </cell>
          <cell r="B64" t="str">
            <v>BE</v>
          </cell>
          <cell r="C64" t="str">
            <v>BI</v>
          </cell>
          <cell r="D64" t="str">
            <v>CITELE (SICTA à AUXELLES BAS)</v>
          </cell>
          <cell r="E64" t="str">
            <v>70, Rue des Commandos d'Afrique</v>
          </cell>
          <cell r="F64">
            <v>90300</v>
          </cell>
          <cell r="G64" t="str">
            <v>OFFEMONT</v>
          </cell>
          <cell r="H64">
            <v>384584502</v>
          </cell>
          <cell r="I64">
            <v>384584519</v>
          </cell>
          <cell r="J64" t="str">
            <v>LUTHY Jean-Claude</v>
          </cell>
          <cell r="K64" t="str">
            <v>5, Rue des Martyrs</v>
          </cell>
          <cell r="L64">
            <v>90400</v>
          </cell>
          <cell r="M64" t="str">
            <v>DANJOUTIN</v>
          </cell>
          <cell r="N64">
            <v>384285527</v>
          </cell>
          <cell r="P64">
            <v>384226734</v>
          </cell>
          <cell r="Q64" t="str">
            <v>90</v>
          </cell>
          <cell r="R64">
            <v>170127</v>
          </cell>
        </row>
        <row r="65">
          <cell r="A65">
            <v>4.0640000000000001</v>
          </cell>
          <cell r="B65" t="str">
            <v>BE</v>
          </cell>
          <cell r="C65" t="str">
            <v>BI</v>
          </cell>
          <cell r="D65" t="str">
            <v>LCR (STEELCASE - SCSA à ROSHEIM)</v>
          </cell>
          <cell r="E65" t="str">
            <v>4, Rue de Berne   SCHILTIGHEIM   BP 30058</v>
          </cell>
          <cell r="F65">
            <v>67013</v>
          </cell>
          <cell r="G65" t="str">
            <v>STRASBOURG Cédex</v>
          </cell>
          <cell r="H65">
            <v>388770240</v>
          </cell>
          <cell r="I65">
            <v>388770265</v>
          </cell>
          <cell r="J65" t="str">
            <v>LCR</v>
          </cell>
          <cell r="K65" t="str">
            <v>4, Rue de Berne   BP 30058   SCHILTIGHEIM</v>
          </cell>
          <cell r="L65">
            <v>67013</v>
          </cell>
          <cell r="M65" t="str">
            <v>STRASBOURG Cédex</v>
          </cell>
          <cell r="N65">
            <v>388770240</v>
          </cell>
          <cell r="P65">
            <v>388770265</v>
          </cell>
          <cell r="Q65" t="str">
            <v>67</v>
          </cell>
          <cell r="R65">
            <v>67120</v>
          </cell>
        </row>
        <row r="66">
          <cell r="A66">
            <v>4.0650000000000004</v>
          </cell>
          <cell r="B66" t="str">
            <v>BE</v>
          </cell>
          <cell r="C66" t="str">
            <v>DI</v>
          </cell>
          <cell r="D66" t="str">
            <v>LUMINA 2000 (MEGARAMA)</v>
          </cell>
          <cell r="E66" t="str">
            <v>8 Bis, Rue du Docteur Duvernoy</v>
          </cell>
          <cell r="F66">
            <v>25400</v>
          </cell>
          <cell r="G66" t="str">
            <v>AUDINCOURT</v>
          </cell>
          <cell r="H66">
            <v>381345264</v>
          </cell>
          <cell r="J66" t="str">
            <v>LECOQ</v>
          </cell>
          <cell r="K66" t="str">
            <v>20, Avenue de la Libération</v>
          </cell>
          <cell r="L66">
            <v>38370</v>
          </cell>
          <cell r="M66" t="str">
            <v>LES ROCHES DE CONDRIEU</v>
          </cell>
          <cell r="N66">
            <v>474564553</v>
          </cell>
          <cell r="P66">
            <v>474563768</v>
          </cell>
          <cell r="Q66" t="str">
            <v>25</v>
          </cell>
          <cell r="R66">
            <v>358352</v>
          </cell>
        </row>
        <row r="67">
          <cell r="A67">
            <v>4.0659999999999998</v>
          </cell>
          <cell r="B67" t="str">
            <v>BE</v>
          </cell>
          <cell r="C67" t="str">
            <v>BI</v>
          </cell>
          <cell r="D67" t="str">
            <v>LCR (DRAEGER à STRASBOURG)</v>
          </cell>
          <cell r="E67" t="str">
            <v>4, Rue de Berne   SCHILTIGHEIM   BP 30058</v>
          </cell>
          <cell r="F67">
            <v>67013</v>
          </cell>
          <cell r="G67" t="str">
            <v>STRASBOURG Cédex</v>
          </cell>
          <cell r="H67">
            <v>388770240</v>
          </cell>
          <cell r="I67">
            <v>388770265</v>
          </cell>
          <cell r="J67" t="str">
            <v>LCR</v>
          </cell>
          <cell r="K67" t="str">
            <v>4, Rue de Berne   BP 30058   SCHILTIGHEIM</v>
          </cell>
          <cell r="L67">
            <v>67013</v>
          </cell>
          <cell r="M67" t="str">
            <v>STRASBOURG Cédex</v>
          </cell>
          <cell r="N67">
            <v>388770240</v>
          </cell>
          <cell r="P67">
            <v>388770265</v>
          </cell>
          <cell r="Q67" t="str">
            <v>67</v>
          </cell>
          <cell r="R67">
            <v>65000</v>
          </cell>
        </row>
        <row r="68">
          <cell r="A68">
            <v>4.0670000000000002</v>
          </cell>
          <cell r="B68" t="str">
            <v>BE</v>
          </cell>
          <cell r="C68" t="str">
            <v>GD</v>
          </cell>
          <cell r="D68" t="str">
            <v xml:space="preserve">RIPOTOT  </v>
          </cell>
          <cell r="E68" t="str">
            <v>ZI</v>
          </cell>
          <cell r="F68">
            <v>39700</v>
          </cell>
          <cell r="G68" t="str">
            <v>ROCHEFORT SUR NENON</v>
          </cell>
          <cell r="H68">
            <v>384707400</v>
          </cell>
          <cell r="Q68" t="str">
            <v>39</v>
          </cell>
          <cell r="R68">
            <v>9500</v>
          </cell>
        </row>
        <row r="69">
          <cell r="A69">
            <v>4.0679999999999996</v>
          </cell>
          <cell r="B69" t="str">
            <v>BE</v>
          </cell>
          <cell r="C69" t="str">
            <v>DI</v>
          </cell>
          <cell r="D69" t="str">
            <v>DRUET (MICROTECHNIQUES à BESANCON)</v>
          </cell>
          <cell r="E69" t="str">
            <v>5, Rue Alfred Dornier   BP 46</v>
          </cell>
          <cell r="F69">
            <v>70180</v>
          </cell>
          <cell r="G69" t="str">
            <v>DAMPIERRE SUR SALON</v>
          </cell>
          <cell r="Q69" t="str">
            <v>25</v>
          </cell>
          <cell r="R69">
            <v>15000</v>
          </cell>
        </row>
        <row r="70">
          <cell r="A70">
            <v>4.069</v>
          </cell>
          <cell r="B70" t="str">
            <v>BE</v>
          </cell>
          <cell r="C70" t="str">
            <v>MP</v>
          </cell>
          <cell r="D70" t="str">
            <v>LA POSTE DU BAS DU RHIN  (Bât. MUNSTER)</v>
          </cell>
          <cell r="E70" t="str">
            <v>5, Rue des Clarisses   BP 20005</v>
          </cell>
          <cell r="F70">
            <v>67074</v>
          </cell>
          <cell r="G70" t="str">
            <v>STRASBOURG Cédex</v>
          </cell>
          <cell r="H70">
            <v>388887421</v>
          </cell>
          <cell r="I70">
            <v>288887411</v>
          </cell>
          <cell r="J70" t="str">
            <v>STEINMETZ Alain</v>
          </cell>
          <cell r="K70" t="str">
            <v>12, Avenue Robert Schuman</v>
          </cell>
          <cell r="L70">
            <v>68100</v>
          </cell>
          <cell r="M70" t="str">
            <v>MULHOUSE</v>
          </cell>
          <cell r="N70">
            <v>389452541</v>
          </cell>
          <cell r="P70">
            <v>389561648</v>
          </cell>
          <cell r="Q70" t="str">
            <v>68</v>
          </cell>
          <cell r="R70">
            <v>54200</v>
          </cell>
        </row>
        <row r="71">
          <cell r="A71">
            <v>4.07</v>
          </cell>
          <cell r="B71" t="str">
            <v>BE</v>
          </cell>
          <cell r="C71" t="str">
            <v>GD</v>
          </cell>
          <cell r="D71" t="str">
            <v>DOMINIQUE BRISARD CONSTRUCTIONS (POINT P VILLEMANDEUR)</v>
          </cell>
          <cell r="E71" t="str">
            <v>14, Chemin du Clos de la Rue Blanche</v>
          </cell>
          <cell r="F71">
            <v>77123</v>
          </cell>
          <cell r="G71" t="str">
            <v>NOISY SUR ECOLE</v>
          </cell>
          <cell r="H71">
            <v>164245294</v>
          </cell>
          <cell r="I71">
            <v>164245250</v>
          </cell>
          <cell r="Q71" t="str">
            <v>45</v>
          </cell>
          <cell r="R71">
            <v>167850</v>
          </cell>
        </row>
        <row r="72">
          <cell r="A72">
            <v>4.0709999999999997</v>
          </cell>
          <cell r="B72" t="str">
            <v>BE</v>
          </cell>
          <cell r="C72" t="str">
            <v>MP</v>
          </cell>
          <cell r="D72" t="str">
            <v>DRUET (VILLE D'EPINAY - Ecole Maternelle Victor Hugo)</v>
          </cell>
          <cell r="E72" t="str">
            <v>BP 46</v>
          </cell>
          <cell r="F72">
            <v>70180</v>
          </cell>
          <cell r="G72" t="str">
            <v>DAMPIERRE SUR SALON</v>
          </cell>
          <cell r="J72" t="str">
            <v>DELATTRE Gérard</v>
          </cell>
          <cell r="K72" t="str">
            <v>26 Bis, Boulevard de Montmorency</v>
          </cell>
          <cell r="L72">
            <v>95170</v>
          </cell>
          <cell r="M72" t="str">
            <v>DEUIL LA BARRE</v>
          </cell>
          <cell r="N72">
            <v>148203663</v>
          </cell>
          <cell r="P72">
            <v>134176942</v>
          </cell>
          <cell r="Q72" t="str">
            <v>93</v>
          </cell>
          <cell r="R72">
            <v>89040</v>
          </cell>
        </row>
        <row r="73">
          <cell r="A73">
            <v>4.0720000000000001</v>
          </cell>
          <cell r="B73" t="str">
            <v>BE</v>
          </cell>
          <cell r="C73" t="str">
            <v>BI</v>
          </cell>
          <cell r="D73" t="str">
            <v>LCR (SLMN à CORBAS)</v>
          </cell>
          <cell r="E73" t="str">
            <v>4, Rue de Berne   SCHILTIGHEIM   BP 30058</v>
          </cell>
          <cell r="F73">
            <v>67013</v>
          </cell>
          <cell r="G73" t="str">
            <v>STRASBOURG Cédex</v>
          </cell>
          <cell r="H73">
            <v>388770240</v>
          </cell>
          <cell r="I73">
            <v>388770265</v>
          </cell>
          <cell r="J73" t="str">
            <v>THALES Architecture</v>
          </cell>
          <cell r="K73" t="str">
            <v>4, Rue de Copenhague</v>
          </cell>
          <cell r="L73">
            <v>67013</v>
          </cell>
          <cell r="M73" t="str">
            <v>STRASBOURG Cédex</v>
          </cell>
          <cell r="N73">
            <v>388192740</v>
          </cell>
          <cell r="Q73" t="str">
            <v>69</v>
          </cell>
          <cell r="R73">
            <v>148377.75</v>
          </cell>
        </row>
        <row r="74">
          <cell r="A74">
            <v>4.0730000000000004</v>
          </cell>
          <cell r="B74" t="str">
            <v>BE</v>
          </cell>
          <cell r="C74" t="str">
            <v>BI</v>
          </cell>
          <cell r="D74" t="str">
            <v>SOFEBAIL (SCI OCEANE 1 à ESCHBACH - EXO TIC)</v>
          </cell>
          <cell r="E74" t="str">
            <v>34, Rue du Wacken</v>
          </cell>
          <cell r="F74">
            <v>67002</v>
          </cell>
          <cell r="G74" t="str">
            <v>STRASBOURG Cédex</v>
          </cell>
          <cell r="J74" t="str">
            <v>BGL ARCHITECTURE</v>
          </cell>
          <cell r="K74" t="str">
            <v>12, Rue des Cerisiers</v>
          </cell>
          <cell r="L74">
            <v>67117</v>
          </cell>
          <cell r="M74" t="str">
            <v>FURDENHEIM</v>
          </cell>
          <cell r="N74">
            <v>388691880</v>
          </cell>
          <cell r="P74">
            <v>388691882</v>
          </cell>
          <cell r="Q74" t="str">
            <v>67</v>
          </cell>
          <cell r="R74">
            <v>251832.94</v>
          </cell>
        </row>
        <row r="75">
          <cell r="A75">
            <v>4.0739999999999998</v>
          </cell>
          <cell r="B75" t="str">
            <v>BE</v>
          </cell>
          <cell r="C75" t="str">
            <v>GD</v>
          </cell>
          <cell r="D75" t="str">
            <v>SCHIEVER Georges et Fils (MAXIMARCHE à SELLIERES)</v>
          </cell>
          <cell r="E75" t="str">
            <v>ZI Rue de l'Etang</v>
          </cell>
          <cell r="F75">
            <v>89205</v>
          </cell>
          <cell r="G75" t="str">
            <v>AVALLON Cédex</v>
          </cell>
          <cell r="H75">
            <v>386346228</v>
          </cell>
          <cell r="I75">
            <v>386346234</v>
          </cell>
          <cell r="J75" t="str">
            <v>OTH</v>
          </cell>
          <cell r="K75" t="str">
            <v>11, Boulevard Rembrandt</v>
          </cell>
          <cell r="L75">
            <v>21000</v>
          </cell>
          <cell r="M75" t="str">
            <v>DIJON</v>
          </cell>
          <cell r="N75">
            <v>380787838</v>
          </cell>
          <cell r="P75">
            <v>380787830</v>
          </cell>
          <cell r="Q75" t="str">
            <v>39</v>
          </cell>
          <cell r="R75">
            <v>29200</v>
          </cell>
        </row>
        <row r="76">
          <cell r="A76">
            <v>4.0750000000000002</v>
          </cell>
          <cell r="B76" t="str">
            <v>BE</v>
          </cell>
          <cell r="C76" t="str">
            <v>GD</v>
          </cell>
          <cell r="D76" t="str">
            <v>SCHIEVER Georges et Fils (ATAC à SELONGEY)</v>
          </cell>
          <cell r="E76" t="str">
            <v>ZI Rue de l'Etang</v>
          </cell>
          <cell r="F76">
            <v>89205</v>
          </cell>
          <cell r="G76" t="str">
            <v>AVALLON Cédex</v>
          </cell>
          <cell r="H76">
            <v>386346228</v>
          </cell>
          <cell r="I76">
            <v>386346234</v>
          </cell>
          <cell r="J76" t="str">
            <v>OTH</v>
          </cell>
          <cell r="K76" t="str">
            <v>11, Boulevard Rembrandt</v>
          </cell>
          <cell r="L76">
            <v>21000</v>
          </cell>
          <cell r="M76" t="str">
            <v>DIJON</v>
          </cell>
          <cell r="N76">
            <v>380787838</v>
          </cell>
          <cell r="P76">
            <v>380787830</v>
          </cell>
          <cell r="Q76" t="str">
            <v>21</v>
          </cell>
          <cell r="R76">
            <v>166840</v>
          </cell>
        </row>
        <row r="77">
          <cell r="A77">
            <v>4.0759999999999996</v>
          </cell>
          <cell r="B77" t="str">
            <v>BE</v>
          </cell>
          <cell r="C77" t="str">
            <v>GD</v>
          </cell>
          <cell r="D77" t="str">
            <v>SCHIEVER G. et Fils (MAXIBRICO SCI CROISOTTES à SELONGEY)</v>
          </cell>
          <cell r="E77" t="str">
            <v>ZI Rue de l'Etang</v>
          </cell>
          <cell r="F77">
            <v>89205</v>
          </cell>
          <cell r="G77" t="str">
            <v>AVALLON Cédex</v>
          </cell>
          <cell r="H77">
            <v>386346228</v>
          </cell>
          <cell r="I77">
            <v>386346234</v>
          </cell>
          <cell r="J77" t="str">
            <v>OTH</v>
          </cell>
          <cell r="K77" t="str">
            <v>11, Boulevard Rembrandt</v>
          </cell>
          <cell r="L77">
            <v>21000</v>
          </cell>
          <cell r="M77" t="str">
            <v>DIJON</v>
          </cell>
          <cell r="N77">
            <v>380787838</v>
          </cell>
          <cell r="P77">
            <v>380787830</v>
          </cell>
          <cell r="Q77" t="str">
            <v>21</v>
          </cell>
          <cell r="R77">
            <v>110550</v>
          </cell>
        </row>
        <row r="78">
          <cell r="A78">
            <v>4.077</v>
          </cell>
          <cell r="B78" t="str">
            <v>BE</v>
          </cell>
          <cell r="C78" t="str">
            <v>BI</v>
          </cell>
          <cell r="D78" t="str">
            <v>DANFOSS SOCLA</v>
          </cell>
          <cell r="E78" t="str">
            <v>365, Rue du Lieutenant Putier   BP 273</v>
          </cell>
          <cell r="F78">
            <v>71530</v>
          </cell>
          <cell r="G78" t="str">
            <v>VIREY LE GRAND</v>
          </cell>
          <cell r="H78">
            <v>385974200</v>
          </cell>
          <cell r="I78">
            <v>385414931</v>
          </cell>
          <cell r="J78" t="str">
            <v>ARCHIMEN ARCHITECTURE</v>
          </cell>
          <cell r="K78" t="str">
            <v>2, Rue René Char   BP 66606</v>
          </cell>
          <cell r="L78">
            <v>21066</v>
          </cell>
          <cell r="M78" t="str">
            <v>DIJON Cédex</v>
          </cell>
          <cell r="N78">
            <v>380539595</v>
          </cell>
          <cell r="P78">
            <v>380539604</v>
          </cell>
          <cell r="Q78" t="str">
            <v>71</v>
          </cell>
          <cell r="R78">
            <v>142750</v>
          </cell>
        </row>
        <row r="79">
          <cell r="A79">
            <v>4.0780000000000003</v>
          </cell>
          <cell r="B79" t="str">
            <v>BB</v>
          </cell>
          <cell r="C79" t="str">
            <v>BI</v>
          </cell>
          <cell r="D79" t="str">
            <v>SHIROGA (Bâtiment F à MIONS)</v>
          </cell>
          <cell r="E79" t="str">
            <v>77, Route de Saint Innocent</v>
          </cell>
          <cell r="F79">
            <v>73100</v>
          </cell>
          <cell r="G79" t="str">
            <v>AIX LES BAINS</v>
          </cell>
          <cell r="H79">
            <v>479540101</v>
          </cell>
          <cell r="I79">
            <v>479545392</v>
          </cell>
          <cell r="J79" t="str">
            <v>GRUYER PA</v>
          </cell>
          <cell r="K79" t="str">
            <v>94, Rue Mercière</v>
          </cell>
          <cell r="L79">
            <v>69002</v>
          </cell>
          <cell r="M79" t="str">
            <v>LYON</v>
          </cell>
          <cell r="N79">
            <v>478376529</v>
          </cell>
          <cell r="P79">
            <v>472419055</v>
          </cell>
          <cell r="Q79" t="str">
            <v>69</v>
          </cell>
          <cell r="R79">
            <v>93000</v>
          </cell>
        </row>
        <row r="80">
          <cell r="A80">
            <v>4.0789999999999997</v>
          </cell>
          <cell r="B80" t="str">
            <v>BE</v>
          </cell>
          <cell r="C80" t="str">
            <v>BI</v>
          </cell>
          <cell r="D80" t="str">
            <v>SCI MIRAVOL</v>
          </cell>
          <cell r="E80" t="str">
            <v>8, Rue de la Renouille</v>
          </cell>
          <cell r="F80">
            <v>21600</v>
          </cell>
          <cell r="G80" t="str">
            <v>LONGVIC</v>
          </cell>
          <cell r="H80">
            <v>380481270</v>
          </cell>
          <cell r="I80">
            <v>380672330</v>
          </cell>
          <cell r="J80" t="str">
            <v>SETUREC ARCHITECTURE</v>
          </cell>
          <cell r="K80" t="str">
            <v>2, Rue Louis De Broglie   Parc Technologique</v>
          </cell>
          <cell r="L80">
            <v>21000</v>
          </cell>
          <cell r="M80" t="str">
            <v>DIJON</v>
          </cell>
          <cell r="N80">
            <v>380740102</v>
          </cell>
          <cell r="P80">
            <v>380740106</v>
          </cell>
          <cell r="Q80" t="str">
            <v>21</v>
          </cell>
          <cell r="R80">
            <v>35300</v>
          </cell>
        </row>
        <row r="81">
          <cell r="A81">
            <v>4.08</v>
          </cell>
          <cell r="B81" t="str">
            <v>BE</v>
          </cell>
          <cell r="C81" t="str">
            <v>AR</v>
          </cell>
          <cell r="D81" t="str">
            <v>BATTINI Gisèle</v>
          </cell>
          <cell r="E81" t="str">
            <v>Les Quatre Vents   Quartier des Fondudes</v>
          </cell>
          <cell r="F81">
            <v>83350</v>
          </cell>
          <cell r="G81" t="str">
            <v>RAMATUELLE</v>
          </cell>
          <cell r="H81">
            <v>621111776</v>
          </cell>
          <cell r="Q81" t="str">
            <v>83</v>
          </cell>
          <cell r="R81" t="str">
            <v>ANNULEE</v>
          </cell>
        </row>
        <row r="82">
          <cell r="A82">
            <v>4.0810000000000004</v>
          </cell>
          <cell r="B82" t="str">
            <v>BB</v>
          </cell>
          <cell r="C82" t="str">
            <v>DI</v>
          </cell>
          <cell r="D82" t="str">
            <v>BOUYGUES IMMOBILIER (FEU VERT et B 10 à ECULLY)</v>
          </cell>
          <cell r="E82" t="str">
            <v>Tour Suisse   1, Boulevard Vivier Merle</v>
          </cell>
          <cell r="F82">
            <v>69443</v>
          </cell>
          <cell r="G82" t="str">
            <v>LYON Cédex 03</v>
          </cell>
          <cell r="H82">
            <v>472687990</v>
          </cell>
          <cell r="I82">
            <v>472687980</v>
          </cell>
          <cell r="J82" t="str">
            <v>HTC</v>
          </cell>
          <cell r="K82" t="str">
            <v>88, Boulevard des Belges</v>
          </cell>
          <cell r="L82">
            <v>69006</v>
          </cell>
          <cell r="M82" t="str">
            <v>LYON</v>
          </cell>
          <cell r="N82">
            <v>478173222</v>
          </cell>
          <cell r="O82">
            <v>676475126</v>
          </cell>
          <cell r="P82">
            <v>478173220</v>
          </cell>
          <cell r="Q82" t="str">
            <v>69</v>
          </cell>
          <cell r="R82">
            <v>533745</v>
          </cell>
        </row>
        <row r="83">
          <cell r="A83">
            <v>4.0819999999999999</v>
          </cell>
          <cell r="B83" t="str">
            <v>BE</v>
          </cell>
          <cell r="C83" t="str">
            <v>AR</v>
          </cell>
          <cell r="D83" t="str">
            <v>EGB (CITROEN GRESTI - SCI FRANCE LU à BAVILLIERS)</v>
          </cell>
          <cell r="E83" t="str">
            <v>6, Faubourg de Besançon</v>
          </cell>
          <cell r="F83">
            <v>90000</v>
          </cell>
          <cell r="G83" t="str">
            <v>BELFORT</v>
          </cell>
          <cell r="H83">
            <v>384212119</v>
          </cell>
          <cell r="I83">
            <v>384540863</v>
          </cell>
          <cell r="Q83" t="str">
            <v>90</v>
          </cell>
          <cell r="R83">
            <v>36936.200000000004</v>
          </cell>
        </row>
        <row r="84">
          <cell r="A84">
            <v>4.0830000000000002</v>
          </cell>
          <cell r="B84" t="str">
            <v>BE</v>
          </cell>
          <cell r="C84" t="str">
            <v>BI</v>
          </cell>
          <cell r="D84" t="str">
            <v>LCR (LE MERMOZ à ENTZHEIM)</v>
          </cell>
          <cell r="E84" t="str">
            <v>4, Rue de Berne   SCHILTIGHEIM   BP 30058</v>
          </cell>
          <cell r="F84">
            <v>67013</v>
          </cell>
          <cell r="G84" t="str">
            <v>STRASBOURG Cédex</v>
          </cell>
          <cell r="H84">
            <v>388770240</v>
          </cell>
          <cell r="I84">
            <v>388770265</v>
          </cell>
          <cell r="J84" t="str">
            <v>LCR</v>
          </cell>
          <cell r="K84" t="str">
            <v>4, Rue de Berne   BP 30058   SCHILTIGHEIM</v>
          </cell>
          <cell r="L84">
            <v>67013</v>
          </cell>
          <cell r="M84" t="str">
            <v>STRASBOURG Cédex</v>
          </cell>
          <cell r="N84">
            <v>388770240</v>
          </cell>
          <cell r="P84">
            <v>388770265</v>
          </cell>
          <cell r="Q84" t="str">
            <v>67</v>
          </cell>
          <cell r="R84">
            <v>110200</v>
          </cell>
        </row>
        <row r="85">
          <cell r="A85">
            <v>4.0839999999999996</v>
          </cell>
          <cell r="B85" t="str">
            <v>BE</v>
          </cell>
          <cell r="C85" t="str">
            <v>BI</v>
          </cell>
          <cell r="D85" t="str">
            <v>TRESH (SCI CHEMIN DE LA PIERRE)</v>
          </cell>
          <cell r="E85" t="str">
            <v>Chemin de la Pierre Qui Vire</v>
          </cell>
          <cell r="F85">
            <v>21200</v>
          </cell>
          <cell r="G85" t="str">
            <v>MONTAGNY LES BEAUNE</v>
          </cell>
          <cell r="H85">
            <v>380263737</v>
          </cell>
          <cell r="I85">
            <v>380241481</v>
          </cell>
          <cell r="J85" t="str">
            <v>BEAL et GRANJON</v>
          </cell>
          <cell r="K85" t="str">
            <v>93, Rue Auguste Martin   BP 250   SAINT REMY</v>
          </cell>
          <cell r="L85">
            <v>71106</v>
          </cell>
          <cell r="M85" t="str">
            <v>CHALON SUR SAONE</v>
          </cell>
          <cell r="N85">
            <v>385485225</v>
          </cell>
          <cell r="P85">
            <v>385930660</v>
          </cell>
          <cell r="Q85" t="str">
            <v>21</v>
          </cell>
          <cell r="R85">
            <v>121000</v>
          </cell>
        </row>
        <row r="86">
          <cell r="A86">
            <v>4.085</v>
          </cell>
          <cell r="B86" t="str">
            <v>BE</v>
          </cell>
          <cell r="C86" t="str">
            <v>BI</v>
          </cell>
          <cell r="D86" t="str">
            <v>LCR (SCI SCHINDLER à HOERDT)</v>
          </cell>
          <cell r="E86" t="str">
            <v>4, Rue de Berne   SCHILTIGHEIM   BP 30058</v>
          </cell>
          <cell r="F86">
            <v>67013</v>
          </cell>
          <cell r="G86" t="str">
            <v>STRASBOURG Cédex</v>
          </cell>
          <cell r="H86">
            <v>388770240</v>
          </cell>
          <cell r="I86">
            <v>388770265</v>
          </cell>
          <cell r="J86" t="str">
            <v>LCR</v>
          </cell>
          <cell r="K86" t="str">
            <v>4, Rue de Berne   BP 30058   SCHILTIGHEIM</v>
          </cell>
          <cell r="L86">
            <v>67013</v>
          </cell>
          <cell r="M86" t="str">
            <v>STRASBOURG Cédex</v>
          </cell>
          <cell r="N86">
            <v>388770240</v>
          </cell>
          <cell r="P86">
            <v>388770265</v>
          </cell>
          <cell r="Q86" t="str">
            <v>67</v>
          </cell>
          <cell r="R86">
            <v>37725</v>
          </cell>
        </row>
        <row r="87">
          <cell r="A87">
            <v>4.0860000000000003</v>
          </cell>
          <cell r="B87" t="str">
            <v>BE</v>
          </cell>
          <cell r="C87" t="str">
            <v>MP</v>
          </cell>
          <cell r="D87" t="str">
            <v>COMMUNE DE FROTEY LES VESOUL (Zone de loisirs)</v>
          </cell>
          <cell r="E87" t="str">
            <v>22, Rue Marcel Rozard</v>
          </cell>
          <cell r="F87">
            <v>70000</v>
          </cell>
          <cell r="G87" t="str">
            <v>FROTEY LES VESOUL</v>
          </cell>
          <cell r="H87">
            <v>384750745</v>
          </cell>
          <cell r="I87">
            <v>384750740</v>
          </cell>
          <cell r="J87" t="str">
            <v>MONASSON Gérard</v>
          </cell>
          <cell r="K87" t="str">
            <v>14, Rue du Camp de Cheval</v>
          </cell>
          <cell r="L87">
            <v>70000</v>
          </cell>
          <cell r="M87" t="str">
            <v>FROTEY LES VESOUL</v>
          </cell>
          <cell r="N87">
            <v>384752537</v>
          </cell>
          <cell r="Q87" t="str">
            <v>70</v>
          </cell>
          <cell r="R87">
            <v>44700</v>
          </cell>
        </row>
        <row r="88">
          <cell r="A88">
            <v>4.0869999999999997</v>
          </cell>
          <cell r="B88" t="str">
            <v>BB</v>
          </cell>
          <cell r="C88" t="str">
            <v>AR</v>
          </cell>
          <cell r="D88" t="str">
            <v>CMC (ONDYNA à MARENNES)</v>
          </cell>
          <cell r="E88" t="str">
            <v>354, Rue André Philip</v>
          </cell>
          <cell r="F88">
            <v>69007</v>
          </cell>
          <cell r="G88" t="str">
            <v>LYON</v>
          </cell>
          <cell r="H88">
            <v>472731440</v>
          </cell>
          <cell r="I88">
            <v>478580206</v>
          </cell>
          <cell r="J88" t="str">
            <v>CMC</v>
          </cell>
          <cell r="K88" t="str">
            <v>354, Rue André Philip</v>
          </cell>
          <cell r="L88">
            <v>69007</v>
          </cell>
          <cell r="M88" t="str">
            <v>LYON</v>
          </cell>
          <cell r="N88">
            <v>472731440</v>
          </cell>
          <cell r="P88">
            <v>478580206</v>
          </cell>
          <cell r="Q88" t="str">
            <v>69</v>
          </cell>
          <cell r="R88">
            <v>69000</v>
          </cell>
        </row>
        <row r="89">
          <cell r="A89">
            <v>4.0880000000000001</v>
          </cell>
          <cell r="B89" t="str">
            <v>BB</v>
          </cell>
          <cell r="C89" t="str">
            <v>BI</v>
          </cell>
          <cell r="D89" t="str">
            <v>CMC (JCN à DARDILLY)</v>
          </cell>
          <cell r="E89" t="str">
            <v>354, Rue André Philip</v>
          </cell>
          <cell r="F89">
            <v>69007</v>
          </cell>
          <cell r="G89" t="str">
            <v>LYON</v>
          </cell>
          <cell r="H89">
            <v>472731440</v>
          </cell>
          <cell r="I89">
            <v>478580206</v>
          </cell>
          <cell r="J89" t="str">
            <v>CMC</v>
          </cell>
          <cell r="K89" t="str">
            <v>354, Rue André Philip</v>
          </cell>
          <cell r="L89">
            <v>69007</v>
          </cell>
          <cell r="M89" t="str">
            <v>LYON</v>
          </cell>
          <cell r="N89">
            <v>472731440</v>
          </cell>
          <cell r="P89">
            <v>478580206</v>
          </cell>
          <cell r="Q89" t="str">
            <v>69</v>
          </cell>
          <cell r="R89">
            <v>13000</v>
          </cell>
        </row>
        <row r="90">
          <cell r="A90">
            <v>4.0890000000000004</v>
          </cell>
          <cell r="B90" t="str">
            <v>BE</v>
          </cell>
          <cell r="C90" t="str">
            <v>AR</v>
          </cell>
          <cell r="D90" t="str">
            <v>BATIPRO (Cycles SUCHETà LES ARSURES)</v>
          </cell>
          <cell r="E90" t="str">
            <v>8, Rue Alfred De Vigny   Espace Lafayette  BP 72109</v>
          </cell>
          <cell r="F90">
            <v>25051</v>
          </cell>
          <cell r="G90" t="str">
            <v>BESANCON Cédex 5</v>
          </cell>
          <cell r="H90">
            <v>381412500</v>
          </cell>
          <cell r="I90">
            <v>381518041</v>
          </cell>
          <cell r="J90" t="str">
            <v>BATIPRO</v>
          </cell>
          <cell r="K90" t="str">
            <v>8, Rue Alfred De Vigny   Espace Lafayette  BP 72109</v>
          </cell>
          <cell r="L90">
            <v>25051</v>
          </cell>
          <cell r="M90" t="str">
            <v>BESANCON Cédex 5</v>
          </cell>
          <cell r="N90">
            <v>381412500</v>
          </cell>
          <cell r="P90">
            <v>381518041</v>
          </cell>
          <cell r="Q90" t="str">
            <v>39</v>
          </cell>
          <cell r="R90">
            <v>16000</v>
          </cell>
        </row>
        <row r="91">
          <cell r="A91">
            <v>4.09</v>
          </cell>
          <cell r="B91" t="str">
            <v>BE</v>
          </cell>
          <cell r="C91" t="str">
            <v>AR</v>
          </cell>
          <cell r="D91" t="str">
            <v>BATIPRO (REMI CONFECTION à LONGVIC)</v>
          </cell>
          <cell r="E91" t="str">
            <v>8, Rue Alfred De Vigny   Espace Lafayette  BP 72109</v>
          </cell>
          <cell r="F91">
            <v>25051</v>
          </cell>
          <cell r="G91" t="str">
            <v>BESANCON Cédex 5</v>
          </cell>
          <cell r="H91">
            <v>381412500</v>
          </cell>
          <cell r="I91">
            <v>381518041</v>
          </cell>
          <cell r="J91" t="str">
            <v>BATIPRO</v>
          </cell>
          <cell r="K91" t="str">
            <v>8, Rue Alfred De Vigny   Espace Lafayette  BP 72109</v>
          </cell>
          <cell r="L91">
            <v>25051</v>
          </cell>
          <cell r="M91" t="str">
            <v>BESANCON Cédex 5</v>
          </cell>
          <cell r="N91">
            <v>381412500</v>
          </cell>
          <cell r="P91">
            <v>381518041</v>
          </cell>
          <cell r="Q91" t="str">
            <v>21</v>
          </cell>
          <cell r="R91">
            <v>64000</v>
          </cell>
        </row>
        <row r="92">
          <cell r="A92">
            <v>4.0910000000000002</v>
          </cell>
          <cell r="B92" t="str">
            <v>BE</v>
          </cell>
          <cell r="C92" t="str">
            <v>AR</v>
          </cell>
          <cell r="D92" t="str">
            <v>SCI ALBERT CAMUS (EUROPCAR à BELFORT)</v>
          </cell>
          <cell r="E92" t="str">
            <v>Le Forum   5, Rue Albert Thomas</v>
          </cell>
          <cell r="F92">
            <v>25043</v>
          </cell>
          <cell r="G92" t="str">
            <v>BESANCON Cédex</v>
          </cell>
          <cell r="J92" t="str">
            <v>ROLLA Mario</v>
          </cell>
          <cell r="K92" t="str">
            <v>59 Ter, Rue des Granges</v>
          </cell>
          <cell r="L92">
            <v>25000</v>
          </cell>
          <cell r="M92" t="str">
            <v>BESANCON</v>
          </cell>
          <cell r="N92">
            <v>381811078</v>
          </cell>
          <cell r="P92">
            <v>381813942</v>
          </cell>
          <cell r="Q92" t="str">
            <v>90</v>
          </cell>
          <cell r="R92">
            <v>12600</v>
          </cell>
        </row>
        <row r="93">
          <cell r="A93">
            <v>4.0919999999999996</v>
          </cell>
          <cell r="B93" t="str">
            <v>BB</v>
          </cell>
          <cell r="C93" t="str">
            <v>DI</v>
          </cell>
          <cell r="D93" t="str">
            <v>ILENA chez LAZARD CONSTRUCTION (ILENA PARK B1)</v>
          </cell>
          <cell r="E93" t="str">
            <v>33, Avenue Foch</v>
          </cell>
          <cell r="F93">
            <v>69006</v>
          </cell>
          <cell r="G93" t="str">
            <v>LYON</v>
          </cell>
          <cell r="H93">
            <v>472695969</v>
          </cell>
          <cell r="I93">
            <v>472695968</v>
          </cell>
          <cell r="J93" t="str">
            <v>XANADU</v>
          </cell>
          <cell r="K93" t="str">
            <v>58 Bis, Rue Sala   Hotel de l'Octroi</v>
          </cell>
          <cell r="L93">
            <v>69002</v>
          </cell>
          <cell r="M93" t="str">
            <v>LYON</v>
          </cell>
          <cell r="N93">
            <v>478375252</v>
          </cell>
          <cell r="P93">
            <v>478370607</v>
          </cell>
          <cell r="Q93" t="str">
            <v>69</v>
          </cell>
          <cell r="R93">
            <v>163550</v>
          </cell>
        </row>
        <row r="94">
          <cell r="A94">
            <v>4.093</v>
          </cell>
          <cell r="B94" t="str">
            <v>BE</v>
          </cell>
          <cell r="C94" t="str">
            <v>GD</v>
          </cell>
          <cell r="D94" t="str">
            <v>SCI SIJAK (JOUE CLUB à SELESTAT)</v>
          </cell>
          <cell r="E94" t="str">
            <v>8, Rue de la Maison Rouge</v>
          </cell>
          <cell r="F94">
            <v>67600</v>
          </cell>
          <cell r="G94" t="str">
            <v>SELESTAT</v>
          </cell>
          <cell r="J94" t="str">
            <v>NE LAKRAA</v>
          </cell>
          <cell r="K94" t="str">
            <v>13, Rue Sainte Cécile</v>
          </cell>
          <cell r="L94">
            <v>67100</v>
          </cell>
          <cell r="M94" t="str">
            <v>STRASBOURG</v>
          </cell>
          <cell r="N94">
            <v>388845256</v>
          </cell>
          <cell r="Q94" t="str">
            <v>67</v>
          </cell>
          <cell r="R94">
            <v>70475</v>
          </cell>
        </row>
        <row r="95">
          <cell r="A95">
            <v>4.0940000000000003</v>
          </cell>
          <cell r="B95" t="str">
            <v>BE</v>
          </cell>
          <cell r="C95" t="str">
            <v>BI</v>
          </cell>
          <cell r="D95" t="str">
            <v>CACH BATIMENT (FRANS BONHOMME à GRAY)</v>
          </cell>
          <cell r="E95" t="str">
            <v>9, Place Carrière</v>
          </cell>
          <cell r="F95">
            <v>54000</v>
          </cell>
          <cell r="G95" t="str">
            <v>NANCY</v>
          </cell>
          <cell r="H95">
            <v>383355494</v>
          </cell>
          <cell r="I95">
            <v>383376693</v>
          </cell>
          <cell r="J95" t="str">
            <v>CACH BATIMENT</v>
          </cell>
          <cell r="K95" t="str">
            <v>9, Place Carrière</v>
          </cell>
          <cell r="L95">
            <v>54000</v>
          </cell>
          <cell r="M95" t="str">
            <v>NANCY</v>
          </cell>
          <cell r="N95">
            <v>383355494</v>
          </cell>
          <cell r="P95">
            <v>383376693</v>
          </cell>
          <cell r="Q95" t="str">
            <v>70</v>
          </cell>
          <cell r="R95">
            <v>28500</v>
          </cell>
        </row>
        <row r="96">
          <cell r="A96">
            <v>4.0949999999999998</v>
          </cell>
          <cell r="B96" t="str">
            <v>BE</v>
          </cell>
          <cell r="C96" t="str">
            <v>BI</v>
          </cell>
          <cell r="D96" t="str">
            <v>SCI DE PONTANEVAUX (COMBIER KOENIG à CHAPELLE GUINCHAY)</v>
          </cell>
          <cell r="E96" t="str">
            <v>RN 6   PONTANEVAUX</v>
          </cell>
          <cell r="F96">
            <v>71570</v>
          </cell>
          <cell r="G96" t="str">
            <v>LA CHAPELLE DE GUINCHAY</v>
          </cell>
          <cell r="H96">
            <v>385365748</v>
          </cell>
          <cell r="I96">
            <v>385368424</v>
          </cell>
          <cell r="J96" t="str">
            <v>SETUREC ARCHITECTURE</v>
          </cell>
          <cell r="K96" t="str">
            <v>2, Rue Louis De Broglie   Parc Technologique</v>
          </cell>
          <cell r="L96">
            <v>21000</v>
          </cell>
          <cell r="M96" t="str">
            <v>DIJON</v>
          </cell>
          <cell r="N96">
            <v>380740102</v>
          </cell>
          <cell r="P96">
            <v>380740106</v>
          </cell>
          <cell r="Q96" t="str">
            <v>71</v>
          </cell>
          <cell r="R96">
            <v>48950</v>
          </cell>
        </row>
        <row r="97">
          <cell r="A97">
            <v>4.0960000000000001</v>
          </cell>
          <cell r="B97" t="str">
            <v>BE</v>
          </cell>
          <cell r="C97" t="str">
            <v>GD</v>
          </cell>
          <cell r="D97" t="str">
            <v>LES BOULEAUX (SUPER U - SCI LES COQUELICOTS à LE RUSSEY)</v>
          </cell>
          <cell r="F97">
            <v>25210</v>
          </cell>
          <cell r="G97" t="str">
            <v>LE RUSSEY</v>
          </cell>
          <cell r="J97" t="str">
            <v>SODER</v>
          </cell>
          <cell r="K97" t="str">
            <v>ZA Les Epenottes   BP 153</v>
          </cell>
          <cell r="L97">
            <v>39101</v>
          </cell>
          <cell r="M97" t="str">
            <v>DOLE Cédex</v>
          </cell>
          <cell r="N97">
            <v>384794771</v>
          </cell>
          <cell r="P97">
            <v>384794776</v>
          </cell>
          <cell r="Q97" t="str">
            <v>25</v>
          </cell>
          <cell r="R97">
            <v>347244.45</v>
          </cell>
        </row>
        <row r="98">
          <cell r="A98">
            <v>4.0970000000000004</v>
          </cell>
          <cell r="B98" t="str">
            <v>BE</v>
          </cell>
          <cell r="C98" t="str">
            <v>GD</v>
          </cell>
          <cell r="D98" t="str">
            <v>TRUCHIDIM (SUPER U à TRUCHTERSHEIM)</v>
          </cell>
          <cell r="E98" t="str">
            <v>29, Rue de la Gare</v>
          </cell>
          <cell r="F98">
            <v>67370</v>
          </cell>
          <cell r="G98" t="str">
            <v>TRUCHTERSHEIM</v>
          </cell>
          <cell r="H98">
            <v>388596929</v>
          </cell>
          <cell r="I98">
            <v>388596920</v>
          </cell>
          <cell r="J98" t="str">
            <v>FINKLER Didier / ALLAIN Christian</v>
          </cell>
          <cell r="K98" t="str">
            <v>1, Place du Marché aux Pots / 13 Rue de Trélacroix</v>
          </cell>
          <cell r="L98">
            <v>67600</v>
          </cell>
          <cell r="M98" t="str">
            <v>SELESTAT / 39170 LAVANS</v>
          </cell>
          <cell r="N98">
            <v>388580225</v>
          </cell>
          <cell r="P98">
            <v>384422320</v>
          </cell>
          <cell r="Q98" t="str">
            <v>67</v>
          </cell>
          <cell r="R98">
            <v>369288.31</v>
          </cell>
        </row>
        <row r="99">
          <cell r="A99">
            <v>4.0979999999999999</v>
          </cell>
          <cell r="B99" t="str">
            <v>BE</v>
          </cell>
          <cell r="C99" t="str">
            <v>BA</v>
          </cell>
          <cell r="D99" t="str">
            <v>CUCHEROUSSET Jean-Luc</v>
          </cell>
          <cell r="E99" t="str">
            <v>Lieu-Dit "Le Pavre"</v>
          </cell>
          <cell r="F99">
            <v>25510</v>
          </cell>
          <cell r="G99" t="str">
            <v>PIERREFONTAINE LES VARANS</v>
          </cell>
          <cell r="J99" t="str">
            <v>ROLLA Mario</v>
          </cell>
          <cell r="K99" t="str">
            <v>59 Ter, Rue des Granges</v>
          </cell>
          <cell r="L99">
            <v>25000</v>
          </cell>
          <cell r="M99" t="str">
            <v>BESANCON</v>
          </cell>
          <cell r="Q99" t="str">
            <v>25</v>
          </cell>
          <cell r="R99">
            <v>14000</v>
          </cell>
          <cell r="S99" t="str">
            <v>MONNET</v>
          </cell>
        </row>
        <row r="100">
          <cell r="A100">
            <v>4.0990000000000002</v>
          </cell>
          <cell r="B100" t="str">
            <v>BB</v>
          </cell>
          <cell r="C100" t="str">
            <v>GD</v>
          </cell>
          <cell r="D100" t="str">
            <v>4 MURS (Bâtiment à SAINT MARTIN D'HERES)</v>
          </cell>
          <cell r="E100" t="str">
            <v>74, Rue Costes et Ballante   BP 68</v>
          </cell>
          <cell r="F100">
            <v>57155</v>
          </cell>
          <cell r="G100" t="str">
            <v>MARLY</v>
          </cell>
          <cell r="H100">
            <v>387632813</v>
          </cell>
          <cell r="I100">
            <v>387624128</v>
          </cell>
          <cell r="J100" t="str">
            <v>SCHREPFER représenté par HEYBERGER</v>
          </cell>
          <cell r="K100" t="str">
            <v>Les Pierrières</v>
          </cell>
          <cell r="L100">
            <v>69440</v>
          </cell>
          <cell r="M100" t="str">
            <v>SAINT SORLIN</v>
          </cell>
          <cell r="N100">
            <v>478440034</v>
          </cell>
          <cell r="O100">
            <v>308718893</v>
          </cell>
          <cell r="P100">
            <v>478441845</v>
          </cell>
          <cell r="Q100" t="str">
            <v>38</v>
          </cell>
          <cell r="R100">
            <v>91914.32</v>
          </cell>
        </row>
        <row r="101">
          <cell r="A101">
            <v>4.0999999999999996</v>
          </cell>
          <cell r="B101" t="str">
            <v>BE</v>
          </cell>
          <cell r="C101" t="str">
            <v>AR</v>
          </cell>
          <cell r="D101" t="str">
            <v>DIAGONALE (SCI CRISTAL à METZ)</v>
          </cell>
          <cell r="E101" t="str">
            <v>13, Rue Vauban</v>
          </cell>
          <cell r="F101">
            <v>67450</v>
          </cell>
          <cell r="G101" t="str">
            <v>MUNDOLSHEIM</v>
          </cell>
          <cell r="H101">
            <v>388201718</v>
          </cell>
          <cell r="I101">
            <v>388209530</v>
          </cell>
          <cell r="J101" t="str">
            <v>DIAGONALE</v>
          </cell>
          <cell r="K101" t="str">
            <v>13, Rue Vauban</v>
          </cell>
          <cell r="L101">
            <v>67450</v>
          </cell>
          <cell r="M101" t="str">
            <v>MUNDOLSHEIM</v>
          </cell>
          <cell r="N101">
            <v>388201718</v>
          </cell>
          <cell r="P101">
            <v>388209530</v>
          </cell>
          <cell r="Q101" t="str">
            <v>57</v>
          </cell>
          <cell r="R101">
            <v>22500</v>
          </cell>
        </row>
        <row r="102">
          <cell r="A102">
            <v>4.101</v>
          </cell>
          <cell r="B102" t="str">
            <v>BE</v>
          </cell>
          <cell r="C102" t="str">
            <v>BI</v>
          </cell>
          <cell r="D102" t="str">
            <v>SCI BERTHELOT (LA MAISON DU PNEU à GRAY)</v>
          </cell>
          <cell r="E102" t="str">
            <v>1, Rue Berthelot</v>
          </cell>
          <cell r="F102">
            <v>25000</v>
          </cell>
          <cell r="G102" t="str">
            <v>BESANCON</v>
          </cell>
          <cell r="J102" t="str">
            <v>VISA INGENIERIE</v>
          </cell>
          <cell r="K102" t="str">
            <v>112, Route de Dijon</v>
          </cell>
          <cell r="L102">
            <v>21600</v>
          </cell>
          <cell r="M102" t="str">
            <v>LONGVIC</v>
          </cell>
          <cell r="N102">
            <v>380667717</v>
          </cell>
          <cell r="P102">
            <v>380664853</v>
          </cell>
          <cell r="Q102" t="str">
            <v>70</v>
          </cell>
          <cell r="R102">
            <v>64700</v>
          </cell>
        </row>
        <row r="103">
          <cell r="A103">
            <v>4.1020000000000003</v>
          </cell>
          <cell r="B103" t="str">
            <v>BE</v>
          </cell>
          <cell r="C103" t="str">
            <v>AR</v>
          </cell>
          <cell r="D103" t="str">
            <v>EGB (SCI SALEMCOUR à BELFORT)</v>
          </cell>
          <cell r="E103" t="str">
            <v>6, Faubourg de Besançon</v>
          </cell>
          <cell r="F103">
            <v>90000</v>
          </cell>
          <cell r="G103" t="str">
            <v>BELFORT</v>
          </cell>
          <cell r="H103">
            <v>384212119</v>
          </cell>
          <cell r="Q103" t="str">
            <v>90</v>
          </cell>
          <cell r="R103">
            <v>16500</v>
          </cell>
        </row>
        <row r="104">
          <cell r="A104">
            <v>4.1029999999999998</v>
          </cell>
          <cell r="B104" t="str">
            <v>BE</v>
          </cell>
          <cell r="C104" t="str">
            <v>AR</v>
          </cell>
          <cell r="D104" t="str">
            <v>DIAGONALE (SCI LTF - SCI LT2H - LA TOLERIE FINE à MUNDOLSHEIM)</v>
          </cell>
          <cell r="E104" t="str">
            <v>13, Rue Vauban</v>
          </cell>
          <cell r="F104">
            <v>67450</v>
          </cell>
          <cell r="G104" t="str">
            <v>MUNDOLSHEIM</v>
          </cell>
          <cell r="H104">
            <v>388201718</v>
          </cell>
          <cell r="I104">
            <v>388209530</v>
          </cell>
          <cell r="J104" t="str">
            <v>DIAGONALE</v>
          </cell>
          <cell r="K104" t="str">
            <v>13, Rue Vauban</v>
          </cell>
          <cell r="L104">
            <v>67450</v>
          </cell>
          <cell r="M104" t="str">
            <v>MUNDOLSHEIM</v>
          </cell>
          <cell r="N104">
            <v>388201718</v>
          </cell>
          <cell r="P104">
            <v>388209530</v>
          </cell>
          <cell r="Q104" t="str">
            <v>67</v>
          </cell>
          <cell r="R104">
            <v>320040</v>
          </cell>
        </row>
        <row r="105">
          <cell r="A105">
            <v>4.1040000000000001</v>
          </cell>
          <cell r="B105" t="str">
            <v>BE</v>
          </cell>
          <cell r="C105" t="str">
            <v>AR</v>
          </cell>
          <cell r="D105" t="str">
            <v>DIAGONALE (SCI ORANGE - SCI DRE à BISCHHEIM)</v>
          </cell>
          <cell r="E105" t="str">
            <v>13, Rue Vauban</v>
          </cell>
          <cell r="F105">
            <v>67450</v>
          </cell>
          <cell r="G105" t="str">
            <v>MUNDOLSHEIM</v>
          </cell>
          <cell r="H105">
            <v>388201718</v>
          </cell>
          <cell r="I105">
            <v>388209530</v>
          </cell>
          <cell r="J105">
            <v>0</v>
          </cell>
          <cell r="K105" t="str">
            <v>13, Rue Vauban</v>
          </cell>
          <cell r="L105">
            <v>67450</v>
          </cell>
          <cell r="M105" t="str">
            <v>MUNDOLSHEIM</v>
          </cell>
          <cell r="N105">
            <v>388201718</v>
          </cell>
          <cell r="P105">
            <v>388209530</v>
          </cell>
          <cell r="Q105" t="str">
            <v>67</v>
          </cell>
          <cell r="R105">
            <v>66800</v>
          </cell>
        </row>
        <row r="106">
          <cell r="A106">
            <v>4.1050000000000004</v>
          </cell>
          <cell r="B106" t="str">
            <v>BE</v>
          </cell>
          <cell r="C106" t="str">
            <v>AR</v>
          </cell>
          <cell r="D106" t="str">
            <v>DIAGONALE (CHATENOIS)</v>
          </cell>
          <cell r="E106" t="str">
            <v>13, Rue Vauban</v>
          </cell>
          <cell r="F106">
            <v>67450</v>
          </cell>
          <cell r="G106" t="str">
            <v>MUNDOLSHEIM</v>
          </cell>
          <cell r="H106">
            <v>388201718</v>
          </cell>
          <cell r="I106">
            <v>388209530</v>
          </cell>
          <cell r="J106" t="str">
            <v>DIAGONALE</v>
          </cell>
          <cell r="K106" t="str">
            <v>13, Rue Vauban</v>
          </cell>
          <cell r="L106">
            <v>67450</v>
          </cell>
          <cell r="M106" t="str">
            <v>MUNDOLSHEIM</v>
          </cell>
          <cell r="N106">
            <v>388201718</v>
          </cell>
          <cell r="P106">
            <v>388209530</v>
          </cell>
          <cell r="Q106" t="str">
            <v>90</v>
          </cell>
          <cell r="R106">
            <v>135000</v>
          </cell>
        </row>
        <row r="107">
          <cell r="A107">
            <v>4.1059999999999999</v>
          </cell>
          <cell r="B107" t="str">
            <v>BE</v>
          </cell>
          <cell r="C107" t="str">
            <v>BI</v>
          </cell>
          <cell r="D107" t="str">
            <v>AGROPOLE (METZGER MULLER à ITTENHEIM)</v>
          </cell>
          <cell r="E107" t="str">
            <v>27, Rue Jean Monnet</v>
          </cell>
          <cell r="F107">
            <v>68200</v>
          </cell>
          <cell r="G107" t="str">
            <v>MULHOUSE</v>
          </cell>
          <cell r="H107">
            <v>389334410</v>
          </cell>
          <cell r="I107">
            <v>389420419</v>
          </cell>
          <cell r="J107" t="str">
            <v>AGROPOLE INGENIERIE</v>
          </cell>
          <cell r="K107" t="str">
            <v>27, Rue Jean Monnet</v>
          </cell>
          <cell r="L107">
            <v>68200</v>
          </cell>
          <cell r="M107" t="str">
            <v>MULHOUSE</v>
          </cell>
          <cell r="N107">
            <v>389334410</v>
          </cell>
          <cell r="P107">
            <v>389420419</v>
          </cell>
          <cell r="Q107" t="str">
            <v>67</v>
          </cell>
          <cell r="R107">
            <v>83304</v>
          </cell>
        </row>
        <row r="108">
          <cell r="A108">
            <v>4.1070000000000002</v>
          </cell>
          <cell r="B108" t="str">
            <v>BE</v>
          </cell>
          <cell r="C108" t="str">
            <v>DI</v>
          </cell>
          <cell r="D108" t="str">
            <v>BATIPRO (SCI LA CLAIRIERE à BESANCON)</v>
          </cell>
          <cell r="E108" t="str">
            <v>SODIPRESS</v>
          </cell>
          <cell r="F108">
            <v>25051</v>
          </cell>
          <cell r="G108" t="str">
            <v>BESANCON Cédex 5</v>
          </cell>
          <cell r="H108">
            <v>381412500</v>
          </cell>
          <cell r="I108">
            <v>381518041</v>
          </cell>
          <cell r="J108" t="str">
            <v>BATIPRO</v>
          </cell>
          <cell r="K108" t="str">
            <v>8, Rue Alfred De Vigny   Espace Lafayette  BP 72109</v>
          </cell>
          <cell r="L108">
            <v>25051</v>
          </cell>
          <cell r="M108" t="str">
            <v>BESANCON Cédex 5</v>
          </cell>
          <cell r="N108">
            <v>381412500</v>
          </cell>
          <cell r="P108">
            <v>381518041</v>
          </cell>
          <cell r="Q108" t="str">
            <v>25</v>
          </cell>
          <cell r="R108">
            <v>120000</v>
          </cell>
        </row>
        <row r="109">
          <cell r="A109">
            <v>4.1079999999999997</v>
          </cell>
          <cell r="B109" t="str">
            <v>BE</v>
          </cell>
          <cell r="C109" t="str">
            <v>BI</v>
          </cell>
          <cell r="D109" t="str">
            <v>BOISSET COTE D'OR</v>
          </cell>
          <cell r="E109" t="str">
            <v>Rue des Frères Montgolfier</v>
          </cell>
          <cell r="F109">
            <v>21700</v>
          </cell>
          <cell r="G109" t="str">
            <v>NUITS SAINT GEORGES</v>
          </cell>
          <cell r="J109" t="str">
            <v>SETUREC ARCHITECTURE</v>
          </cell>
          <cell r="K109" t="str">
            <v>2, Rue Louis De Broglie   Parc Technologique</v>
          </cell>
          <cell r="L109">
            <v>21000</v>
          </cell>
          <cell r="M109" t="str">
            <v>DIJON</v>
          </cell>
          <cell r="N109">
            <v>380740102</v>
          </cell>
          <cell r="P109">
            <v>380740106</v>
          </cell>
          <cell r="Q109" t="str">
            <v>21</v>
          </cell>
          <cell r="R109">
            <v>100600</v>
          </cell>
        </row>
        <row r="110">
          <cell r="A110">
            <v>4.109</v>
          </cell>
          <cell r="B110" t="str">
            <v>BB</v>
          </cell>
          <cell r="C110" t="str">
            <v>GD</v>
          </cell>
          <cell r="D110" t="str">
            <v>SCI WYDAD - SAUDIRO (INTERMARCHE à SAINT SAUVEUR)</v>
          </cell>
          <cell r="E110" t="str">
            <v>La Maladière   RN 92</v>
          </cell>
          <cell r="F110">
            <v>38160</v>
          </cell>
          <cell r="G110" t="str">
            <v>SAINT SAUVEUR</v>
          </cell>
          <cell r="J110" t="str">
            <v>AXIS INGENIERIE</v>
          </cell>
          <cell r="K110" t="str">
            <v>96, Rue de la Part Dieu</v>
          </cell>
          <cell r="L110">
            <v>69003</v>
          </cell>
          <cell r="M110" t="str">
            <v>LYON</v>
          </cell>
          <cell r="N110">
            <v>478629555</v>
          </cell>
          <cell r="P110">
            <v>478628553</v>
          </cell>
          <cell r="Q110" t="str">
            <v>38</v>
          </cell>
          <cell r="R110">
            <v>143000</v>
          </cell>
        </row>
        <row r="111">
          <cell r="A111">
            <v>4.1100000000000003</v>
          </cell>
          <cell r="B111" t="str">
            <v>BE</v>
          </cell>
          <cell r="C111" t="str">
            <v>AR</v>
          </cell>
          <cell r="D111" t="str">
            <v>BATIPRO (SCI DE LA ROUTE THERMALE à BAINS LES BAINS)</v>
          </cell>
          <cell r="E111" t="str">
            <v>8, Rue Alfred De Vigny   Espace Lafayette  BP 72109</v>
          </cell>
          <cell r="F111">
            <v>25051</v>
          </cell>
          <cell r="G111" t="str">
            <v>BESANCON Cédex 5</v>
          </cell>
          <cell r="H111">
            <v>381412500</v>
          </cell>
          <cell r="I111">
            <v>381518041</v>
          </cell>
          <cell r="J111" t="str">
            <v>BATIPRO</v>
          </cell>
          <cell r="K111" t="str">
            <v>8, Rue Alfred De Vigny   Espace Lafayette  BP 72109</v>
          </cell>
          <cell r="L111">
            <v>25051</v>
          </cell>
          <cell r="M111" t="str">
            <v>BESANCON Cédex 5</v>
          </cell>
          <cell r="N111">
            <v>381412500</v>
          </cell>
          <cell r="P111">
            <v>381518041</v>
          </cell>
          <cell r="Q111" t="str">
            <v>88</v>
          </cell>
          <cell r="R111">
            <v>5100</v>
          </cell>
        </row>
        <row r="112">
          <cell r="A112">
            <v>4.1109999999999998</v>
          </cell>
          <cell r="B112" t="str">
            <v>BE</v>
          </cell>
          <cell r="C112" t="str">
            <v>GD</v>
          </cell>
          <cell r="D112" t="str">
            <v>ARTEC 2 (LEADER PRICE à FONTAINE LES DIJON)</v>
          </cell>
          <cell r="E112" t="str">
            <v>11, Rue du Docteur Quignard</v>
          </cell>
          <cell r="F112">
            <v>21000</v>
          </cell>
          <cell r="G112" t="str">
            <v>DIJON</v>
          </cell>
          <cell r="H112">
            <v>380787711</v>
          </cell>
          <cell r="I112">
            <v>380601023</v>
          </cell>
          <cell r="J112" t="str">
            <v>ARTEC 2</v>
          </cell>
          <cell r="K112" t="str">
            <v>11, Rue du Docteur Quignard</v>
          </cell>
          <cell r="L112">
            <v>21000</v>
          </cell>
          <cell r="M112" t="str">
            <v>DIJON</v>
          </cell>
          <cell r="N112">
            <v>380787711</v>
          </cell>
          <cell r="O112">
            <v>623164382</v>
          </cell>
          <cell r="P112">
            <v>380601023</v>
          </cell>
          <cell r="Q112" t="str">
            <v>21</v>
          </cell>
          <cell r="R112">
            <v>95714.5</v>
          </cell>
        </row>
        <row r="113">
          <cell r="A113">
            <v>4.1120000000000001</v>
          </cell>
          <cell r="B113" t="str">
            <v>BE</v>
          </cell>
          <cell r="C113" t="str">
            <v>BI</v>
          </cell>
          <cell r="D113" t="str">
            <v>SEPAL</v>
          </cell>
          <cell r="E113" t="str">
            <v>Route de Saint Jean de Bournay</v>
          </cell>
          <cell r="F113">
            <v>38300</v>
          </cell>
          <cell r="G113" t="str">
            <v>MAUBEC</v>
          </cell>
          <cell r="J113" t="str">
            <v>SETUREC ARCHITECTURE</v>
          </cell>
          <cell r="K113" t="str">
            <v>2, Rue Louis De Broglie   Parc Technologique</v>
          </cell>
          <cell r="L113">
            <v>21000</v>
          </cell>
          <cell r="M113" t="str">
            <v>DIJON</v>
          </cell>
          <cell r="N113">
            <v>380740102</v>
          </cell>
          <cell r="P113">
            <v>380740106</v>
          </cell>
          <cell r="Q113" t="str">
            <v>38</v>
          </cell>
          <cell r="R113">
            <v>125000</v>
          </cell>
        </row>
        <row r="114">
          <cell r="A114">
            <v>4.1130000000000004</v>
          </cell>
          <cell r="B114" t="str">
            <v>BE</v>
          </cell>
          <cell r="C114" t="str">
            <v>HS</v>
          </cell>
          <cell r="D114" t="str">
            <v>LCR (EURODIRECT à GEIPOSLHEIM)</v>
          </cell>
          <cell r="E114" t="str">
            <v>4, Rue de Berne   SCHILTIGHEIM   BP 30058</v>
          </cell>
          <cell r="F114">
            <v>67013</v>
          </cell>
          <cell r="G114" t="str">
            <v>STRASBOURG Cédex</v>
          </cell>
          <cell r="H114">
            <v>388770240</v>
          </cell>
          <cell r="I114">
            <v>388770265</v>
          </cell>
          <cell r="J114" t="str">
            <v>LCR</v>
          </cell>
          <cell r="K114" t="str">
            <v>4, Rue de Berne   BP 30058   SCHILTIGHEIM</v>
          </cell>
          <cell r="L114">
            <v>67013</v>
          </cell>
          <cell r="M114" t="str">
            <v>STRASBOURG Cédex</v>
          </cell>
          <cell r="N114">
            <v>388770240</v>
          </cell>
          <cell r="P114">
            <v>388770265</v>
          </cell>
          <cell r="Q114" t="str">
            <v>67</v>
          </cell>
          <cell r="R114">
            <v>288475</v>
          </cell>
        </row>
        <row r="115">
          <cell r="A115">
            <v>4.1139999999999999</v>
          </cell>
          <cell r="B115" t="str">
            <v>BE</v>
          </cell>
          <cell r="C115" t="str">
            <v>MP</v>
          </cell>
          <cell r="D115" t="str">
            <v>EBCI (MAISON DEPARTEMENT-CHABAUD LATOUR à MONTBELIARD)</v>
          </cell>
          <cell r="E115" t="str">
            <v>216, Avenue du Breuil   BP 12106   Technoland</v>
          </cell>
          <cell r="F115">
            <v>25462</v>
          </cell>
          <cell r="G115" t="str">
            <v>ETUPES Cédex</v>
          </cell>
          <cell r="H115">
            <v>381941389</v>
          </cell>
          <cell r="I115">
            <v>381942304</v>
          </cell>
          <cell r="Q115" t="str">
            <v>25</v>
          </cell>
          <cell r="R115">
            <v>11500</v>
          </cell>
        </row>
        <row r="116">
          <cell r="A116">
            <v>4.1150000000000002</v>
          </cell>
          <cell r="B116" t="str">
            <v>BE</v>
          </cell>
          <cell r="C116" t="str">
            <v>MP</v>
          </cell>
          <cell r="D116" t="str">
            <v>SAFC (Rue de Cologne à BESANCON)</v>
          </cell>
          <cell r="E116" t="str">
            <v>26, Rue Xavier Marmier   BP 1137</v>
          </cell>
          <cell r="F116">
            <v>25002</v>
          </cell>
          <cell r="G116" t="str">
            <v>BESANCON</v>
          </cell>
          <cell r="H116">
            <v>381472767</v>
          </cell>
          <cell r="I116">
            <v>381516681</v>
          </cell>
          <cell r="J116" t="str">
            <v>LHOMMEE</v>
          </cell>
          <cell r="K116" t="str">
            <v>10, Rue de la Vallière</v>
          </cell>
          <cell r="L116">
            <v>25660</v>
          </cell>
          <cell r="M116" t="str">
            <v>GENNES</v>
          </cell>
          <cell r="N116">
            <v>381558916</v>
          </cell>
          <cell r="P116">
            <v>381559393</v>
          </cell>
          <cell r="Q116" t="str">
            <v>25</v>
          </cell>
          <cell r="R116">
            <v>23518</v>
          </cell>
        </row>
        <row r="117">
          <cell r="A117">
            <v>4.1159999999999997</v>
          </cell>
          <cell r="B117" t="str">
            <v>BE</v>
          </cell>
          <cell r="C117" t="str">
            <v>AR</v>
          </cell>
          <cell r="D117" t="str">
            <v xml:space="preserve">CLIMENT et Fils </v>
          </cell>
          <cell r="E117" t="str">
            <v>17 Bis, Rue de l'industrie   BP 15</v>
          </cell>
          <cell r="F117">
            <v>25660</v>
          </cell>
          <cell r="G117" t="str">
            <v>SAONE</v>
          </cell>
          <cell r="H117">
            <v>381557905</v>
          </cell>
          <cell r="Q117" t="str">
            <v>25</v>
          </cell>
          <cell r="R117">
            <v>15390</v>
          </cell>
        </row>
        <row r="118">
          <cell r="A118">
            <v>4.117</v>
          </cell>
          <cell r="B118" t="str">
            <v>BE</v>
          </cell>
          <cell r="C118" t="str">
            <v>BI</v>
          </cell>
          <cell r="D118" t="str">
            <v>CGL PACK</v>
          </cell>
          <cell r="F118">
            <v>74370</v>
          </cell>
          <cell r="G118" t="str">
            <v>METZ TESSY</v>
          </cell>
          <cell r="J118" t="str">
            <v>AARALP</v>
          </cell>
          <cell r="K118" t="str">
            <v>L'Astrolabe   Park Nord Annecy</v>
          </cell>
          <cell r="L118">
            <v>74370</v>
          </cell>
          <cell r="M118" t="str">
            <v>METZ TESSY</v>
          </cell>
          <cell r="N118">
            <v>450273674</v>
          </cell>
          <cell r="P118">
            <v>450273609</v>
          </cell>
          <cell r="Q118" t="str">
            <v>74</v>
          </cell>
          <cell r="R118">
            <v>167850</v>
          </cell>
        </row>
        <row r="119">
          <cell r="A119">
            <v>4.1180000000000003</v>
          </cell>
          <cell r="B119" t="str">
            <v>BE</v>
          </cell>
          <cell r="C119" t="str">
            <v>BI</v>
          </cell>
          <cell r="D119" t="str">
            <v>CACH BATIMENT (FRANS BONHOMME à BUHL LORRAINE)</v>
          </cell>
          <cell r="E119" t="str">
            <v>9, Place Carrière    BP 62234</v>
          </cell>
          <cell r="F119">
            <v>54022</v>
          </cell>
          <cell r="G119" t="str">
            <v>NANCY Cédex</v>
          </cell>
          <cell r="H119">
            <v>383355494</v>
          </cell>
          <cell r="I119">
            <v>383376693</v>
          </cell>
          <cell r="J119" t="str">
            <v>CACH BATIMENT</v>
          </cell>
          <cell r="K119" t="str">
            <v>9, Place Carrière   BP 62234</v>
          </cell>
          <cell r="L119">
            <v>54022</v>
          </cell>
          <cell r="M119" t="str">
            <v>NANCY Cédex</v>
          </cell>
          <cell r="N119">
            <v>383355494</v>
          </cell>
          <cell r="P119">
            <v>383376693</v>
          </cell>
          <cell r="Q119" t="str">
            <v>57</v>
          </cell>
          <cell r="R119">
            <v>30883</v>
          </cell>
        </row>
        <row r="120">
          <cell r="A120">
            <v>4.1189999999999998</v>
          </cell>
          <cell r="B120" t="str">
            <v>BE</v>
          </cell>
          <cell r="C120" t="str">
            <v>BI</v>
          </cell>
          <cell r="D120" t="str">
            <v>CIVEDI (LES ATELIERS PIERRE DE BOURGOGNE à BAIGNEUX JUIFS)</v>
          </cell>
          <cell r="E120" t="str">
            <v>15, Rue d'Ahuy</v>
          </cell>
          <cell r="F120">
            <v>21121</v>
          </cell>
          <cell r="G120" t="str">
            <v>HAUTEVILLE LES DIJON</v>
          </cell>
          <cell r="H120">
            <v>380560105</v>
          </cell>
          <cell r="I120">
            <v>380560109</v>
          </cell>
          <cell r="Q120" t="str">
            <v>21</v>
          </cell>
          <cell r="R120">
            <v>53000</v>
          </cell>
        </row>
        <row r="121">
          <cell r="A121">
            <v>4.12</v>
          </cell>
          <cell r="B121" t="str">
            <v>BB</v>
          </cell>
          <cell r="C121" t="str">
            <v>BI</v>
          </cell>
          <cell r="D121" t="str">
            <v>GIBAUD (TOURNIER BOTTU à TREVOUX)</v>
          </cell>
          <cell r="E121" t="str">
            <v>73, Rue de la Tour   BP 78</v>
          </cell>
          <cell r="F121">
            <v>42002</v>
          </cell>
          <cell r="G121" t="str">
            <v>SAINT ETIENNE Cédex 1</v>
          </cell>
          <cell r="H121">
            <v>477913030</v>
          </cell>
          <cell r="I121">
            <v>477796266</v>
          </cell>
          <cell r="J121" t="str">
            <v>GETCI</v>
          </cell>
          <cell r="K121" t="str">
            <v>4, Rue Saint Sidoine</v>
          </cell>
          <cell r="L121">
            <v>69003</v>
          </cell>
          <cell r="M121" t="str">
            <v>LYON</v>
          </cell>
          <cell r="N121">
            <v>472340713</v>
          </cell>
          <cell r="P121">
            <v>472351978</v>
          </cell>
          <cell r="Q121" t="str">
            <v>01</v>
          </cell>
          <cell r="R121">
            <v>156930</v>
          </cell>
        </row>
        <row r="122">
          <cell r="A122">
            <v>4.1210000000000004</v>
          </cell>
          <cell r="B122" t="str">
            <v>BE</v>
          </cell>
          <cell r="C122" t="str">
            <v>MP</v>
          </cell>
          <cell r="D122" t="str">
            <v>MAIRIE de CHEVIGNY ST SAUVEUR (Ecole Buisson Rond)</v>
          </cell>
          <cell r="E122" t="str">
            <v>Rue des Hervelets</v>
          </cell>
          <cell r="F122">
            <v>21800</v>
          </cell>
          <cell r="G122" t="str">
            <v>CHEVIGNY SAINT SAUVEUR</v>
          </cell>
          <cell r="H122">
            <v>380481515</v>
          </cell>
          <cell r="I122">
            <v>380710098</v>
          </cell>
          <cell r="J122" t="str">
            <v>BRANDON François</v>
          </cell>
          <cell r="K122" t="str">
            <v>13, Rue Devosge</v>
          </cell>
          <cell r="L122">
            <v>21000</v>
          </cell>
          <cell r="M122" t="str">
            <v>DIJON</v>
          </cell>
          <cell r="N122">
            <v>380305641</v>
          </cell>
          <cell r="P122">
            <v>380306247</v>
          </cell>
          <cell r="Q122" t="str">
            <v>21</v>
          </cell>
          <cell r="R122">
            <v>118039</v>
          </cell>
        </row>
        <row r="123">
          <cell r="A123">
            <v>4.1219999999999999</v>
          </cell>
          <cell r="B123" t="str">
            <v>BE</v>
          </cell>
          <cell r="C123" t="str">
            <v>GD</v>
          </cell>
          <cell r="D123" t="str">
            <v>COVIAM 3 (Bâtiment à AVON)</v>
          </cell>
          <cell r="E123" t="str">
            <v>ZI   Route de Paris</v>
          </cell>
          <cell r="F123">
            <v>14120</v>
          </cell>
          <cell r="G123" t="str">
            <v>MONDEVILLE</v>
          </cell>
          <cell r="J123" t="str">
            <v>ATELIER 77</v>
          </cell>
          <cell r="K123" t="str">
            <v>10, Rue Delaunoy</v>
          </cell>
          <cell r="L123">
            <v>77000</v>
          </cell>
          <cell r="M123" t="str">
            <v>MELUN</v>
          </cell>
          <cell r="N123">
            <v>164523519</v>
          </cell>
          <cell r="P123">
            <v>164523755</v>
          </cell>
          <cell r="Q123" t="str">
            <v>77</v>
          </cell>
          <cell r="R123">
            <v>60000</v>
          </cell>
        </row>
        <row r="124">
          <cell r="A124">
            <v>4.1230000000000002</v>
          </cell>
          <cell r="B124" t="str">
            <v>BE</v>
          </cell>
          <cell r="C124" t="str">
            <v>BI</v>
          </cell>
          <cell r="D124" t="str">
            <v>ECL (OCCASIONS DU LION à BESANCON)</v>
          </cell>
          <cell r="E124" t="str">
            <v>32, Avenue du Maréchal De Lattre De Tassigny</v>
          </cell>
          <cell r="F124">
            <v>39100</v>
          </cell>
          <cell r="G124" t="str">
            <v>DOLE</v>
          </cell>
          <cell r="J124" t="str">
            <v>CAPY JOULIA</v>
          </cell>
          <cell r="K124" t="str">
            <v>9, Place Jean Jaurès   BP 382</v>
          </cell>
          <cell r="L124">
            <v>12203</v>
          </cell>
          <cell r="M124" t="str">
            <v>VILLEFRANCHE DE ROUERGUE</v>
          </cell>
          <cell r="N124">
            <v>565651340</v>
          </cell>
          <cell r="P124">
            <v>565651350</v>
          </cell>
          <cell r="Q124" t="str">
            <v>25</v>
          </cell>
          <cell r="R124">
            <v>50950</v>
          </cell>
        </row>
        <row r="125">
          <cell r="A125">
            <v>4.1239999999999997</v>
          </cell>
          <cell r="B125" t="str">
            <v>BE</v>
          </cell>
          <cell r="C125" t="str">
            <v>BI</v>
          </cell>
          <cell r="D125" t="str">
            <v>LCR (LOCAREST à MOLHSEIM)</v>
          </cell>
          <cell r="E125" t="str">
            <v>4, Rue de Berne   SCHILTIGHEIM   BP 30058</v>
          </cell>
          <cell r="F125">
            <v>67013</v>
          </cell>
          <cell r="G125" t="str">
            <v>STRASBOURG Cédex</v>
          </cell>
          <cell r="H125">
            <v>388770240</v>
          </cell>
          <cell r="I125">
            <v>388770265</v>
          </cell>
          <cell r="J125" t="str">
            <v>LCR</v>
          </cell>
          <cell r="K125" t="str">
            <v>4, Rue de Berne   BP 30058   SCHILTIGHEIM</v>
          </cell>
          <cell r="L125">
            <v>67013</v>
          </cell>
          <cell r="M125" t="str">
            <v>STRASBOURG Cédex</v>
          </cell>
          <cell r="N125">
            <v>388770240</v>
          </cell>
          <cell r="P125">
            <v>388770265</v>
          </cell>
          <cell r="Q125" t="str">
            <v>67</v>
          </cell>
          <cell r="R125">
            <v>17000</v>
          </cell>
        </row>
        <row r="126">
          <cell r="A126">
            <v>4.125</v>
          </cell>
          <cell r="B126" t="str">
            <v>BE</v>
          </cell>
          <cell r="C126" t="str">
            <v>BI</v>
          </cell>
          <cell r="D126" t="str">
            <v>LCR (SCI SLJ - DS FENETRES à ROHWILLER)</v>
          </cell>
          <cell r="E126" t="str">
            <v>4, Rue de Berne   SCHILTIGHEIM   BP 30058</v>
          </cell>
          <cell r="F126">
            <v>67013</v>
          </cell>
          <cell r="G126" t="str">
            <v>STRASBOURG Cédex</v>
          </cell>
          <cell r="H126">
            <v>388770240</v>
          </cell>
          <cell r="I126">
            <v>388770265</v>
          </cell>
          <cell r="J126" t="str">
            <v>LCR</v>
          </cell>
          <cell r="K126" t="str">
            <v>4, Rue de Berne   BP 30058   SCHILTIGHEIM</v>
          </cell>
          <cell r="L126">
            <v>67013</v>
          </cell>
          <cell r="M126" t="str">
            <v>STRASBOURG Cédex</v>
          </cell>
          <cell r="N126">
            <v>388770240</v>
          </cell>
          <cell r="P126">
            <v>388770265</v>
          </cell>
          <cell r="Q126" t="str">
            <v>67</v>
          </cell>
          <cell r="R126">
            <v>33500</v>
          </cell>
        </row>
        <row r="127">
          <cell r="A127">
            <v>4.1260000000000003</v>
          </cell>
          <cell r="B127" t="str">
            <v>BE</v>
          </cell>
          <cell r="C127" t="str">
            <v>BI</v>
          </cell>
          <cell r="D127" t="str">
            <v>ALCAN PACKAGING (PECHINEY)</v>
          </cell>
          <cell r="E127" t="str">
            <v>Rue de la Stéarinerie   BP 150</v>
          </cell>
          <cell r="F127">
            <v>21000</v>
          </cell>
          <cell r="G127" t="str">
            <v>DIJON</v>
          </cell>
          <cell r="J127" t="str">
            <v>VISA INGENIERIE</v>
          </cell>
          <cell r="K127" t="str">
            <v>112, Route de Dijon</v>
          </cell>
          <cell r="L127">
            <v>21600</v>
          </cell>
          <cell r="M127" t="str">
            <v>LONGVIC</v>
          </cell>
          <cell r="N127">
            <v>380667717</v>
          </cell>
          <cell r="P127">
            <v>380664853</v>
          </cell>
          <cell r="Q127" t="str">
            <v>21</v>
          </cell>
          <cell r="R127">
            <v>75580.39</v>
          </cell>
        </row>
        <row r="128">
          <cell r="A128">
            <v>4.1269999999999998</v>
          </cell>
          <cell r="B128" t="str">
            <v>BB</v>
          </cell>
          <cell r="C128" t="str">
            <v>HS</v>
          </cell>
          <cell r="D128" t="str">
            <v>SCI PORTES DU GRAND LYON (SCAPPATICCI) Rue de Genève GENAS</v>
          </cell>
          <cell r="E128" t="str">
            <v>38, Rue des Frères Montgolfier    BP 43</v>
          </cell>
          <cell r="F128">
            <v>69680</v>
          </cell>
          <cell r="G128" t="str">
            <v>CHASSIEU Cédex</v>
          </cell>
          <cell r="H128">
            <v>478901197</v>
          </cell>
          <cell r="I128">
            <v>478406796</v>
          </cell>
          <cell r="J128" t="str">
            <v>GRUYER PA</v>
          </cell>
          <cell r="K128" t="str">
            <v>94, Rue Mercière</v>
          </cell>
          <cell r="L128">
            <v>69002</v>
          </cell>
          <cell r="M128" t="str">
            <v>LYON</v>
          </cell>
          <cell r="N128">
            <v>478376529</v>
          </cell>
          <cell r="P128">
            <v>472419055</v>
          </cell>
          <cell r="Q128" t="str">
            <v>69</v>
          </cell>
          <cell r="R128">
            <v>360000</v>
          </cell>
        </row>
        <row r="129">
          <cell r="A129">
            <v>4.1280000000000001</v>
          </cell>
          <cell r="B129" t="str">
            <v>BE</v>
          </cell>
          <cell r="C129" t="str">
            <v>AR</v>
          </cell>
          <cell r="D129" t="str">
            <v>SCI AZUR (MEGNIN BERNARD à FOUCHERANS)</v>
          </cell>
          <cell r="E129" t="str">
            <v>ZAC Gray Sud</v>
          </cell>
          <cell r="F129">
            <v>70100</v>
          </cell>
          <cell r="G129" t="str">
            <v>GRAY</v>
          </cell>
          <cell r="H129">
            <v>384653088</v>
          </cell>
          <cell r="I129">
            <v>384655308</v>
          </cell>
          <cell r="Q129" t="str">
            <v>39</v>
          </cell>
          <cell r="R129">
            <v>34450</v>
          </cell>
        </row>
        <row r="130">
          <cell r="A130">
            <v>4.1289999999999996</v>
          </cell>
          <cell r="B130" t="str">
            <v>BE</v>
          </cell>
          <cell r="C130" t="str">
            <v>BI</v>
          </cell>
          <cell r="D130" t="str">
            <v>SCI PCH IMMO (Bâtiment à BRIE COMTE ROBERT)</v>
          </cell>
          <cell r="E130" t="str">
            <v>72, Rue de la Beauderie</v>
          </cell>
          <cell r="F130">
            <v>77173</v>
          </cell>
          <cell r="G130" t="str">
            <v>CHEVRY COSSIGNY</v>
          </cell>
          <cell r="J130" t="str">
            <v>BATAILLE</v>
          </cell>
          <cell r="K130" t="str">
            <v>1, Rue de Paradis</v>
          </cell>
          <cell r="L130">
            <v>77120</v>
          </cell>
          <cell r="M130" t="str">
            <v>AUBEPIERRE</v>
          </cell>
          <cell r="O130">
            <v>164068575</v>
          </cell>
          <cell r="P130">
            <v>164065408</v>
          </cell>
          <cell r="Q130" t="str">
            <v>77</v>
          </cell>
          <cell r="R130">
            <v>125974</v>
          </cell>
        </row>
        <row r="131">
          <cell r="A131">
            <v>4.13</v>
          </cell>
          <cell r="B131" t="str">
            <v>BE</v>
          </cell>
          <cell r="C131" t="str">
            <v>BI</v>
          </cell>
          <cell r="D131" t="str">
            <v>SCI VAL DU LYS (Bâtiment à GENLIS)</v>
          </cell>
          <cell r="E131" t="str">
            <v>La Grange</v>
          </cell>
          <cell r="F131">
            <v>35580</v>
          </cell>
          <cell r="G131" t="str">
            <v>LASSY</v>
          </cell>
          <cell r="J131" t="str">
            <v>ACE INGENIERIE</v>
          </cell>
          <cell r="K131" t="str">
            <v>19, Rue Kérautret Botmel  ZAC de la Poterie</v>
          </cell>
          <cell r="L131">
            <v>35000</v>
          </cell>
          <cell r="M131" t="str">
            <v>RENNES</v>
          </cell>
          <cell r="N131">
            <v>223302211</v>
          </cell>
          <cell r="P131">
            <v>223307060</v>
          </cell>
          <cell r="Q131" t="str">
            <v>21</v>
          </cell>
          <cell r="R131">
            <v>1027623</v>
          </cell>
        </row>
        <row r="132">
          <cell r="A132">
            <v>4.1310000000000002</v>
          </cell>
          <cell r="B132" t="str">
            <v>BE</v>
          </cell>
          <cell r="C132" t="str">
            <v>MP</v>
          </cell>
          <cell r="D132" t="str">
            <v>GROBOST (Commune de VELLEXON - Salle socioculturelle)</v>
          </cell>
          <cell r="F132">
            <v>70130</v>
          </cell>
          <cell r="G132" t="str">
            <v>RAY SUR SAONE</v>
          </cell>
          <cell r="H132">
            <v>384784201</v>
          </cell>
          <cell r="I132">
            <v>384780338</v>
          </cell>
          <cell r="J132" t="str">
            <v>GRAPPE Daniel</v>
          </cell>
          <cell r="L132">
            <v>70130</v>
          </cell>
          <cell r="M132" t="str">
            <v>MERCEY SUR SAONE</v>
          </cell>
          <cell r="N132">
            <v>384671590</v>
          </cell>
          <cell r="P132">
            <v>384671687</v>
          </cell>
          <cell r="Q132" t="str">
            <v>70</v>
          </cell>
          <cell r="R132">
            <v>20700</v>
          </cell>
        </row>
        <row r="133">
          <cell r="A133">
            <v>4.1319999999999997</v>
          </cell>
          <cell r="B133" t="str">
            <v>BB</v>
          </cell>
          <cell r="C133" t="str">
            <v>BI</v>
          </cell>
          <cell r="D133" t="str">
            <v>REEL</v>
          </cell>
          <cell r="E133" t="str">
            <v>12, Rue des Frères Bonnet   ZI</v>
          </cell>
          <cell r="F133">
            <v>69400</v>
          </cell>
          <cell r="G133" t="str">
            <v>VILLEFRANCHE SUR SAONE</v>
          </cell>
          <cell r="H133">
            <v>474029460</v>
          </cell>
          <cell r="I133">
            <v>474603936</v>
          </cell>
          <cell r="Q133" t="str">
            <v>69</v>
          </cell>
          <cell r="R133">
            <v>39840</v>
          </cell>
        </row>
        <row r="134">
          <cell r="A134">
            <v>4.133</v>
          </cell>
          <cell r="B134" t="str">
            <v>BE</v>
          </cell>
          <cell r="C134" t="str">
            <v>GD</v>
          </cell>
          <cell r="D134" t="str">
            <v>SCI JESO - LES COUPONS D'ALSACE</v>
          </cell>
          <cell r="E134" t="str">
            <v>Lieu-Dit "Aux Cloyes"</v>
          </cell>
          <cell r="F134">
            <v>70200</v>
          </cell>
          <cell r="G134" t="str">
            <v>LURE</v>
          </cell>
          <cell r="J134" t="str">
            <v>PETITCOLIN JC</v>
          </cell>
          <cell r="K134" t="str">
            <v>15, Rue du Fahys   BP 123</v>
          </cell>
          <cell r="L134">
            <v>70203</v>
          </cell>
          <cell r="M134" t="str">
            <v>LURE Cédex</v>
          </cell>
          <cell r="N134">
            <v>384302697</v>
          </cell>
          <cell r="P134">
            <v>384629756</v>
          </cell>
          <cell r="Q134" t="str">
            <v>70</v>
          </cell>
          <cell r="R134">
            <v>145000</v>
          </cell>
        </row>
        <row r="135">
          <cell r="A135">
            <v>4.1340000000000003</v>
          </cell>
          <cell r="B135" t="str">
            <v>BE</v>
          </cell>
          <cell r="C135" t="str">
            <v>BI</v>
          </cell>
          <cell r="D135" t="str">
            <v>SOCLA DANFOSS</v>
          </cell>
          <cell r="E135" t="str">
            <v>365, Rue du Lieutenant Putier   BP 273</v>
          </cell>
          <cell r="F135">
            <v>71530</v>
          </cell>
          <cell r="G135" t="str">
            <v>VIREY LE GRAND</v>
          </cell>
          <cell r="H135">
            <v>385974200</v>
          </cell>
          <cell r="I135">
            <v>385414931</v>
          </cell>
          <cell r="J135" t="str">
            <v>ARCHIMEN ARCHITECTURE</v>
          </cell>
          <cell r="K135" t="str">
            <v>2, Rue René Char   BP 66606</v>
          </cell>
          <cell r="L135">
            <v>21066</v>
          </cell>
          <cell r="M135" t="str">
            <v>DIJON Cédex</v>
          </cell>
          <cell r="N135">
            <v>380539595</v>
          </cell>
          <cell r="P135">
            <v>380539604</v>
          </cell>
          <cell r="Q135" t="str">
            <v>71</v>
          </cell>
          <cell r="R135">
            <v>143200</v>
          </cell>
        </row>
        <row r="136">
          <cell r="A136">
            <v>4.1349999999999998</v>
          </cell>
          <cell r="B136" t="str">
            <v>BE</v>
          </cell>
          <cell r="C136" t="str">
            <v>GD</v>
          </cell>
          <cell r="D136" t="str">
            <v>SUPER U - RN 83 DISTRIBUTION (BLANC BRUN)</v>
          </cell>
          <cell r="E136" t="str">
            <v>Espace Chantrans</v>
          </cell>
          <cell r="F136">
            <v>39570</v>
          </cell>
          <cell r="G136" t="str">
            <v>MONTMOROT</v>
          </cell>
          <cell r="H136">
            <v>384247770</v>
          </cell>
          <cell r="I136">
            <v>384475746</v>
          </cell>
          <cell r="J136" t="str">
            <v>COBI ENGINEERING</v>
          </cell>
          <cell r="K136" t="str">
            <v>Rue Charles De Gaulle   BP 147   LANVALLAY</v>
          </cell>
          <cell r="L136">
            <v>22104</v>
          </cell>
          <cell r="M136" t="str">
            <v>DINAN Cédex</v>
          </cell>
          <cell r="N136">
            <v>296391837</v>
          </cell>
          <cell r="P136">
            <v>296853799</v>
          </cell>
          <cell r="Q136" t="str">
            <v>39</v>
          </cell>
          <cell r="R136" t="str">
            <v>ANNULEE</v>
          </cell>
        </row>
        <row r="137">
          <cell r="A137">
            <v>4.1360000000000001</v>
          </cell>
          <cell r="B137" t="str">
            <v>BE</v>
          </cell>
          <cell r="C137" t="str">
            <v>BI</v>
          </cell>
          <cell r="D137" t="str">
            <v>ETOILE 90</v>
          </cell>
          <cell r="E137" t="str">
            <v>27 - 29, Avenue d'Alsace   BP 167</v>
          </cell>
          <cell r="F137">
            <v>90003</v>
          </cell>
          <cell r="G137" t="str">
            <v>BELFORT Cédex</v>
          </cell>
          <cell r="H137">
            <v>384466070</v>
          </cell>
          <cell r="I137">
            <v>384298748</v>
          </cell>
          <cell r="J137" t="str">
            <v>ARCHIPLUS</v>
          </cell>
          <cell r="K137" t="str">
            <v>9, Rue Paul Langevin</v>
          </cell>
          <cell r="L137">
            <v>21300</v>
          </cell>
          <cell r="M137" t="str">
            <v>CHENOVE</v>
          </cell>
          <cell r="N137">
            <v>380529081</v>
          </cell>
          <cell r="P137">
            <v>380526406</v>
          </cell>
          <cell r="Q137" t="str">
            <v>90</v>
          </cell>
          <cell r="R137">
            <v>61850</v>
          </cell>
        </row>
      </sheetData>
      <sheetData sheetId="8">
        <row r="1">
          <cell r="A1" t="str">
            <v>N° AFFAIRE</v>
          </cell>
          <cell r="B1" t="str">
            <v>COM</v>
          </cell>
          <cell r="C1" t="str">
            <v>SECTEUR</v>
          </cell>
          <cell r="D1" t="str">
            <v>NOM DU CLIENT</v>
          </cell>
          <cell r="E1" t="str">
            <v>ADRESSE</v>
          </cell>
          <cell r="F1" t="str">
            <v>CP</v>
          </cell>
          <cell r="G1" t="str">
            <v>VILLE</v>
          </cell>
          <cell r="H1" t="str">
            <v>TEL</v>
          </cell>
          <cell r="I1" t="str">
            <v>FAX</v>
          </cell>
          <cell r="J1" t="str">
            <v>NOM CHANTIER</v>
          </cell>
          <cell r="K1" t="str">
            <v>DPT</v>
          </cell>
          <cell r="L1" t="str">
            <v>VILLE</v>
          </cell>
          <cell r="M1" t="str">
            <v>ARCHITECTE</v>
          </cell>
          <cell r="N1" t="str">
            <v>ADRESSE</v>
          </cell>
          <cell r="O1" t="str">
            <v>CP</v>
          </cell>
          <cell r="P1" t="str">
            <v>VILLE</v>
          </cell>
          <cell r="Q1" t="str">
            <v>TEL</v>
          </cell>
          <cell r="R1" t="str">
            <v>PORTABLE</v>
          </cell>
          <cell r="S1" t="str">
            <v>FAX</v>
          </cell>
          <cell r="T1" t="str">
            <v>MONTANT HT</v>
          </cell>
        </row>
        <row r="2">
          <cell r="A2">
            <v>5.0010000000000003</v>
          </cell>
          <cell r="B2" t="str">
            <v>BE</v>
          </cell>
          <cell r="C2" t="str">
            <v>HS</v>
          </cell>
          <cell r="D2" t="str">
            <v>ARCO</v>
          </cell>
          <cell r="E2" t="str">
            <v>5, Mare aux Canards</v>
          </cell>
          <cell r="F2">
            <v>67500</v>
          </cell>
          <cell r="G2" t="str">
            <v>HAGUENAU</v>
          </cell>
          <cell r="H2">
            <v>388638080</v>
          </cell>
          <cell r="I2">
            <v>388638077</v>
          </cell>
          <cell r="J2" t="str">
            <v>SCI LA SCHEER</v>
          </cell>
          <cell r="K2">
            <v>67</v>
          </cell>
          <cell r="L2" t="str">
            <v>HUTTENHEIM</v>
          </cell>
          <cell r="M2" t="str">
            <v>ARCO</v>
          </cell>
          <cell r="N2" t="str">
            <v>5, Mare aux Canards</v>
          </cell>
          <cell r="O2">
            <v>67500</v>
          </cell>
          <cell r="P2" t="str">
            <v>HAGUENAU</v>
          </cell>
          <cell r="Q2">
            <v>388638080</v>
          </cell>
          <cell r="T2">
            <v>93000</v>
          </cell>
        </row>
        <row r="3">
          <cell r="A3">
            <v>5.0019999999999998</v>
          </cell>
          <cell r="B3" t="str">
            <v>BE</v>
          </cell>
          <cell r="C3" t="str">
            <v>AR</v>
          </cell>
          <cell r="D3" t="str">
            <v>ASSOCIATION ECOMUSEE D'ALSACE</v>
          </cell>
          <cell r="E3" t="str">
            <v>BP 71</v>
          </cell>
          <cell r="F3">
            <v>68190</v>
          </cell>
          <cell r="G3" t="str">
            <v>UNGERSHEIM</v>
          </cell>
          <cell r="H3">
            <v>389744474</v>
          </cell>
          <cell r="I3">
            <v>389744465</v>
          </cell>
          <cell r="J3" t="str">
            <v>ASSOCIATION ECOMUSEE D'ALSACE</v>
          </cell>
          <cell r="K3">
            <v>68</v>
          </cell>
          <cell r="L3" t="str">
            <v>UNGERSHEIM</v>
          </cell>
          <cell r="T3">
            <v>3700</v>
          </cell>
        </row>
        <row r="4">
          <cell r="A4">
            <v>5.0030000000000001</v>
          </cell>
          <cell r="B4" t="str">
            <v>BE</v>
          </cell>
          <cell r="C4" t="str">
            <v>BI</v>
          </cell>
          <cell r="D4" t="str">
            <v xml:space="preserve">GEFEC </v>
          </cell>
          <cell r="E4" t="str">
            <v>42, Avenue de Verdier</v>
          </cell>
          <cell r="F4">
            <v>92120</v>
          </cell>
          <cell r="G4" t="str">
            <v>MONTROUGE</v>
          </cell>
          <cell r="H4">
            <v>146544646</v>
          </cell>
          <cell r="I4">
            <v>146543700</v>
          </cell>
          <cell r="J4" t="str">
            <v>ADL 91</v>
          </cell>
          <cell r="K4">
            <v>91</v>
          </cell>
          <cell r="L4" t="str">
            <v>WISSOUS</v>
          </cell>
          <cell r="M4" t="str">
            <v>ARCHICONCEPT</v>
          </cell>
          <cell r="N4" t="str">
            <v>34, Rue Berthelot</v>
          </cell>
          <cell r="O4">
            <v>92120</v>
          </cell>
          <cell r="P4" t="str">
            <v>MONTROUGE</v>
          </cell>
          <cell r="T4">
            <v>40000</v>
          </cell>
        </row>
        <row r="5">
          <cell r="A5">
            <v>5.0039999999999996</v>
          </cell>
          <cell r="B5" t="str">
            <v>BE</v>
          </cell>
          <cell r="C5" t="str">
            <v>BI</v>
          </cell>
          <cell r="D5" t="str">
            <v>LCR</v>
          </cell>
          <cell r="E5" t="str">
            <v>4, Rue de Berne   BP 30058   SCHILTIGHEIM</v>
          </cell>
          <cell r="F5">
            <v>67013</v>
          </cell>
          <cell r="G5" t="str">
            <v>STRASBOURG Cédex</v>
          </cell>
          <cell r="H5">
            <v>388770240</v>
          </cell>
          <cell r="I5">
            <v>388770265</v>
          </cell>
          <cell r="J5" t="str">
            <v>SANI</v>
          </cell>
          <cell r="K5">
            <v>67</v>
          </cell>
          <cell r="L5" t="str">
            <v>MUNDOLSHEIM</v>
          </cell>
          <cell r="M5" t="str">
            <v>CIVIDINI Stéphane</v>
          </cell>
          <cell r="N5" t="str">
            <v>24, Avenue des Vosges</v>
          </cell>
          <cell r="O5">
            <v>67000</v>
          </cell>
          <cell r="P5" t="str">
            <v>STRASBOURG</v>
          </cell>
          <cell r="T5">
            <v>29525</v>
          </cell>
        </row>
        <row r="6">
          <cell r="A6">
            <v>5.0049999999999999</v>
          </cell>
          <cell r="B6" t="str">
            <v>BE</v>
          </cell>
          <cell r="C6" t="str">
            <v>BA</v>
          </cell>
          <cell r="D6" t="str">
            <v>DURY Daniel</v>
          </cell>
          <cell r="E6" t="str">
            <v>En Ballot</v>
          </cell>
          <cell r="F6">
            <v>71220</v>
          </cell>
          <cell r="G6" t="str">
            <v>SAINT ANDRE LE DESERT</v>
          </cell>
          <cell r="H6">
            <v>385594822</v>
          </cell>
          <cell r="J6" t="str">
            <v>DURY Daniel</v>
          </cell>
          <cell r="K6">
            <v>71</v>
          </cell>
          <cell r="L6" t="str">
            <v>SAINT ANDRE LE DESERT</v>
          </cell>
          <cell r="T6">
            <v>28930</v>
          </cell>
        </row>
        <row r="7">
          <cell r="A7">
            <v>5.0060000000000002</v>
          </cell>
          <cell r="B7" t="str">
            <v>BE</v>
          </cell>
          <cell r="C7" t="str">
            <v>GD</v>
          </cell>
          <cell r="D7" t="str">
            <v>DISTOURS NORD</v>
          </cell>
          <cell r="E7" t="str">
            <v>Rue des Bordiers</v>
          </cell>
          <cell r="F7">
            <v>37073</v>
          </cell>
          <cell r="G7" t="str">
            <v>TOURS</v>
          </cell>
          <cell r="J7" t="str">
            <v>LECLERC</v>
          </cell>
          <cell r="K7">
            <v>37</v>
          </cell>
          <cell r="L7" t="str">
            <v>TOURS</v>
          </cell>
          <cell r="M7" t="str">
            <v>ARDECO</v>
          </cell>
          <cell r="N7" t="str">
            <v>16, Rue des Granges Galand    BP 236</v>
          </cell>
          <cell r="O7">
            <v>37552</v>
          </cell>
          <cell r="P7" t="str">
            <v>SAINT AVERTIN</v>
          </cell>
          <cell r="Q7">
            <v>247270128</v>
          </cell>
          <cell r="S7">
            <v>247287844</v>
          </cell>
          <cell r="T7">
            <v>914308</v>
          </cell>
        </row>
        <row r="8">
          <cell r="A8">
            <v>5.0069999999999997</v>
          </cell>
          <cell r="B8" t="str">
            <v>BE</v>
          </cell>
          <cell r="C8" t="str">
            <v>GD</v>
          </cell>
          <cell r="D8" t="str">
            <v>SUPER U</v>
          </cell>
          <cell r="E8" t="str">
            <v>ZAC Les Belles Ouvrières</v>
          </cell>
          <cell r="F8">
            <v>25410</v>
          </cell>
          <cell r="G8" t="str">
            <v>SAINT VIT</v>
          </cell>
          <cell r="J8" t="str">
            <v>SUPER U</v>
          </cell>
          <cell r="K8">
            <v>25</v>
          </cell>
          <cell r="L8" t="str">
            <v>SAINT VIT</v>
          </cell>
          <cell r="M8" t="str">
            <v>S'SPACE INGENIERIE</v>
          </cell>
          <cell r="N8" t="str">
            <v>30, Avenue de Colmar</v>
          </cell>
          <cell r="O8">
            <v>68100</v>
          </cell>
          <cell r="P8" t="str">
            <v>MULHOUSE</v>
          </cell>
          <cell r="Q8">
            <v>389434910</v>
          </cell>
          <cell r="T8">
            <v>64535</v>
          </cell>
        </row>
        <row r="9">
          <cell r="A9">
            <v>5.008</v>
          </cell>
          <cell r="B9" t="str">
            <v>BE</v>
          </cell>
          <cell r="C9" t="str">
            <v>GD</v>
          </cell>
          <cell r="D9" t="str">
            <v>COREAL</v>
          </cell>
          <cell r="F9">
            <v>70180</v>
          </cell>
          <cell r="G9" t="str">
            <v>DAMPIERRE SUR SALON</v>
          </cell>
          <cell r="J9" t="str">
            <v>LES ARCHES</v>
          </cell>
          <cell r="K9">
            <v>78</v>
          </cell>
          <cell r="L9" t="str">
            <v>BUCHELAY</v>
          </cell>
          <cell r="M9" t="str">
            <v>ATELIER 77</v>
          </cell>
          <cell r="N9" t="str">
            <v>10, Rue Delaunoy</v>
          </cell>
          <cell r="O9">
            <v>77000</v>
          </cell>
          <cell r="P9" t="str">
            <v>MELUN</v>
          </cell>
          <cell r="Q9">
            <v>164523519</v>
          </cell>
          <cell r="S9">
            <v>164523755</v>
          </cell>
          <cell r="T9">
            <v>329500</v>
          </cell>
        </row>
        <row r="10">
          <cell r="A10">
            <v>5.0090000000000003</v>
          </cell>
          <cell r="B10" t="str">
            <v>BE</v>
          </cell>
          <cell r="C10" t="str">
            <v>BI</v>
          </cell>
          <cell r="D10" t="str">
            <v>CHAROT</v>
          </cell>
          <cell r="E10" t="str">
            <v>ZI des Sablons   BP 166</v>
          </cell>
          <cell r="F10">
            <v>89101</v>
          </cell>
          <cell r="G10" t="str">
            <v>SENS</v>
          </cell>
          <cell r="H10">
            <v>386647391</v>
          </cell>
          <cell r="I10">
            <v>386647390</v>
          </cell>
          <cell r="J10" t="str">
            <v>CHAROT</v>
          </cell>
          <cell r="K10">
            <v>89</v>
          </cell>
          <cell r="L10" t="str">
            <v>SENS</v>
          </cell>
          <cell r="T10">
            <v>111420</v>
          </cell>
        </row>
        <row r="11">
          <cell r="A11">
            <v>5.01</v>
          </cell>
          <cell r="B11" t="str">
            <v>BE</v>
          </cell>
          <cell r="C11" t="str">
            <v>GD</v>
          </cell>
          <cell r="D11" t="str">
            <v>LA PLATEFORME DU BATIMENT</v>
          </cell>
          <cell r="E11" t="str">
            <v>13 - 15, Rue Germaine Taillefer</v>
          </cell>
          <cell r="F11">
            <v>75927</v>
          </cell>
          <cell r="G11" t="str">
            <v>PARIS Cédex 19</v>
          </cell>
          <cell r="H11">
            <v>142038583</v>
          </cell>
          <cell r="I11">
            <v>142038548</v>
          </cell>
          <cell r="J11" t="str">
            <v>LA PLATEFORME DU BATIMENT</v>
          </cell>
          <cell r="K11">
            <v>21</v>
          </cell>
          <cell r="L11" t="str">
            <v>MARSANNAY LA COTE</v>
          </cell>
          <cell r="M11" t="str">
            <v>SETUREC ARCHITECTURE</v>
          </cell>
          <cell r="N11" t="str">
            <v>2, Rue Louis De Broglie   Parc Technologique</v>
          </cell>
          <cell r="O11">
            <v>21000</v>
          </cell>
          <cell r="P11" t="str">
            <v>DIJON</v>
          </cell>
          <cell r="Q11">
            <v>380740102</v>
          </cell>
          <cell r="S11">
            <v>380740106</v>
          </cell>
          <cell r="T11">
            <v>310000</v>
          </cell>
        </row>
        <row r="12">
          <cell r="A12">
            <v>5.0110000000000001</v>
          </cell>
          <cell r="B12" t="str">
            <v>BB</v>
          </cell>
          <cell r="C12" t="str">
            <v>GD</v>
          </cell>
          <cell r="D12" t="str">
            <v>VMONT PROMOTION</v>
          </cell>
          <cell r="E12" t="str">
            <v>Rue Julien Fayolle</v>
          </cell>
          <cell r="F12">
            <v>43100</v>
          </cell>
          <cell r="G12" t="str">
            <v>BRIOUDE</v>
          </cell>
          <cell r="H12">
            <v>471508920</v>
          </cell>
          <cell r="I12">
            <v>471508924</v>
          </cell>
          <cell r="J12" t="str">
            <v>DEFI MODE</v>
          </cell>
          <cell r="K12">
            <v>21</v>
          </cell>
          <cell r="L12" t="str">
            <v>CHATILLON SUR SEINE</v>
          </cell>
          <cell r="M12" t="str">
            <v>ARCHITECTURE ET TERRITOIRE DESIGN</v>
          </cell>
          <cell r="N12" t="str">
            <v>116, Cours Berriat</v>
          </cell>
          <cell r="O12">
            <v>38000</v>
          </cell>
          <cell r="P12" t="str">
            <v>GRENOBLE</v>
          </cell>
          <cell r="Q12">
            <v>476705995</v>
          </cell>
          <cell r="S12">
            <v>476700102</v>
          </cell>
          <cell r="T12">
            <v>131780</v>
          </cell>
        </row>
        <row r="13">
          <cell r="A13">
            <v>5.0119999999999996</v>
          </cell>
          <cell r="B13" t="str">
            <v>BE</v>
          </cell>
          <cell r="C13" t="str">
            <v>BI</v>
          </cell>
          <cell r="D13" t="str">
            <v xml:space="preserve">LCR </v>
          </cell>
          <cell r="E13" t="str">
            <v>4, Rue de Berne   BP 30058   SCHILTIGHEIM</v>
          </cell>
          <cell r="F13">
            <v>67013</v>
          </cell>
          <cell r="G13" t="str">
            <v>STRASBOURG Cédex</v>
          </cell>
          <cell r="H13">
            <v>388770240</v>
          </cell>
          <cell r="I13">
            <v>388770265</v>
          </cell>
          <cell r="J13" t="str">
            <v>SCI BALDSPEED - ZIEGLER</v>
          </cell>
          <cell r="K13">
            <v>67</v>
          </cell>
          <cell r="L13" t="str">
            <v>HOERDT</v>
          </cell>
          <cell r="M13" t="str">
            <v>WOLFHUGEL</v>
          </cell>
          <cell r="N13" t="str">
            <v>2, Rue Gutenberg   BP 148</v>
          </cell>
          <cell r="O13">
            <v>67723</v>
          </cell>
          <cell r="P13" t="str">
            <v>HOERDT</v>
          </cell>
          <cell r="T13">
            <v>83848</v>
          </cell>
        </row>
        <row r="14">
          <cell r="A14">
            <v>5.0129999999999999</v>
          </cell>
          <cell r="B14" t="str">
            <v>BE</v>
          </cell>
          <cell r="C14" t="str">
            <v>GD</v>
          </cell>
          <cell r="D14" t="str">
            <v>CODI FRANCE DISTRIBUTION</v>
          </cell>
          <cell r="E14" t="str">
            <v>ZI   Rue des Entrepôts</v>
          </cell>
          <cell r="F14">
            <v>39700</v>
          </cell>
          <cell r="G14" t="str">
            <v>ROCHEFORT SUR NENON</v>
          </cell>
          <cell r="H14">
            <v>384707400</v>
          </cell>
          <cell r="I14">
            <v>384706439</v>
          </cell>
          <cell r="J14" t="str">
            <v>COLRUYT</v>
          </cell>
          <cell r="K14">
            <v>71</v>
          </cell>
          <cell r="L14" t="str">
            <v>EPINAC LES MINES</v>
          </cell>
          <cell r="M14" t="str">
            <v>BOUYGUES Jean-Marie</v>
          </cell>
          <cell r="N14" t="str">
            <v>Résidence Le Chamfort   38 C, Avenue G Pompidou</v>
          </cell>
          <cell r="O14">
            <v>39100</v>
          </cell>
          <cell r="P14" t="str">
            <v>DOLE</v>
          </cell>
          <cell r="Q14">
            <v>384720743</v>
          </cell>
          <cell r="S14">
            <v>384728519</v>
          </cell>
          <cell r="T14">
            <v>39310</v>
          </cell>
        </row>
        <row r="15">
          <cell r="A15">
            <v>5.0140000000000002</v>
          </cell>
          <cell r="B15" t="str">
            <v>BB</v>
          </cell>
          <cell r="C15" t="str">
            <v>DI</v>
          </cell>
          <cell r="D15" t="str">
            <v>LAZARD CONSTRUCTION</v>
          </cell>
          <cell r="E15" t="str">
            <v>33, Avenue du Maréchal Foch</v>
          </cell>
          <cell r="F15">
            <v>69006</v>
          </cell>
          <cell r="G15" t="str">
            <v>LYON</v>
          </cell>
          <cell r="H15">
            <v>472695969</v>
          </cell>
          <cell r="I15">
            <v>472695968</v>
          </cell>
          <cell r="J15" t="str">
            <v>INNOVALIS (Bâtiments A et B)</v>
          </cell>
          <cell r="K15">
            <v>69</v>
          </cell>
          <cell r="L15" t="str">
            <v>DARDILLY</v>
          </cell>
          <cell r="M15" t="str">
            <v>ARCHIGROUP</v>
          </cell>
          <cell r="N15" t="str">
            <v>50, Allée des Cyprès   BP 34</v>
          </cell>
          <cell r="O15">
            <v>69579</v>
          </cell>
          <cell r="P15" t="str">
            <v>LIMONEST Cédex</v>
          </cell>
          <cell r="Q15">
            <v>478664848</v>
          </cell>
          <cell r="S15">
            <v>478664866</v>
          </cell>
          <cell r="T15">
            <v>191600</v>
          </cell>
        </row>
        <row r="16">
          <cell r="A16">
            <v>5.0149999999999997</v>
          </cell>
          <cell r="B16" t="str">
            <v>BE</v>
          </cell>
          <cell r="C16" t="str">
            <v>BI</v>
          </cell>
          <cell r="D16" t="str">
            <v>DEMATHIEU ET BARD</v>
          </cell>
          <cell r="E16" t="str">
            <v>27, Rue des Magnolias</v>
          </cell>
          <cell r="F16">
            <v>90160</v>
          </cell>
          <cell r="G16" t="str">
            <v>BESSONCOURT</v>
          </cell>
          <cell r="H16">
            <v>384290571</v>
          </cell>
          <cell r="I16">
            <v>384299626</v>
          </cell>
          <cell r="J16" t="str">
            <v>FAURECIA - TRECIA</v>
          </cell>
          <cell r="K16">
            <v>25</v>
          </cell>
          <cell r="L16" t="str">
            <v>ETUPES</v>
          </cell>
          <cell r="M16" t="str">
            <v xml:space="preserve">MONSINJON </v>
          </cell>
          <cell r="N16" t="str">
            <v>1, Rue Charles Surleau</v>
          </cell>
          <cell r="O16">
            <v>25200</v>
          </cell>
          <cell r="P16" t="str">
            <v>MONTBELIARD</v>
          </cell>
          <cell r="T16" t="str">
            <v>ANNULEE</v>
          </cell>
        </row>
        <row r="17">
          <cell r="A17">
            <v>5.016</v>
          </cell>
          <cell r="B17" t="str">
            <v>BE</v>
          </cell>
          <cell r="C17" t="str">
            <v>BI</v>
          </cell>
          <cell r="D17" t="str">
            <v>GCC</v>
          </cell>
          <cell r="E17" t="str">
            <v>Route de Dambenois</v>
          </cell>
          <cell r="F17">
            <v>25600</v>
          </cell>
          <cell r="G17" t="str">
            <v>NOMMAY</v>
          </cell>
          <cell r="H17">
            <v>381943792</v>
          </cell>
          <cell r="I17">
            <v>381951661</v>
          </cell>
          <cell r="J17" t="str">
            <v>PEUGEOT</v>
          </cell>
          <cell r="K17">
            <v>68</v>
          </cell>
          <cell r="L17" t="str">
            <v>MULHOUSE</v>
          </cell>
          <cell r="M17" t="str">
            <v>MURINGER</v>
          </cell>
          <cell r="N17" t="str">
            <v>6, Rue du Rhône</v>
          </cell>
          <cell r="O17">
            <v>90000</v>
          </cell>
          <cell r="P17" t="str">
            <v>BELFORT</v>
          </cell>
          <cell r="T17">
            <v>52000</v>
          </cell>
        </row>
        <row r="18">
          <cell r="A18">
            <v>5.0170000000000003</v>
          </cell>
          <cell r="B18" t="str">
            <v>BE</v>
          </cell>
          <cell r="C18" t="str">
            <v>BI</v>
          </cell>
          <cell r="D18" t="str">
            <v>ARCO</v>
          </cell>
          <cell r="E18" t="str">
            <v>57, Allée de la Robertsau</v>
          </cell>
          <cell r="F18">
            <v>67000</v>
          </cell>
          <cell r="G18" t="str">
            <v>STRASBOURG Cédex</v>
          </cell>
          <cell r="H18">
            <v>388251715</v>
          </cell>
          <cell r="J18" t="str">
            <v>SCI EVA</v>
          </cell>
          <cell r="K18">
            <v>67</v>
          </cell>
          <cell r="L18" t="str">
            <v>HAGUENAU</v>
          </cell>
          <cell r="M18" t="str">
            <v>ARCO</v>
          </cell>
          <cell r="N18" t="str">
            <v>5, Mare aux Canards</v>
          </cell>
          <cell r="O18">
            <v>67500</v>
          </cell>
          <cell r="P18" t="str">
            <v>HAGUENAU</v>
          </cell>
          <cell r="Q18">
            <v>388638080</v>
          </cell>
          <cell r="S18">
            <v>388638027</v>
          </cell>
          <cell r="T18">
            <v>40000</v>
          </cell>
        </row>
        <row r="19">
          <cell r="A19">
            <v>5.0179999999999998</v>
          </cell>
          <cell r="B19" t="str">
            <v>BB</v>
          </cell>
          <cell r="C19" t="str">
            <v>GD</v>
          </cell>
          <cell r="D19" t="str">
            <v>DECATHLON</v>
          </cell>
          <cell r="E19" t="str">
            <v>332, Avenue Charles De Gaulle   Case 31</v>
          </cell>
          <cell r="F19">
            <v>69676</v>
          </cell>
          <cell r="G19" t="str">
            <v>BRON Cédex</v>
          </cell>
          <cell r="H19">
            <v>472158772</v>
          </cell>
          <cell r="I19">
            <v>472158771</v>
          </cell>
          <cell r="J19" t="str">
            <v>DECATHLON</v>
          </cell>
          <cell r="K19">
            <v>71</v>
          </cell>
          <cell r="L19" t="str">
            <v>SAINT MARCEL CHALON</v>
          </cell>
          <cell r="M19" t="str">
            <v>PAUL VOLLIN INGENIERIE</v>
          </cell>
          <cell r="N19" t="str">
            <v>40, Rue Laure Diébold</v>
          </cell>
          <cell r="O19">
            <v>69009</v>
          </cell>
          <cell r="P19" t="str">
            <v>LYON</v>
          </cell>
          <cell r="Q19">
            <v>472536060</v>
          </cell>
          <cell r="S19">
            <v>472536061</v>
          </cell>
          <cell r="T19">
            <v>229820</v>
          </cell>
        </row>
        <row r="20">
          <cell r="A20">
            <v>5.0190000000000001</v>
          </cell>
          <cell r="B20" t="str">
            <v>BE</v>
          </cell>
          <cell r="C20" t="str">
            <v>AR</v>
          </cell>
          <cell r="D20" t="str">
            <v>BATIPRO</v>
          </cell>
          <cell r="E20" t="str">
            <v>8, Rue Alfred De Vigny   BP 72109</v>
          </cell>
          <cell r="F20">
            <v>25051</v>
          </cell>
          <cell r="G20" t="str">
            <v>BESANCON Cédex 5</v>
          </cell>
          <cell r="H20">
            <v>381412500</v>
          </cell>
          <cell r="I20">
            <v>381518041</v>
          </cell>
          <cell r="J20" t="str">
            <v>SCI LES CREUILLOTTES</v>
          </cell>
          <cell r="K20">
            <v>25</v>
          </cell>
          <cell r="L20" t="str">
            <v>ROCHE LEZ BEAUPRE</v>
          </cell>
          <cell r="M20" t="str">
            <v>BATIPRO</v>
          </cell>
          <cell r="N20" t="str">
            <v>8, Rue Alfred De Vigny   BP 72109</v>
          </cell>
          <cell r="O20">
            <v>25051</v>
          </cell>
          <cell r="P20" t="str">
            <v>BESANCON Cédex</v>
          </cell>
          <cell r="Q20">
            <v>381412500</v>
          </cell>
          <cell r="S20">
            <v>381518041</v>
          </cell>
          <cell r="T20">
            <v>24000</v>
          </cell>
        </row>
        <row r="21">
          <cell r="A21">
            <v>5.0199999999999996</v>
          </cell>
          <cell r="B21" t="str">
            <v>BE</v>
          </cell>
          <cell r="C21" t="str">
            <v>AR</v>
          </cell>
          <cell r="D21" t="str">
            <v>BATIPRO</v>
          </cell>
          <cell r="E21" t="str">
            <v>8, Rue Alfred De Vigny   BP 72109</v>
          </cell>
          <cell r="F21">
            <v>25051</v>
          </cell>
          <cell r="G21" t="str">
            <v>BESANCON Cédex 5</v>
          </cell>
          <cell r="H21">
            <v>381412500</v>
          </cell>
          <cell r="I21">
            <v>381518041</v>
          </cell>
          <cell r="J21" t="str">
            <v>SCI LES SAPINS VERTS</v>
          </cell>
          <cell r="K21">
            <v>39</v>
          </cell>
          <cell r="L21" t="str">
            <v>CHAMPAGNOLE</v>
          </cell>
          <cell r="M21" t="str">
            <v>BATIPRO</v>
          </cell>
          <cell r="N21" t="str">
            <v>8, Rue Alfred De Vigny   BP 72109</v>
          </cell>
          <cell r="O21">
            <v>25051</v>
          </cell>
          <cell r="P21" t="str">
            <v>BESANCON Cédex</v>
          </cell>
          <cell r="Q21">
            <v>381412500</v>
          </cell>
          <cell r="S21">
            <v>381518041</v>
          </cell>
          <cell r="T21">
            <v>76360</v>
          </cell>
        </row>
        <row r="22">
          <cell r="A22">
            <v>5.0209999999999999</v>
          </cell>
          <cell r="B22" t="str">
            <v>BE</v>
          </cell>
          <cell r="C22" t="str">
            <v>AR</v>
          </cell>
          <cell r="D22" t="str">
            <v>BATIPRO</v>
          </cell>
          <cell r="E22" t="str">
            <v>8, Rue Alfred De Vigny   BP 72109</v>
          </cell>
          <cell r="F22">
            <v>25051</v>
          </cell>
          <cell r="G22" t="str">
            <v>BESANCON Cédex 5</v>
          </cell>
          <cell r="H22">
            <v>381412500</v>
          </cell>
          <cell r="I22">
            <v>381518041</v>
          </cell>
          <cell r="J22" t="str">
            <v>SCI PONT D'AIN SUD</v>
          </cell>
          <cell r="K22">
            <v>1</v>
          </cell>
          <cell r="L22" t="str">
            <v>PONT D'AIN</v>
          </cell>
          <cell r="M22" t="str">
            <v>BATIPRO</v>
          </cell>
          <cell r="N22" t="str">
            <v>8, Rue Alfred De Vigny   BP 72109</v>
          </cell>
          <cell r="O22">
            <v>25051</v>
          </cell>
          <cell r="P22" t="str">
            <v>BESANCON Cédex</v>
          </cell>
          <cell r="Q22">
            <v>381412500</v>
          </cell>
          <cell r="S22">
            <v>381518041</v>
          </cell>
          <cell r="T22">
            <v>86800</v>
          </cell>
        </row>
        <row r="23">
          <cell r="A23">
            <v>5.0220000000000002</v>
          </cell>
          <cell r="B23" t="str">
            <v>BE</v>
          </cell>
          <cell r="C23" t="str">
            <v>GD</v>
          </cell>
          <cell r="D23" t="str">
            <v>BATIPRO</v>
          </cell>
          <cell r="E23" t="str">
            <v>8, Rue Alfred De Vigny   BP 72109</v>
          </cell>
          <cell r="F23">
            <v>25051</v>
          </cell>
          <cell r="G23" t="str">
            <v>BESANCON Cédex 5</v>
          </cell>
          <cell r="H23">
            <v>381412500</v>
          </cell>
          <cell r="I23">
            <v>381518041</v>
          </cell>
          <cell r="J23" t="str">
            <v>TOUT FAIRE - PRETRE</v>
          </cell>
          <cell r="K23">
            <v>25</v>
          </cell>
          <cell r="L23" t="str">
            <v>MAICHE</v>
          </cell>
          <cell r="M23" t="str">
            <v>BATIPRO</v>
          </cell>
          <cell r="N23" t="str">
            <v>8, Rue Alfred De Vigny   BP 72109</v>
          </cell>
          <cell r="O23">
            <v>25051</v>
          </cell>
          <cell r="P23" t="str">
            <v>BESANCON Cédex</v>
          </cell>
          <cell r="Q23">
            <v>381412500</v>
          </cell>
          <cell r="S23">
            <v>381518041</v>
          </cell>
          <cell r="T23">
            <v>78840</v>
          </cell>
        </row>
        <row r="24">
          <cell r="A24">
            <v>5.0229999999999997</v>
          </cell>
          <cell r="B24" t="str">
            <v>BE</v>
          </cell>
          <cell r="C24" t="str">
            <v>DI</v>
          </cell>
          <cell r="D24" t="str">
            <v>ASSOCIATION ECOMUSEE D'ALSACE</v>
          </cell>
          <cell r="E24" t="str">
            <v>BP 71</v>
          </cell>
          <cell r="F24">
            <v>68190</v>
          </cell>
          <cell r="G24" t="str">
            <v>UNGERSHEIM</v>
          </cell>
          <cell r="H24">
            <v>389744474</v>
          </cell>
          <cell r="I24">
            <v>389744465</v>
          </cell>
          <cell r="J24" t="str">
            <v>ASSOCIATION ECOMUSEE D'ALSACE</v>
          </cell>
          <cell r="K24">
            <v>68</v>
          </cell>
          <cell r="L24" t="str">
            <v>UNGERSHEIM</v>
          </cell>
          <cell r="M24" t="str">
            <v>MULLER ET MULLER</v>
          </cell>
          <cell r="N24" t="str">
            <v>18, Rue Sambre et Meuse</v>
          </cell>
          <cell r="O24">
            <v>68500</v>
          </cell>
          <cell r="P24" t="str">
            <v>GUEBWILLER</v>
          </cell>
          <cell r="Q24">
            <v>389742454</v>
          </cell>
          <cell r="S24">
            <v>389748932</v>
          </cell>
          <cell r="T24">
            <v>117000</v>
          </cell>
        </row>
        <row r="25">
          <cell r="A25">
            <v>5.024</v>
          </cell>
          <cell r="B25" t="str">
            <v>BB</v>
          </cell>
          <cell r="C25" t="str">
            <v>BI</v>
          </cell>
          <cell r="D25" t="str">
            <v>CMC</v>
          </cell>
          <cell r="E25" t="str">
            <v>354, Rue André Philip</v>
          </cell>
          <cell r="F25">
            <v>69007</v>
          </cell>
          <cell r="G25" t="str">
            <v>LYON</v>
          </cell>
          <cell r="H25">
            <v>472731440</v>
          </cell>
          <cell r="I25">
            <v>478580206</v>
          </cell>
          <cell r="J25" t="str">
            <v>FRANCE BOISSONS</v>
          </cell>
          <cell r="K25">
            <v>69</v>
          </cell>
          <cell r="L25" t="str">
            <v>SAINT PRIEST</v>
          </cell>
          <cell r="M25" t="str">
            <v>CMC</v>
          </cell>
          <cell r="N25" t="str">
            <v>354, Rue André Philip</v>
          </cell>
          <cell r="O25">
            <v>69007</v>
          </cell>
          <cell r="P25" t="str">
            <v>LYON</v>
          </cell>
          <cell r="Q25">
            <v>472731440</v>
          </cell>
          <cell r="S25">
            <v>478580206</v>
          </cell>
          <cell r="T25">
            <v>284240</v>
          </cell>
        </row>
        <row r="26">
          <cell r="A26">
            <v>5.0250000000000004</v>
          </cell>
          <cell r="B26" t="str">
            <v>BE</v>
          </cell>
          <cell r="C26" t="str">
            <v>BI</v>
          </cell>
          <cell r="D26" t="str">
            <v>SCI SERGE</v>
          </cell>
          <cell r="E26" t="str">
            <v>24, Rue des Tuileries</v>
          </cell>
          <cell r="F26">
            <v>67460</v>
          </cell>
          <cell r="G26" t="str">
            <v>SOUFFELWEYERSHEIM</v>
          </cell>
          <cell r="H26">
            <v>388180727</v>
          </cell>
          <cell r="I26">
            <v>388180728</v>
          </cell>
          <cell r="J26" t="str">
            <v>EUROMEDEX</v>
          </cell>
          <cell r="K26">
            <v>67</v>
          </cell>
          <cell r="L26" t="str">
            <v>SOUFFELWEYERSHEIM</v>
          </cell>
          <cell r="M26" t="str">
            <v>BGL ARCHITECTURE</v>
          </cell>
          <cell r="N26" t="str">
            <v>12, Rue des Cerisiers</v>
          </cell>
          <cell r="O26">
            <v>67117</v>
          </cell>
          <cell r="P26" t="str">
            <v>FURDENHEIM</v>
          </cell>
          <cell r="Q26">
            <v>388691880</v>
          </cell>
          <cell r="S26">
            <v>388691882</v>
          </cell>
          <cell r="T26">
            <v>157946.4</v>
          </cell>
        </row>
        <row r="27">
          <cell r="A27">
            <v>5.0259999999999998</v>
          </cell>
          <cell r="B27" t="str">
            <v>BE</v>
          </cell>
          <cell r="C27" t="str">
            <v>AR</v>
          </cell>
          <cell r="D27" t="str">
            <v>VISA INGENIERIE</v>
          </cell>
          <cell r="E27" t="str">
            <v>112, Route de Dijon</v>
          </cell>
          <cell r="F27">
            <v>21600</v>
          </cell>
          <cell r="G27" t="str">
            <v>LONGVIC</v>
          </cell>
          <cell r="H27">
            <v>380667717</v>
          </cell>
          <cell r="I27">
            <v>380664853</v>
          </cell>
          <cell r="J27" t="str">
            <v>RUBIN LACAQUE</v>
          </cell>
          <cell r="K27">
            <v>90</v>
          </cell>
          <cell r="L27" t="str">
            <v>VALDOIE</v>
          </cell>
          <cell r="M27" t="str">
            <v>VISA INGENIERIE</v>
          </cell>
          <cell r="N27" t="str">
            <v>112, Route de Dijon</v>
          </cell>
          <cell r="O27">
            <v>21600</v>
          </cell>
          <cell r="P27" t="str">
            <v>LONGVIC</v>
          </cell>
          <cell r="Q27">
            <v>380667717</v>
          </cell>
          <cell r="S27">
            <v>380664853</v>
          </cell>
          <cell r="T27">
            <v>32000</v>
          </cell>
        </row>
        <row r="28">
          <cell r="A28">
            <v>5.0270000000000001</v>
          </cell>
          <cell r="B28" t="str">
            <v>BE</v>
          </cell>
          <cell r="C28" t="str">
            <v>AR</v>
          </cell>
          <cell r="D28" t="str">
            <v>VISA INGENIERIE</v>
          </cell>
          <cell r="E28" t="str">
            <v>112, Route de Dijon</v>
          </cell>
          <cell r="F28">
            <v>21600</v>
          </cell>
          <cell r="G28" t="str">
            <v>LONGVIC</v>
          </cell>
          <cell r="H28">
            <v>380667717</v>
          </cell>
          <cell r="I28">
            <v>380664853</v>
          </cell>
          <cell r="J28" t="str">
            <v>SCI DE LA COTE (Centre Contrôle Tech)</v>
          </cell>
          <cell r="K28">
            <v>21</v>
          </cell>
          <cell r="L28" t="str">
            <v>LONGVIC</v>
          </cell>
          <cell r="M28" t="str">
            <v>VISA INGENIERIE</v>
          </cell>
          <cell r="N28" t="str">
            <v>112, Route de Dijon</v>
          </cell>
          <cell r="O28">
            <v>21600</v>
          </cell>
          <cell r="P28" t="str">
            <v>LONGVIC</v>
          </cell>
          <cell r="Q28">
            <v>380667717</v>
          </cell>
          <cell r="S28">
            <v>380664853</v>
          </cell>
          <cell r="T28">
            <v>33560</v>
          </cell>
        </row>
        <row r="29">
          <cell r="A29">
            <v>5.0279999999999996</v>
          </cell>
          <cell r="B29" t="str">
            <v>BE</v>
          </cell>
          <cell r="C29" t="str">
            <v>BI</v>
          </cell>
          <cell r="D29" t="str">
            <v>SETEO - REVAL SERVICES</v>
          </cell>
          <cell r="E29" t="str">
            <v>Route de Gray</v>
          </cell>
          <cell r="F29">
            <v>21850</v>
          </cell>
          <cell r="G29" t="str">
            <v>SAINT APOLLINAIRE</v>
          </cell>
          <cell r="H29">
            <v>380600950</v>
          </cell>
          <cell r="I29">
            <v>380600959</v>
          </cell>
          <cell r="J29" t="str">
            <v>SETEO - REVAL SERVICES</v>
          </cell>
          <cell r="K29">
            <v>21</v>
          </cell>
          <cell r="L29" t="str">
            <v>SAINT APOLLINAIRE</v>
          </cell>
          <cell r="T29">
            <v>42000</v>
          </cell>
        </row>
        <row r="30">
          <cell r="A30">
            <v>5.0289999999999999</v>
          </cell>
          <cell r="B30" t="str">
            <v>BB</v>
          </cell>
          <cell r="C30" t="str">
            <v>GD</v>
          </cell>
          <cell r="D30" t="str">
            <v>TIMOSA BRICOMARCHE</v>
          </cell>
          <cell r="E30" t="str">
            <v>ZA Le Petit Frêne</v>
          </cell>
          <cell r="F30">
            <v>25660</v>
          </cell>
          <cell r="G30" t="str">
            <v>SAONE</v>
          </cell>
          <cell r="H30">
            <v>381557777</v>
          </cell>
          <cell r="I30">
            <v>381559089</v>
          </cell>
          <cell r="J30" t="str">
            <v>TIMOSA BRICOMARCHE</v>
          </cell>
          <cell r="K30">
            <v>25</v>
          </cell>
          <cell r="L30" t="str">
            <v>SAONE</v>
          </cell>
          <cell r="M30" t="str">
            <v>AXIS INGENIERIE</v>
          </cell>
          <cell r="N30" t="str">
            <v>96, Rue de la Part Dieu</v>
          </cell>
          <cell r="O30">
            <v>69003</v>
          </cell>
          <cell r="P30" t="str">
            <v>LYON</v>
          </cell>
          <cell r="Q30">
            <v>478629555</v>
          </cell>
          <cell r="S30">
            <v>478628553</v>
          </cell>
          <cell r="T30">
            <v>43000</v>
          </cell>
        </row>
        <row r="31">
          <cell r="A31">
            <v>5.03</v>
          </cell>
          <cell r="B31" t="str">
            <v>BE</v>
          </cell>
          <cell r="C31" t="str">
            <v>GD</v>
          </cell>
          <cell r="D31" t="str">
            <v>MAISON DU TREIZIEME</v>
          </cell>
          <cell r="E31" t="str">
            <v>21, Avenue du Maréchal De Lattre De Tassigny</v>
          </cell>
          <cell r="F31">
            <v>94120</v>
          </cell>
          <cell r="G31" t="str">
            <v>FONTENAY SOUS BOIS</v>
          </cell>
          <cell r="J31" t="str">
            <v>BRICORAMA</v>
          </cell>
          <cell r="K31">
            <v>77</v>
          </cell>
          <cell r="L31" t="str">
            <v>NEMOURS</v>
          </cell>
          <cell r="M31" t="str">
            <v>GITEC</v>
          </cell>
          <cell r="N31" t="str">
            <v>44 - 46, Avenue Raspail</v>
          </cell>
          <cell r="O31">
            <v>94250</v>
          </cell>
          <cell r="P31" t="str">
            <v>GENTILLY</v>
          </cell>
          <cell r="Q31">
            <v>149085790</v>
          </cell>
          <cell r="T31">
            <v>154000</v>
          </cell>
        </row>
        <row r="32">
          <cell r="A32">
            <v>5.0309999999999997</v>
          </cell>
          <cell r="B32" t="str">
            <v>BE</v>
          </cell>
          <cell r="C32" t="str">
            <v>BI</v>
          </cell>
          <cell r="D32" t="str">
            <v>LCR</v>
          </cell>
          <cell r="E32" t="str">
            <v>4, Rue de Berne   BP 30058   SCHILTIGHEIM</v>
          </cell>
          <cell r="F32">
            <v>67013</v>
          </cell>
          <cell r="G32" t="str">
            <v>STRASBOURG Cédex</v>
          </cell>
          <cell r="H32">
            <v>388770240</v>
          </cell>
          <cell r="I32">
            <v>388770265</v>
          </cell>
          <cell r="J32" t="str">
            <v>SCI JAM - GRIMM</v>
          </cell>
          <cell r="K32">
            <v>67</v>
          </cell>
          <cell r="L32" t="str">
            <v>HOERDT</v>
          </cell>
          <cell r="M32" t="str">
            <v>LCR</v>
          </cell>
          <cell r="N32" t="str">
            <v>4, Rue de Berne   BP 30058   SCHILTIGHEIM</v>
          </cell>
          <cell r="O32">
            <v>67013</v>
          </cell>
          <cell r="P32" t="str">
            <v>STRASBOURG Cédex</v>
          </cell>
          <cell r="Q32">
            <v>388770240</v>
          </cell>
          <cell r="S32">
            <v>388770265</v>
          </cell>
          <cell r="T32">
            <v>20000</v>
          </cell>
        </row>
        <row r="33">
          <cell r="A33">
            <v>5.032</v>
          </cell>
          <cell r="B33" t="str">
            <v>BE</v>
          </cell>
          <cell r="C33" t="str">
            <v>BI</v>
          </cell>
          <cell r="D33" t="str">
            <v>LCR</v>
          </cell>
          <cell r="E33" t="str">
            <v>4, Rue de Berne   BP 30058   SCHILTIGHEIM</v>
          </cell>
          <cell r="F33">
            <v>67013</v>
          </cell>
          <cell r="G33" t="str">
            <v>STRASBOURG Cédex</v>
          </cell>
          <cell r="H33">
            <v>388770240</v>
          </cell>
          <cell r="I33">
            <v>388770265</v>
          </cell>
          <cell r="J33" t="str">
            <v>EPESEM</v>
          </cell>
          <cell r="K33">
            <v>67</v>
          </cell>
          <cell r="L33" t="str">
            <v>DIEMERINGEN</v>
          </cell>
          <cell r="M33" t="str">
            <v>LCR</v>
          </cell>
          <cell r="N33" t="str">
            <v>4, Rue de Berne   BP 30058   SCHILTIGHEIM</v>
          </cell>
          <cell r="O33">
            <v>67013</v>
          </cell>
          <cell r="P33" t="str">
            <v>STRASBOURG Cédex</v>
          </cell>
          <cell r="Q33">
            <v>388770240</v>
          </cell>
          <cell r="S33">
            <v>388770265</v>
          </cell>
          <cell r="T33">
            <v>16500</v>
          </cell>
        </row>
        <row r="34">
          <cell r="A34">
            <v>5.0330000000000004</v>
          </cell>
          <cell r="B34" t="str">
            <v>BB</v>
          </cell>
          <cell r="C34" t="str">
            <v>GD</v>
          </cell>
          <cell r="D34" t="str">
            <v>SCI HABSHEIM</v>
          </cell>
          <cell r="E34" t="str">
            <v>63, Rue du Général De Gaulle</v>
          </cell>
          <cell r="F34">
            <v>68440</v>
          </cell>
          <cell r="G34" t="str">
            <v>HABSHEIM</v>
          </cell>
          <cell r="J34" t="str">
            <v>CASINO</v>
          </cell>
          <cell r="K34">
            <v>68</v>
          </cell>
          <cell r="L34" t="str">
            <v>HABSHEIM</v>
          </cell>
          <cell r="M34" t="str">
            <v>PAUL VOLLIN INGENIERIE</v>
          </cell>
          <cell r="N34" t="str">
            <v>40, Rue Laure Diébold</v>
          </cell>
          <cell r="O34">
            <v>69009</v>
          </cell>
          <cell r="P34" t="str">
            <v>LYON</v>
          </cell>
          <cell r="Q34">
            <v>472536060</v>
          </cell>
          <cell r="S34">
            <v>472536061</v>
          </cell>
          <cell r="T34">
            <v>60000</v>
          </cell>
        </row>
        <row r="35">
          <cell r="A35">
            <v>5.0339999999999998</v>
          </cell>
          <cell r="B35" t="str">
            <v>BB</v>
          </cell>
          <cell r="C35" t="str">
            <v>GD</v>
          </cell>
          <cell r="D35" t="str">
            <v>VMONT PROMOTION</v>
          </cell>
          <cell r="E35" t="str">
            <v>Rue Julien Fayolle</v>
          </cell>
          <cell r="F35">
            <v>43100</v>
          </cell>
          <cell r="G35" t="str">
            <v>BRIOUDE</v>
          </cell>
          <cell r="H35">
            <v>471500841</v>
          </cell>
          <cell r="I35">
            <v>471500076</v>
          </cell>
          <cell r="J35" t="str">
            <v>DEFI MODE</v>
          </cell>
          <cell r="K35">
            <v>21</v>
          </cell>
          <cell r="L35" t="str">
            <v>MONTBARD</v>
          </cell>
          <cell r="M35" t="str">
            <v>ARCHITECTURE ET TERRITOIRE DESIGN</v>
          </cell>
          <cell r="N35" t="str">
            <v>116, Cours Berriat</v>
          </cell>
          <cell r="O35">
            <v>38000</v>
          </cell>
          <cell r="P35" t="str">
            <v>GRENOBLE</v>
          </cell>
          <cell r="Q35">
            <v>476705995</v>
          </cell>
          <cell r="S35">
            <v>476700102</v>
          </cell>
          <cell r="T35">
            <v>80000</v>
          </cell>
        </row>
        <row r="36">
          <cell r="A36">
            <v>5.0350000000000001</v>
          </cell>
          <cell r="B36" t="str">
            <v>BB</v>
          </cell>
          <cell r="C36" t="str">
            <v>BI</v>
          </cell>
          <cell r="D36" t="str">
            <v>SCI KAREN</v>
          </cell>
          <cell r="E36" t="str">
            <v>103, Chemin des Muriers   ZI</v>
          </cell>
          <cell r="F36">
            <v>38260</v>
          </cell>
          <cell r="G36" t="str">
            <v>MARCILLOLES</v>
          </cell>
          <cell r="J36" t="str">
            <v>FRANCE ALU COLOR</v>
          </cell>
          <cell r="K36">
            <v>38</v>
          </cell>
          <cell r="L36" t="str">
            <v>MARCILLOLES</v>
          </cell>
          <cell r="M36" t="str">
            <v>INSTALLUX</v>
          </cell>
          <cell r="N36" t="str">
            <v>Chemin du Bois Rond</v>
          </cell>
          <cell r="O36">
            <v>69720</v>
          </cell>
          <cell r="P36" t="str">
            <v>SAINT BONNET DE MURE</v>
          </cell>
          <cell r="Q36">
            <v>472483131</v>
          </cell>
          <cell r="S36">
            <v>472483147</v>
          </cell>
          <cell r="T36">
            <v>63700</v>
          </cell>
        </row>
        <row r="37">
          <cell r="A37">
            <v>5.0359999999999996</v>
          </cell>
          <cell r="B37" t="str">
            <v>BE</v>
          </cell>
          <cell r="C37" t="str">
            <v>BI</v>
          </cell>
          <cell r="D37" t="str">
            <v>SCI BERTHIER THISE</v>
          </cell>
          <cell r="E37" t="str">
            <v>ZI Dijon Nord</v>
          </cell>
          <cell r="F37">
            <v>21490</v>
          </cell>
          <cell r="G37" t="str">
            <v>RUFFEY LES ECHIREY</v>
          </cell>
          <cell r="J37" t="str">
            <v>SCI BERTHIER THISE - VIRLY</v>
          </cell>
          <cell r="K37">
            <v>25</v>
          </cell>
          <cell r="L37" t="str">
            <v>CHALEZEULE</v>
          </cell>
          <cell r="M37" t="str">
            <v>SODER</v>
          </cell>
          <cell r="N37" t="str">
            <v>BP 153</v>
          </cell>
          <cell r="O37">
            <v>39101</v>
          </cell>
          <cell r="P37" t="str">
            <v>DOLE Cédex</v>
          </cell>
          <cell r="Q37">
            <v>384791055</v>
          </cell>
          <cell r="S37">
            <v>384823028</v>
          </cell>
          <cell r="T37">
            <v>45050</v>
          </cell>
        </row>
        <row r="38">
          <cell r="A38">
            <v>5.0369999999999999</v>
          </cell>
          <cell r="B38" t="str">
            <v>BE</v>
          </cell>
          <cell r="C38" t="str">
            <v>GD</v>
          </cell>
          <cell r="D38" t="str">
            <v>SCI MARAUD</v>
          </cell>
          <cell r="E38" t="str">
            <v>10, Rue de la Fabrique</v>
          </cell>
          <cell r="F38">
            <v>21560</v>
          </cell>
          <cell r="G38" t="str">
            <v>COUTERNON</v>
          </cell>
          <cell r="J38" t="str">
            <v>NETTO</v>
          </cell>
          <cell r="K38">
            <v>21</v>
          </cell>
          <cell r="L38" t="str">
            <v>AISEREY</v>
          </cell>
          <cell r="M38" t="str">
            <v>AXIS INGENIERIE</v>
          </cell>
          <cell r="N38" t="str">
            <v>96, Rue de la Part Dieu</v>
          </cell>
          <cell r="O38">
            <v>69003</v>
          </cell>
          <cell r="P38" t="str">
            <v>LYON</v>
          </cell>
          <cell r="Q38">
            <v>478629555</v>
          </cell>
          <cell r="S38">
            <v>478628553</v>
          </cell>
          <cell r="T38">
            <v>42000</v>
          </cell>
        </row>
        <row r="39">
          <cell r="A39">
            <v>5.0380000000000003</v>
          </cell>
          <cell r="B39" t="str">
            <v>BE</v>
          </cell>
          <cell r="C39" t="str">
            <v>GD</v>
          </cell>
          <cell r="D39" t="str">
            <v>HERIDIS</v>
          </cell>
          <cell r="E39" t="str">
            <v>ZAC en Salomon</v>
          </cell>
          <cell r="F39">
            <v>70400</v>
          </cell>
          <cell r="G39" t="str">
            <v>HERICOURT</v>
          </cell>
          <cell r="J39" t="str">
            <v>LECLERC</v>
          </cell>
          <cell r="K39">
            <v>70</v>
          </cell>
          <cell r="L39" t="str">
            <v>HERICOURT</v>
          </cell>
          <cell r="M39" t="str">
            <v>SOPRICOM</v>
          </cell>
          <cell r="N39" t="str">
            <v>7 Bis, Boulevard de la République BP 245 Les 3 R</v>
          </cell>
          <cell r="O39">
            <v>58002</v>
          </cell>
          <cell r="P39" t="str">
            <v>NEVERS Cédex</v>
          </cell>
          <cell r="Q39">
            <v>386939120</v>
          </cell>
          <cell r="S39">
            <v>386612048</v>
          </cell>
          <cell r="T39">
            <v>253163.2</v>
          </cell>
        </row>
        <row r="40">
          <cell r="A40">
            <v>5.0389999999999997</v>
          </cell>
          <cell r="B40" t="str">
            <v>VV</v>
          </cell>
          <cell r="C40" t="str">
            <v>HS</v>
          </cell>
          <cell r="D40" t="str">
            <v>MW CONSTRUCTION</v>
          </cell>
          <cell r="E40" t="str">
            <v>2, Rue Georges De La Tour    BP 539</v>
          </cell>
          <cell r="F40">
            <v>54008</v>
          </cell>
          <cell r="G40" t="str">
            <v>NANCY Cédex</v>
          </cell>
          <cell r="H40">
            <v>383303434</v>
          </cell>
          <cell r="I40">
            <v>383366056</v>
          </cell>
          <cell r="J40" t="str">
            <v>SCI THIFANN</v>
          </cell>
          <cell r="K40">
            <v>54</v>
          </cell>
          <cell r="L40" t="str">
            <v>LUDRES</v>
          </cell>
          <cell r="M40" t="str">
            <v>SCHATZLE Valérie</v>
          </cell>
          <cell r="N40" t="str">
            <v>15, Rue de Dieuze</v>
          </cell>
          <cell r="O40">
            <v>54000</v>
          </cell>
          <cell r="P40" t="str">
            <v>NANCY</v>
          </cell>
          <cell r="Q40">
            <v>383282225</v>
          </cell>
          <cell r="S40">
            <v>383285145</v>
          </cell>
          <cell r="T40">
            <v>47700</v>
          </cell>
        </row>
        <row r="41">
          <cell r="A41">
            <v>5.04</v>
          </cell>
          <cell r="B41" t="str">
            <v>BB</v>
          </cell>
          <cell r="C41" t="str">
            <v>GD</v>
          </cell>
          <cell r="D41" t="str">
            <v>SCI D2B</v>
          </cell>
          <cell r="E41" t="str">
            <v>Rue Julien Fayolle</v>
          </cell>
          <cell r="F41">
            <v>43100</v>
          </cell>
          <cell r="G41" t="str">
            <v>BRIOUDE</v>
          </cell>
          <cell r="J41" t="str">
            <v>DEFI MODE</v>
          </cell>
          <cell r="K41">
            <v>57</v>
          </cell>
          <cell r="L41" t="str">
            <v>BOULAY</v>
          </cell>
          <cell r="M41" t="str">
            <v>ARCHITECTURE ET TERRITOIRE DESIGN</v>
          </cell>
          <cell r="N41" t="str">
            <v>116, Cours Berriat</v>
          </cell>
          <cell r="O41">
            <v>38000</v>
          </cell>
          <cell r="P41" t="str">
            <v>GRENOBLE</v>
          </cell>
          <cell r="Q41">
            <v>476705995</v>
          </cell>
          <cell r="S41">
            <v>476700102</v>
          </cell>
          <cell r="T41">
            <v>33000</v>
          </cell>
        </row>
        <row r="42">
          <cell r="A42">
            <v>5.0410000000000004</v>
          </cell>
          <cell r="B42" t="str">
            <v>BE</v>
          </cell>
          <cell r="C42" t="str">
            <v>BI</v>
          </cell>
          <cell r="D42" t="str">
            <v>CACH BATIMENT</v>
          </cell>
          <cell r="E42" t="str">
            <v>9, Place Carrière   BP 62234</v>
          </cell>
          <cell r="F42">
            <v>54022</v>
          </cell>
          <cell r="G42" t="str">
            <v>NANCY Cédex</v>
          </cell>
          <cell r="H42">
            <v>383355494</v>
          </cell>
          <cell r="I42">
            <v>383376693</v>
          </cell>
          <cell r="J42" t="str">
            <v>FRANS BONHOMME</v>
          </cell>
          <cell r="K42">
            <v>54</v>
          </cell>
          <cell r="L42" t="str">
            <v>TOUL</v>
          </cell>
          <cell r="M42" t="str">
            <v>CACH BATIMENT</v>
          </cell>
          <cell r="N42" t="str">
            <v>9, Place Carrière   BP 62234</v>
          </cell>
          <cell r="O42">
            <v>54022</v>
          </cell>
          <cell r="P42" t="str">
            <v>NANCY Cédex</v>
          </cell>
          <cell r="Q42">
            <v>383355494</v>
          </cell>
          <cell r="S42">
            <v>383376693</v>
          </cell>
          <cell r="T42">
            <v>30000</v>
          </cell>
        </row>
        <row r="43">
          <cell r="A43">
            <v>5.0419999999999998</v>
          </cell>
          <cell r="B43" t="str">
            <v>BE</v>
          </cell>
          <cell r="C43" t="str">
            <v>BI</v>
          </cell>
          <cell r="D43" t="str">
            <v>CACH BATIMENT</v>
          </cell>
          <cell r="E43" t="str">
            <v>9, Place Carrière   BP 62234</v>
          </cell>
          <cell r="F43">
            <v>54022</v>
          </cell>
          <cell r="G43" t="str">
            <v>NANCY Cédex</v>
          </cell>
          <cell r="H43">
            <v>383355494</v>
          </cell>
          <cell r="I43">
            <v>383376693</v>
          </cell>
          <cell r="J43" t="str">
            <v>FRANS BONHOMME</v>
          </cell>
          <cell r="K43">
            <v>88</v>
          </cell>
          <cell r="L43" t="str">
            <v>SAINT NABORD</v>
          </cell>
          <cell r="M43" t="str">
            <v>CACH BATIMENT</v>
          </cell>
          <cell r="N43" t="str">
            <v>9, Place Carrière   BP 62234</v>
          </cell>
          <cell r="O43">
            <v>54022</v>
          </cell>
          <cell r="P43" t="str">
            <v>NANCY Cédex</v>
          </cell>
          <cell r="Q43">
            <v>383355494</v>
          </cell>
          <cell r="S43">
            <v>383376693</v>
          </cell>
          <cell r="T43">
            <v>35000</v>
          </cell>
        </row>
        <row r="44">
          <cell r="A44">
            <v>5.0430000000000001</v>
          </cell>
          <cell r="B44" t="str">
            <v>BB</v>
          </cell>
          <cell r="C44" t="str">
            <v>BI</v>
          </cell>
          <cell r="D44" t="str">
            <v>CMC</v>
          </cell>
          <cell r="E44" t="str">
            <v>354, Rue André Philip</v>
          </cell>
          <cell r="F44">
            <v>69007</v>
          </cell>
          <cell r="G44" t="str">
            <v>LYON</v>
          </cell>
          <cell r="H44">
            <v>472731440</v>
          </cell>
          <cell r="I44">
            <v>478580206</v>
          </cell>
          <cell r="J44" t="str">
            <v>ONET</v>
          </cell>
          <cell r="K44">
            <v>69</v>
          </cell>
          <cell r="L44" t="str">
            <v>SAINT PRIEST</v>
          </cell>
          <cell r="M44" t="str">
            <v>CMC</v>
          </cell>
          <cell r="N44" t="str">
            <v>354, Rue André Philip</v>
          </cell>
          <cell r="O44">
            <v>69007</v>
          </cell>
          <cell r="P44" t="str">
            <v>LYON</v>
          </cell>
          <cell r="Q44">
            <v>472731440</v>
          </cell>
          <cell r="S44">
            <v>478580206</v>
          </cell>
          <cell r="T44">
            <v>26000</v>
          </cell>
        </row>
        <row r="45">
          <cell r="A45">
            <v>5.0439999999999996</v>
          </cell>
          <cell r="B45" t="str">
            <v>BE</v>
          </cell>
          <cell r="C45" t="str">
            <v>BI</v>
          </cell>
          <cell r="D45" t="str">
            <v>TEE</v>
          </cell>
          <cell r="E45" t="str">
            <v>Route de Chevigny</v>
          </cell>
          <cell r="F45">
            <v>21600</v>
          </cell>
          <cell r="G45" t="str">
            <v>OUGES</v>
          </cell>
          <cell r="J45" t="str">
            <v>TEE</v>
          </cell>
          <cell r="K45">
            <v>21</v>
          </cell>
          <cell r="L45" t="str">
            <v>GEVREY CHAMBERTIN</v>
          </cell>
          <cell r="M45" t="str">
            <v>VISA INGENIERIE</v>
          </cell>
          <cell r="N45" t="str">
            <v>112, Route de Dijon</v>
          </cell>
          <cell r="O45">
            <v>21600</v>
          </cell>
          <cell r="P45" t="str">
            <v>LONGVIC</v>
          </cell>
          <cell r="Q45">
            <v>380667717</v>
          </cell>
          <cell r="S45">
            <v>380664853</v>
          </cell>
          <cell r="T45">
            <v>290575</v>
          </cell>
        </row>
        <row r="46">
          <cell r="A46">
            <v>5.0449999999999999</v>
          </cell>
          <cell r="B46" t="str">
            <v>VV</v>
          </cell>
          <cell r="C46" t="str">
            <v>HS</v>
          </cell>
          <cell r="D46" t="str">
            <v>SDEL</v>
          </cell>
          <cell r="E46" t="str">
            <v>19, Rue du Commerce    BP 6</v>
          </cell>
          <cell r="F46">
            <v>67552</v>
          </cell>
          <cell r="G46" t="str">
            <v>VENDENHEIM Cédex</v>
          </cell>
          <cell r="H46">
            <v>388182260</v>
          </cell>
          <cell r="I46">
            <v>388182269</v>
          </cell>
          <cell r="J46" t="str">
            <v>SDEL</v>
          </cell>
          <cell r="K46">
            <v>67</v>
          </cell>
          <cell r="L46" t="str">
            <v>VENDENHEIM</v>
          </cell>
          <cell r="M46" t="str">
            <v>ARCHITECTURE CONCEPT</v>
          </cell>
          <cell r="N46" t="str">
            <v>Espace Européen Entreprise   1, Rue de Copenhague</v>
          </cell>
          <cell r="O46">
            <v>67300</v>
          </cell>
          <cell r="P46" t="str">
            <v>SCHILTIGHEIM</v>
          </cell>
          <cell r="Q46">
            <v>390226666</v>
          </cell>
          <cell r="S46">
            <v>390200958</v>
          </cell>
          <cell r="T46">
            <v>51000</v>
          </cell>
        </row>
        <row r="47">
          <cell r="A47">
            <v>5.0460000000000003</v>
          </cell>
          <cell r="B47" t="str">
            <v>BE</v>
          </cell>
          <cell r="C47" t="str">
            <v>GD</v>
          </cell>
          <cell r="D47" t="str">
            <v>DIEDIS</v>
          </cell>
          <cell r="E47" t="str">
            <v>ZAC Hellieule II</v>
          </cell>
          <cell r="F47">
            <v>88100</v>
          </cell>
          <cell r="G47" t="str">
            <v>SAINT DIE DES VOSGES</v>
          </cell>
          <cell r="H47">
            <v>329568700</v>
          </cell>
          <cell r="I47">
            <v>329564627</v>
          </cell>
          <cell r="J47" t="str">
            <v>LECLERC</v>
          </cell>
          <cell r="K47">
            <v>88</v>
          </cell>
          <cell r="L47" t="str">
            <v>SAINT DIE DES VOSGES</v>
          </cell>
          <cell r="M47" t="str">
            <v>BATIC sous-traitant de SOPRICOM</v>
          </cell>
          <cell r="N47" t="str">
            <v>4, Rue Jean Mielo</v>
          </cell>
          <cell r="O47">
            <v>18150</v>
          </cell>
          <cell r="P47" t="str">
            <v>LA GUERCHE SUR L'AUBOIS</v>
          </cell>
          <cell r="Q47">
            <v>248776606</v>
          </cell>
          <cell r="S47">
            <v>248776607</v>
          </cell>
          <cell r="T47">
            <v>210308</v>
          </cell>
        </row>
        <row r="48">
          <cell r="A48">
            <v>5.0469999999999997</v>
          </cell>
          <cell r="B48" t="str">
            <v>BE</v>
          </cell>
          <cell r="C48" t="str">
            <v>GD</v>
          </cell>
          <cell r="D48" t="str">
            <v>COMBE PERROT</v>
          </cell>
          <cell r="E48" t="str">
            <v>Route de Besançon</v>
          </cell>
          <cell r="F48">
            <v>25770</v>
          </cell>
          <cell r="G48" t="str">
            <v>FRANOIS</v>
          </cell>
          <cell r="J48" t="str">
            <v>ED</v>
          </cell>
          <cell r="K48">
            <v>25</v>
          </cell>
          <cell r="L48" t="str">
            <v>FRANOIS</v>
          </cell>
          <cell r="M48" t="str">
            <v>INGEBAT</v>
          </cell>
          <cell r="N48" t="str">
            <v>18, Rue du Pont de l'Epée</v>
          </cell>
          <cell r="O48">
            <v>39300</v>
          </cell>
          <cell r="P48" t="str">
            <v>CHAMPAGNOLE</v>
          </cell>
          <cell r="Q48">
            <v>384524501</v>
          </cell>
          <cell r="S48">
            <v>384522799</v>
          </cell>
          <cell r="T48">
            <v>75000</v>
          </cell>
        </row>
        <row r="49">
          <cell r="A49">
            <v>5.048</v>
          </cell>
          <cell r="B49" t="str">
            <v>BE</v>
          </cell>
          <cell r="C49" t="str">
            <v>BI</v>
          </cell>
          <cell r="D49" t="str">
            <v>ARCO</v>
          </cell>
          <cell r="E49" t="str">
            <v>57, Allée de la Robertsau</v>
          </cell>
          <cell r="F49">
            <v>67000</v>
          </cell>
          <cell r="G49" t="str">
            <v>STRASBOURG</v>
          </cell>
          <cell r="H49">
            <v>388251715</v>
          </cell>
          <cell r="I49">
            <v>388251190</v>
          </cell>
          <cell r="J49" t="str">
            <v>SCI PHOENIX</v>
          </cell>
          <cell r="K49">
            <v>67</v>
          </cell>
          <cell r="L49" t="str">
            <v>ALTORF</v>
          </cell>
          <cell r="M49" t="str">
            <v>ARCO</v>
          </cell>
          <cell r="N49" t="str">
            <v>57, Allée de la Robertsau</v>
          </cell>
          <cell r="O49">
            <v>67000</v>
          </cell>
          <cell r="P49" t="str">
            <v>STRASBOURG</v>
          </cell>
          <cell r="Q49">
            <v>388251715</v>
          </cell>
          <cell r="S49">
            <v>388251190</v>
          </cell>
          <cell r="T49">
            <v>195500</v>
          </cell>
        </row>
        <row r="50">
          <cell r="A50">
            <v>5.0490000000000004</v>
          </cell>
          <cell r="B50" t="str">
            <v>BE</v>
          </cell>
          <cell r="C50" t="str">
            <v>HS</v>
          </cell>
          <cell r="D50" t="str">
            <v>FAMILLE DES GRANDS VINS ET SPIRITUEUX - FGVS RENARDIERES</v>
          </cell>
          <cell r="E50" t="str">
            <v>Route de Seurre   ZAC des Renardières</v>
          </cell>
          <cell r="F50">
            <v>21700</v>
          </cell>
          <cell r="G50" t="str">
            <v>NUITS SAINT GEORGES</v>
          </cell>
          <cell r="J50" t="str">
            <v>BOISSET</v>
          </cell>
          <cell r="K50">
            <v>21</v>
          </cell>
          <cell r="L50" t="str">
            <v>NUITS SAINT GEORGES</v>
          </cell>
          <cell r="M50" t="str">
            <v>SETUREC ARCHITECTURE</v>
          </cell>
          <cell r="N50" t="str">
            <v>2, Rue Louis De Broglie   Parc Technologique</v>
          </cell>
          <cell r="O50">
            <v>21000</v>
          </cell>
          <cell r="P50" t="str">
            <v>DIJON</v>
          </cell>
          <cell r="Q50">
            <v>380740102</v>
          </cell>
          <cell r="S50">
            <v>380740106</v>
          </cell>
          <cell r="T50">
            <v>76000</v>
          </cell>
        </row>
        <row r="51">
          <cell r="A51">
            <v>5.05</v>
          </cell>
          <cell r="B51" t="str">
            <v>BE</v>
          </cell>
          <cell r="C51" t="str">
            <v>BI</v>
          </cell>
          <cell r="D51" t="str">
            <v>ARCO</v>
          </cell>
          <cell r="E51" t="str">
            <v>57, Allée de la Robertsau</v>
          </cell>
          <cell r="F51">
            <v>67000</v>
          </cell>
          <cell r="G51" t="str">
            <v>STRASBOURG</v>
          </cell>
          <cell r="H51">
            <v>388251715</v>
          </cell>
          <cell r="I51">
            <v>388251190</v>
          </cell>
          <cell r="J51" t="str">
            <v>DREYFUS</v>
          </cell>
          <cell r="K51">
            <v>67</v>
          </cell>
          <cell r="L51" t="str">
            <v>SELESTAT</v>
          </cell>
          <cell r="M51" t="str">
            <v>ARCO</v>
          </cell>
          <cell r="N51" t="str">
            <v>57, Allée de la Robertsau</v>
          </cell>
          <cell r="O51">
            <v>67000</v>
          </cell>
          <cell r="P51" t="str">
            <v>STRASBOURG</v>
          </cell>
          <cell r="Q51">
            <v>388251715</v>
          </cell>
          <cell r="S51">
            <v>388251190</v>
          </cell>
          <cell r="T51">
            <v>153100</v>
          </cell>
        </row>
        <row r="52">
          <cell r="A52">
            <v>5.0510000000000002</v>
          </cell>
          <cell r="B52" t="str">
            <v>BE</v>
          </cell>
          <cell r="C52" t="str">
            <v>BI</v>
          </cell>
          <cell r="D52" t="str">
            <v>KOYO - KSDSE</v>
          </cell>
          <cell r="E52" t="str">
            <v>38, Boulevard Voltaire   BP 21360</v>
          </cell>
          <cell r="F52">
            <v>21016</v>
          </cell>
          <cell r="G52" t="str">
            <v>DIJON</v>
          </cell>
          <cell r="J52" t="str">
            <v>KOYO - KSDSE</v>
          </cell>
          <cell r="K52">
            <v>21</v>
          </cell>
          <cell r="L52" t="str">
            <v>CHEVIGNY SAINT SAUVEUR</v>
          </cell>
          <cell r="T52">
            <v>15900</v>
          </cell>
        </row>
        <row r="53">
          <cell r="A53">
            <v>5.0519999999999996</v>
          </cell>
          <cell r="B53" t="str">
            <v>BE</v>
          </cell>
          <cell r="C53" t="str">
            <v>BI</v>
          </cell>
          <cell r="D53" t="str">
            <v>SCI HAGUENAUER BUEHL</v>
          </cell>
          <cell r="E53" t="str">
            <v>12, Rue Branly</v>
          </cell>
          <cell r="F53">
            <v>67500</v>
          </cell>
          <cell r="G53" t="str">
            <v>HAGUENAU</v>
          </cell>
          <cell r="J53" t="str">
            <v>UKAL</v>
          </cell>
          <cell r="K53">
            <v>67</v>
          </cell>
          <cell r="L53" t="str">
            <v>ESCHBACH</v>
          </cell>
          <cell r="M53" t="str">
            <v>BGL ARCHITECTURE</v>
          </cell>
          <cell r="N53" t="str">
            <v>12, Rue des Cerisiers</v>
          </cell>
          <cell r="O53">
            <v>67117</v>
          </cell>
          <cell r="P53" t="str">
            <v>FURDENHEIM</v>
          </cell>
          <cell r="Q53">
            <v>388691880</v>
          </cell>
          <cell r="S53">
            <v>388691882</v>
          </cell>
          <cell r="T53">
            <v>377852.63</v>
          </cell>
        </row>
        <row r="54">
          <cell r="A54">
            <v>5.0529999999999999</v>
          </cell>
          <cell r="B54" t="str">
            <v>BB</v>
          </cell>
          <cell r="C54" t="str">
            <v>GD</v>
          </cell>
          <cell r="D54" t="str">
            <v>IMMOBILIERE NOUGEIN</v>
          </cell>
          <cell r="E54" t="str">
            <v>17, Avenue Maillard   BP 562</v>
          </cell>
          <cell r="F54">
            <v>19107</v>
          </cell>
          <cell r="G54" t="str">
            <v>BRIVE Cédex</v>
          </cell>
          <cell r="J54" t="str">
            <v>LEADER PRICE</v>
          </cell>
          <cell r="K54">
            <v>42</v>
          </cell>
          <cell r="L54" t="str">
            <v>UNIEUX</v>
          </cell>
          <cell r="M54" t="str">
            <v>AT INGENIERIE</v>
          </cell>
          <cell r="N54" t="str">
            <v>Rue E Comte   La Marquisie   BP 508</v>
          </cell>
          <cell r="O54">
            <v>19106</v>
          </cell>
          <cell r="P54" t="str">
            <v>BRIVE Cédex</v>
          </cell>
          <cell r="Q54">
            <v>555889700</v>
          </cell>
          <cell r="S54">
            <v>555889705</v>
          </cell>
          <cell r="T54">
            <v>123000</v>
          </cell>
        </row>
        <row r="55">
          <cell r="A55">
            <v>5.0540000000000003</v>
          </cell>
          <cell r="B55" t="str">
            <v>BB</v>
          </cell>
          <cell r="C55" t="str">
            <v>DI</v>
          </cell>
          <cell r="D55" t="str">
            <v>LAZARD CONSTRUCTION</v>
          </cell>
          <cell r="E55" t="str">
            <v>1, Allée de la Robertsau</v>
          </cell>
          <cell r="F55">
            <v>67000</v>
          </cell>
          <cell r="G55" t="str">
            <v>STRASBOURG</v>
          </cell>
          <cell r="H55">
            <v>388602727</v>
          </cell>
          <cell r="I55">
            <v>388606011</v>
          </cell>
          <cell r="J55" t="str">
            <v>REGENT PARK</v>
          </cell>
          <cell r="K55">
            <v>31</v>
          </cell>
          <cell r="L55" t="str">
            <v>TOULOUSE</v>
          </cell>
          <cell r="M55" t="str">
            <v>CARDETE et HUET</v>
          </cell>
          <cell r="N55" t="str">
            <v>38, Rue Duméril</v>
          </cell>
          <cell r="O55">
            <v>31400</v>
          </cell>
          <cell r="P55" t="str">
            <v>TOULOUSE</v>
          </cell>
          <cell r="Q55">
            <v>561537602</v>
          </cell>
          <cell r="S55">
            <v>561259942</v>
          </cell>
          <cell r="T55">
            <v>87440</v>
          </cell>
        </row>
        <row r="56">
          <cell r="A56">
            <v>5.0549999999999997</v>
          </cell>
          <cell r="B56" t="str">
            <v>BE</v>
          </cell>
          <cell r="C56" t="str">
            <v>AR</v>
          </cell>
          <cell r="D56" t="str">
            <v>LCR</v>
          </cell>
          <cell r="E56" t="str">
            <v>Centre d'Affaires du Molinel Bâtiment A Avenue Marne</v>
          </cell>
          <cell r="F56">
            <v>59290</v>
          </cell>
          <cell r="G56" t="str">
            <v>WASQUEHAL</v>
          </cell>
          <cell r="H56">
            <v>328334849</v>
          </cell>
          <cell r="I56">
            <v>320980168</v>
          </cell>
          <cell r="J56" t="str">
            <v>MASSON</v>
          </cell>
          <cell r="K56">
            <v>59</v>
          </cell>
          <cell r="L56" t="str">
            <v>VALENCIENNES</v>
          </cell>
          <cell r="M56" t="str">
            <v>LCR</v>
          </cell>
          <cell r="N56" t="str">
            <v>Centre d'Affaires du Molinel Bâtiment A Avenue Marne</v>
          </cell>
          <cell r="O56">
            <v>59290</v>
          </cell>
          <cell r="P56" t="str">
            <v>WASQUEHAL</v>
          </cell>
          <cell r="Q56">
            <v>328334849</v>
          </cell>
          <cell r="S56">
            <v>320980168</v>
          </cell>
          <cell r="T56">
            <v>68860</v>
          </cell>
        </row>
        <row r="57">
          <cell r="A57">
            <v>5.056</v>
          </cell>
          <cell r="B57" t="str">
            <v>BE</v>
          </cell>
          <cell r="C57" t="str">
            <v>AL</v>
          </cell>
          <cell r="D57" t="str">
            <v>LCR</v>
          </cell>
          <cell r="E57" t="str">
            <v>4, Rue de Berne   BP 30058   SCHILTIGHEIM</v>
          </cell>
          <cell r="F57">
            <v>67013</v>
          </cell>
          <cell r="G57" t="str">
            <v>STRASBOURG Cédex</v>
          </cell>
          <cell r="H57">
            <v>388770240</v>
          </cell>
          <cell r="I57">
            <v>388770265</v>
          </cell>
          <cell r="J57" t="str">
            <v>WAGNER - SCI TCC</v>
          </cell>
          <cell r="K57">
            <v>67</v>
          </cell>
          <cell r="L57" t="str">
            <v>KRAUTERGERSHEIM</v>
          </cell>
          <cell r="M57" t="str">
            <v>LCR</v>
          </cell>
          <cell r="N57" t="str">
            <v>4, Rue de Berne   BP 30058   SCHILTIGHEIM</v>
          </cell>
          <cell r="O57">
            <v>67013</v>
          </cell>
          <cell r="P57" t="str">
            <v>STRASBOURG Cédex</v>
          </cell>
          <cell r="Q57">
            <v>388770240</v>
          </cell>
          <cell r="S57">
            <v>388770265</v>
          </cell>
          <cell r="T57">
            <v>68000</v>
          </cell>
        </row>
        <row r="58">
          <cell r="A58">
            <v>5.0570000000000004</v>
          </cell>
          <cell r="B58" t="str">
            <v>BE</v>
          </cell>
          <cell r="C58" t="str">
            <v>BI</v>
          </cell>
          <cell r="D58" t="str">
            <v>SOMEMOT</v>
          </cell>
          <cell r="E58" t="str">
            <v>16, Avenue Charles Couyba</v>
          </cell>
          <cell r="F58">
            <v>70100</v>
          </cell>
          <cell r="G58" t="str">
            <v>ARC LES GRAY</v>
          </cell>
          <cell r="J58" t="str">
            <v>SOMEMOT</v>
          </cell>
          <cell r="K58">
            <v>70</v>
          </cell>
          <cell r="L58" t="str">
            <v>ARC LES GRAY</v>
          </cell>
          <cell r="M58" t="str">
            <v>SOTEB</v>
          </cell>
          <cell r="N58" t="str">
            <v>ZI Les Giranaux</v>
          </cell>
          <cell r="O58">
            <v>70100</v>
          </cell>
          <cell r="P58" t="str">
            <v>ARC LES GRAY</v>
          </cell>
          <cell r="T58">
            <v>38250</v>
          </cell>
        </row>
        <row r="59">
          <cell r="A59">
            <v>5.0579999999999998</v>
          </cell>
          <cell r="B59" t="str">
            <v>BE</v>
          </cell>
          <cell r="C59" t="str">
            <v>AR</v>
          </cell>
          <cell r="D59" t="str">
            <v>BATIPRO</v>
          </cell>
          <cell r="E59" t="str">
            <v>8, Rue Alfred De Vigny   BP 72109</v>
          </cell>
          <cell r="F59">
            <v>25051</v>
          </cell>
          <cell r="G59" t="str">
            <v>BESANCON Cédex 5</v>
          </cell>
          <cell r="H59">
            <v>381412500</v>
          </cell>
          <cell r="I59">
            <v>381518041</v>
          </cell>
          <cell r="J59" t="str">
            <v>ARANDA</v>
          </cell>
          <cell r="K59">
            <v>25</v>
          </cell>
          <cell r="L59" t="str">
            <v>SERRE LES SAPINS</v>
          </cell>
          <cell r="M59" t="str">
            <v>BATIPRO</v>
          </cell>
          <cell r="N59" t="str">
            <v>8, Rue Alfred De Vigny   BP 72109</v>
          </cell>
          <cell r="O59">
            <v>25051</v>
          </cell>
          <cell r="P59" t="str">
            <v>BESANCON Cédex</v>
          </cell>
          <cell r="Q59">
            <v>381412500</v>
          </cell>
          <cell r="S59">
            <v>381518041</v>
          </cell>
          <cell r="T59">
            <v>19000</v>
          </cell>
        </row>
        <row r="60">
          <cell r="A60">
            <v>5.0590000000000002</v>
          </cell>
          <cell r="B60" t="str">
            <v>BE</v>
          </cell>
          <cell r="C60" t="str">
            <v>AR</v>
          </cell>
          <cell r="D60" t="str">
            <v>SCI ROMENTIN</v>
          </cell>
          <cell r="E60" t="str">
            <v>2, Allée de la Clairière   Parc d'Activités du Tuboeuf</v>
          </cell>
          <cell r="F60">
            <v>77170</v>
          </cell>
          <cell r="G60" t="str">
            <v>BRIE COMTE ROBERT</v>
          </cell>
          <cell r="J60" t="str">
            <v>SCI ROMENTIN</v>
          </cell>
          <cell r="K60">
            <v>77</v>
          </cell>
          <cell r="L60" t="str">
            <v>BRIE COMTE ROBERT</v>
          </cell>
          <cell r="M60" t="str">
            <v>BATAILLE</v>
          </cell>
          <cell r="N60" t="str">
            <v>1, Rue de Paradis</v>
          </cell>
          <cell r="O60">
            <v>77720</v>
          </cell>
          <cell r="P60" t="str">
            <v>AUBEPIERRE</v>
          </cell>
          <cell r="Q60">
            <v>164068575</v>
          </cell>
          <cell r="S60">
            <v>164065408</v>
          </cell>
          <cell r="T60">
            <v>56500</v>
          </cell>
        </row>
        <row r="61">
          <cell r="A61">
            <v>5.0599999999999996</v>
          </cell>
          <cell r="B61" t="str">
            <v>BE</v>
          </cell>
          <cell r="C61" t="str">
            <v>AR</v>
          </cell>
          <cell r="D61" t="str">
            <v>SCI DE LA TIALLE</v>
          </cell>
          <cell r="E61" t="str">
            <v>14, Avenue du Colonel De Cheron</v>
          </cell>
          <cell r="F61">
            <v>55300</v>
          </cell>
          <cell r="G61" t="str">
            <v>CHAUVONCOURT</v>
          </cell>
          <cell r="J61" t="str">
            <v>OPEL et TOYOTA</v>
          </cell>
          <cell r="K61">
            <v>55</v>
          </cell>
          <cell r="L61" t="str">
            <v>BAR LE DUC</v>
          </cell>
          <cell r="M61" t="str">
            <v>LIGNE H</v>
          </cell>
          <cell r="N61" t="str">
            <v>Zone Industrielle des Poutots</v>
          </cell>
          <cell r="O61">
            <v>55000</v>
          </cell>
          <cell r="P61" t="str">
            <v>SAVONNIERES DEVANT BAR</v>
          </cell>
          <cell r="Q61">
            <v>329790997</v>
          </cell>
          <cell r="S61">
            <v>329454673</v>
          </cell>
          <cell r="T61">
            <v>58035.1</v>
          </cell>
        </row>
        <row r="62">
          <cell r="A62">
            <v>5.0609999999999999</v>
          </cell>
          <cell r="B62" t="str">
            <v>BB</v>
          </cell>
          <cell r="C62" t="str">
            <v>GD</v>
          </cell>
          <cell r="D62" t="str">
            <v>SCI D2B</v>
          </cell>
          <cell r="E62" t="str">
            <v>Rue Julien Fayolle</v>
          </cell>
          <cell r="F62">
            <v>43100</v>
          </cell>
          <cell r="G62" t="str">
            <v>BRIOUDE</v>
          </cell>
          <cell r="H62">
            <v>471500841</v>
          </cell>
          <cell r="I62">
            <v>471500076</v>
          </cell>
          <cell r="J62" t="str">
            <v>DEFI MODE</v>
          </cell>
          <cell r="K62">
            <v>45</v>
          </cell>
          <cell r="L62" t="str">
            <v>BONNY SUR LOIRE</v>
          </cell>
          <cell r="M62" t="str">
            <v>ARCHITECTURE ET TERRITOIRE DESIGN</v>
          </cell>
          <cell r="N62" t="str">
            <v>116, Cours Berriat</v>
          </cell>
          <cell r="O62">
            <v>38000</v>
          </cell>
          <cell r="P62" t="str">
            <v>GRENOBLE</v>
          </cell>
          <cell r="Q62">
            <v>476705995</v>
          </cell>
          <cell r="S62">
            <v>476700102</v>
          </cell>
          <cell r="T62">
            <v>34023</v>
          </cell>
        </row>
        <row r="63">
          <cell r="A63">
            <v>5.0620000000000003</v>
          </cell>
          <cell r="B63" t="str">
            <v>BE</v>
          </cell>
          <cell r="C63" t="str">
            <v>DI</v>
          </cell>
          <cell r="D63" t="str">
            <v>LA GRAYLOISE DE TRAVAUX</v>
          </cell>
          <cell r="E63" t="str">
            <v>ZAC Gray Sud</v>
          </cell>
          <cell r="F63">
            <v>70100</v>
          </cell>
          <cell r="G63" t="str">
            <v>GRAY</v>
          </cell>
          <cell r="H63">
            <v>384653088</v>
          </cell>
          <cell r="I63">
            <v>384655308</v>
          </cell>
          <cell r="J63" t="str">
            <v>STATION D'EPURATION</v>
          </cell>
          <cell r="K63">
            <v>70</v>
          </cell>
          <cell r="L63" t="str">
            <v>PUSEY VESOUL</v>
          </cell>
          <cell r="T63">
            <v>51350</v>
          </cell>
        </row>
        <row r="64">
          <cell r="A64">
            <v>5.0629999999999997</v>
          </cell>
          <cell r="B64" t="str">
            <v>BE</v>
          </cell>
          <cell r="C64" t="str">
            <v>BI</v>
          </cell>
          <cell r="D64" t="str">
            <v>SATO et Associés</v>
          </cell>
          <cell r="E64" t="str">
            <v>94, Rue Saint Lazare</v>
          </cell>
          <cell r="F64">
            <v>75442</v>
          </cell>
          <cell r="G64" t="str">
            <v>PARIS Cédex 09</v>
          </cell>
          <cell r="H64">
            <v>148744587</v>
          </cell>
          <cell r="I64">
            <v>145261509</v>
          </cell>
          <cell r="J64" t="str">
            <v>COMATELEC</v>
          </cell>
          <cell r="K64">
            <v>18</v>
          </cell>
          <cell r="L64" t="str">
            <v>SAINT FLORENT SUR CHER</v>
          </cell>
          <cell r="M64" t="str">
            <v>SATO et Associés</v>
          </cell>
          <cell r="N64" t="str">
            <v>94, Rue Saint Lazare</v>
          </cell>
          <cell r="O64">
            <v>75442</v>
          </cell>
          <cell r="P64" t="str">
            <v>PARIS Cédex 09</v>
          </cell>
          <cell r="Q64">
            <v>148744587</v>
          </cell>
          <cell r="S64">
            <v>145261509</v>
          </cell>
          <cell r="T64">
            <v>158415</v>
          </cell>
        </row>
        <row r="65">
          <cell r="A65">
            <v>5.0640000000000001</v>
          </cell>
          <cell r="B65" t="str">
            <v>BE</v>
          </cell>
          <cell r="C65" t="str">
            <v>MP</v>
          </cell>
          <cell r="D65" t="str">
            <v>LA POSTE</v>
          </cell>
          <cell r="E65" t="str">
            <v>9, Place du Général Leclerc</v>
          </cell>
          <cell r="F65">
            <v>91260</v>
          </cell>
          <cell r="G65" t="str">
            <v>JUVISY SUR ORGE</v>
          </cell>
          <cell r="H65">
            <v>169123154</v>
          </cell>
          <cell r="J65" t="str">
            <v>LA POSTE (CDIS)</v>
          </cell>
          <cell r="K65">
            <v>78</v>
          </cell>
          <cell r="L65" t="str">
            <v>AUBERGENVILLE</v>
          </cell>
          <cell r="M65" t="str">
            <v>BERNE Pierre</v>
          </cell>
          <cell r="N65" t="str">
            <v>52, Boulevard du Montparnasse</v>
          </cell>
          <cell r="O65">
            <v>75015</v>
          </cell>
          <cell r="P65" t="str">
            <v>PARIS</v>
          </cell>
          <cell r="Q65">
            <v>142223220</v>
          </cell>
          <cell r="S65">
            <v>142223223</v>
          </cell>
          <cell r="T65">
            <v>125000</v>
          </cell>
        </row>
        <row r="66">
          <cell r="A66">
            <v>5.0650000000000004</v>
          </cell>
          <cell r="B66" t="str">
            <v>BE</v>
          </cell>
          <cell r="C66" t="str">
            <v>DI</v>
          </cell>
          <cell r="D66" t="str">
            <v>SDVM</v>
          </cell>
          <cell r="E66" t="str">
            <v>881, Rue de la Division Leclerc</v>
          </cell>
          <cell r="F66">
            <v>88801</v>
          </cell>
          <cell r="G66" t="str">
            <v>VITTEL Cédex</v>
          </cell>
          <cell r="H66">
            <v>329058030</v>
          </cell>
          <cell r="I66">
            <v>329080298</v>
          </cell>
          <cell r="J66" t="str">
            <v>CCAV - STATION D'EPURATION</v>
          </cell>
          <cell r="K66">
            <v>70</v>
          </cell>
          <cell r="L66" t="str">
            <v>PUSEY VESOUL</v>
          </cell>
          <cell r="M66" t="str">
            <v>FRANCE ASSAINISSEMENT</v>
          </cell>
          <cell r="T66">
            <v>75045</v>
          </cell>
        </row>
        <row r="67">
          <cell r="A67">
            <v>5.0659999999999998</v>
          </cell>
          <cell r="B67" t="str">
            <v>BE</v>
          </cell>
          <cell r="C67" t="str">
            <v>BI</v>
          </cell>
          <cell r="D67" t="str">
            <v>LCR</v>
          </cell>
          <cell r="E67" t="str">
            <v>4, Rue de Berne   BP 30058   SCHILTIGHEIM</v>
          </cell>
          <cell r="F67">
            <v>67013</v>
          </cell>
          <cell r="G67" t="str">
            <v>STRASBOURG Cédex</v>
          </cell>
          <cell r="H67">
            <v>388770240</v>
          </cell>
          <cell r="I67">
            <v>388770265</v>
          </cell>
          <cell r="J67" t="str">
            <v>FLORINEAL - IN EXTENSO</v>
          </cell>
          <cell r="K67">
            <v>67</v>
          </cell>
          <cell r="L67" t="str">
            <v>SCHILTIGHEIM</v>
          </cell>
          <cell r="M67" t="str">
            <v>LCR</v>
          </cell>
          <cell r="N67" t="str">
            <v>4, Rue de Berne   BP 30058   SCHILTIGHEIM</v>
          </cell>
          <cell r="O67">
            <v>67013</v>
          </cell>
          <cell r="P67" t="str">
            <v>STRASBOURG Cédex</v>
          </cell>
          <cell r="Q67">
            <v>388770240</v>
          </cell>
          <cell r="S67">
            <v>388770265</v>
          </cell>
          <cell r="T67">
            <v>218670</v>
          </cell>
        </row>
        <row r="68">
          <cell r="A68">
            <v>5.0670000000000002</v>
          </cell>
          <cell r="B68" t="str">
            <v>BE</v>
          </cell>
          <cell r="C68" t="str">
            <v>BI</v>
          </cell>
          <cell r="D68" t="str">
            <v>LCR</v>
          </cell>
          <cell r="E68" t="str">
            <v>4, Rue de Berne   BP 30058   SCHILTIGHEIM</v>
          </cell>
          <cell r="F68">
            <v>67013</v>
          </cell>
          <cell r="G68" t="str">
            <v>STRASBOURG Cédex</v>
          </cell>
          <cell r="H68">
            <v>388770240</v>
          </cell>
          <cell r="I68">
            <v>388770265</v>
          </cell>
          <cell r="J68" t="str">
            <v>DIFAC - SCI PERSPECTIVE</v>
          </cell>
          <cell r="K68">
            <v>67</v>
          </cell>
          <cell r="L68" t="str">
            <v>ECKBOLSHEIM</v>
          </cell>
          <cell r="M68" t="str">
            <v>LCR</v>
          </cell>
          <cell r="N68" t="str">
            <v>4, Rue de Berne   BP 30058   SCHILTIGHEIM</v>
          </cell>
          <cell r="O68">
            <v>67013</v>
          </cell>
          <cell r="P68" t="str">
            <v>STRASBOURG Cédex</v>
          </cell>
          <cell r="Q68">
            <v>388770240</v>
          </cell>
          <cell r="S68">
            <v>388770265</v>
          </cell>
          <cell r="T68">
            <v>49700</v>
          </cell>
        </row>
        <row r="69">
          <cell r="A69">
            <v>5.0679999999999996</v>
          </cell>
          <cell r="B69" t="str">
            <v>BE</v>
          </cell>
          <cell r="C69" t="str">
            <v>BI</v>
          </cell>
          <cell r="D69" t="str">
            <v>LCR</v>
          </cell>
          <cell r="E69" t="str">
            <v>4, Rue de Berne   BP 30058   SCHILTIGHEIM</v>
          </cell>
          <cell r="F69">
            <v>67013</v>
          </cell>
          <cell r="G69" t="str">
            <v>STRASBOURG Cédex</v>
          </cell>
          <cell r="H69">
            <v>388770240</v>
          </cell>
          <cell r="I69">
            <v>388770265</v>
          </cell>
          <cell r="J69" t="str">
            <v>SCI ANAIS - Electricité KLEIN</v>
          </cell>
          <cell r="K69">
            <v>67</v>
          </cell>
          <cell r="L69" t="str">
            <v>SCHWINDRATZHEIM</v>
          </cell>
          <cell r="M69" t="str">
            <v>LCR</v>
          </cell>
          <cell r="N69" t="str">
            <v>4, Rue de Berne   BP 30058   SCHILTIGHEIM</v>
          </cell>
          <cell r="O69">
            <v>67013</v>
          </cell>
          <cell r="P69" t="str">
            <v>STRASBOURG Cédex</v>
          </cell>
          <cell r="Q69">
            <v>388770240</v>
          </cell>
          <cell r="S69">
            <v>388770265</v>
          </cell>
          <cell r="T69">
            <v>27380</v>
          </cell>
        </row>
        <row r="70">
          <cell r="A70">
            <v>5.069</v>
          </cell>
          <cell r="B70" t="str">
            <v>BE</v>
          </cell>
          <cell r="C70" t="str">
            <v>AR</v>
          </cell>
          <cell r="D70" t="str">
            <v>GAUCHER Carrosserie</v>
          </cell>
          <cell r="E70" t="str">
            <v>ZA Route de Paris</v>
          </cell>
          <cell r="F70">
            <v>89700</v>
          </cell>
          <cell r="G70" t="str">
            <v>TONNERRE</v>
          </cell>
          <cell r="J70" t="str">
            <v>GAUCHER Carrosserie</v>
          </cell>
          <cell r="K70">
            <v>89</v>
          </cell>
          <cell r="L70" t="str">
            <v>TONNERRE</v>
          </cell>
          <cell r="M70" t="str">
            <v>BONINO Gilles</v>
          </cell>
          <cell r="N70" t="str">
            <v>8, Rue Claude Aillot</v>
          </cell>
          <cell r="O70">
            <v>89700</v>
          </cell>
          <cell r="P70" t="str">
            <v>TONNERRE</v>
          </cell>
          <cell r="Q70">
            <v>386552905</v>
          </cell>
          <cell r="S70">
            <v>386553225</v>
          </cell>
          <cell r="T70">
            <v>28200</v>
          </cell>
        </row>
        <row r="71">
          <cell r="A71">
            <v>5.07</v>
          </cell>
          <cell r="B71" t="str">
            <v>BB</v>
          </cell>
          <cell r="C71" t="str">
            <v>BI</v>
          </cell>
          <cell r="D71" t="str">
            <v>ILENA PARK chez LAZARD CONSTRUCTION</v>
          </cell>
          <cell r="E71" t="str">
            <v>33, Avenue du Maréchal Foch</v>
          </cell>
          <cell r="F71">
            <v>69006</v>
          </cell>
          <cell r="G71" t="str">
            <v>LYON</v>
          </cell>
          <cell r="H71">
            <v>472695969</v>
          </cell>
          <cell r="I71">
            <v>472695968</v>
          </cell>
          <cell r="J71" t="str">
            <v>ILENA PARK (B2)</v>
          </cell>
          <cell r="K71">
            <v>69</v>
          </cell>
          <cell r="L71" t="str">
            <v>SAINT PRIEST</v>
          </cell>
          <cell r="M71" t="str">
            <v>XANADU Architectes</v>
          </cell>
          <cell r="N71" t="str">
            <v>58 Bis, Rue Sala</v>
          </cell>
          <cell r="O71">
            <v>69002</v>
          </cell>
          <cell r="P71" t="str">
            <v>LYON</v>
          </cell>
          <cell r="Q71">
            <v>478375252</v>
          </cell>
          <cell r="S71">
            <v>478370607</v>
          </cell>
          <cell r="T71">
            <v>153550</v>
          </cell>
        </row>
        <row r="72">
          <cell r="A72">
            <v>5.0709999999999997</v>
          </cell>
          <cell r="B72" t="str">
            <v>BB</v>
          </cell>
          <cell r="C72" t="str">
            <v>BI</v>
          </cell>
          <cell r="D72" t="str">
            <v>ILENA PARK chez LAZARD CONSTRUCTION</v>
          </cell>
          <cell r="E72" t="str">
            <v>33, Avenue du Maréchal Foch</v>
          </cell>
          <cell r="F72">
            <v>69006</v>
          </cell>
          <cell r="G72" t="str">
            <v>LYON</v>
          </cell>
          <cell r="H72">
            <v>472695969</v>
          </cell>
          <cell r="I72">
            <v>472695968</v>
          </cell>
          <cell r="J72" t="str">
            <v>ILENA PARK (M2)</v>
          </cell>
          <cell r="K72">
            <v>69</v>
          </cell>
          <cell r="L72" t="str">
            <v>SAINT PRIEST</v>
          </cell>
          <cell r="M72" t="str">
            <v>XANADU Architectes</v>
          </cell>
          <cell r="N72" t="str">
            <v>58 Bis, Rue Sala</v>
          </cell>
          <cell r="O72">
            <v>69002</v>
          </cell>
          <cell r="P72" t="str">
            <v>LYON</v>
          </cell>
          <cell r="Q72">
            <v>478375252</v>
          </cell>
          <cell r="S72">
            <v>478370607</v>
          </cell>
          <cell r="T72">
            <v>170000</v>
          </cell>
        </row>
        <row r="73">
          <cell r="A73">
            <v>5.0720000000000001</v>
          </cell>
          <cell r="B73" t="str">
            <v>BB</v>
          </cell>
          <cell r="C73" t="str">
            <v>BI</v>
          </cell>
          <cell r="D73" t="str">
            <v>ILENA PARK chez LAZARD CONSTRUCTION</v>
          </cell>
          <cell r="E73" t="str">
            <v>33, Avenue du Maréchal Foch</v>
          </cell>
          <cell r="F73">
            <v>69006</v>
          </cell>
          <cell r="G73" t="str">
            <v>LYON</v>
          </cell>
          <cell r="H73">
            <v>472695969</v>
          </cell>
          <cell r="I73">
            <v>472695968</v>
          </cell>
          <cell r="J73" t="str">
            <v>ILENA PARK (M3)</v>
          </cell>
          <cell r="K73">
            <v>69</v>
          </cell>
          <cell r="L73" t="str">
            <v>SAINT PRIEST</v>
          </cell>
          <cell r="M73" t="str">
            <v>XANADU Architectes</v>
          </cell>
          <cell r="N73" t="str">
            <v>58 Bis, Rue Sala</v>
          </cell>
          <cell r="O73">
            <v>69002</v>
          </cell>
          <cell r="P73" t="str">
            <v>LYON</v>
          </cell>
          <cell r="Q73">
            <v>478375252</v>
          </cell>
          <cell r="S73">
            <v>478370607</v>
          </cell>
          <cell r="T73">
            <v>163625</v>
          </cell>
        </row>
        <row r="74">
          <cell r="A74">
            <v>5.0730000000000004</v>
          </cell>
          <cell r="B74" t="str">
            <v>BE</v>
          </cell>
          <cell r="C74" t="str">
            <v>HS</v>
          </cell>
          <cell r="D74" t="str">
            <v>STL DIJON CEREALES</v>
          </cell>
          <cell r="E74" t="str">
            <v>RN 5</v>
          </cell>
          <cell r="F74">
            <v>21130</v>
          </cell>
          <cell r="G74" t="str">
            <v>VILLERS LES POTS</v>
          </cell>
          <cell r="J74" t="str">
            <v>STL DIJON CEREALES</v>
          </cell>
          <cell r="K74">
            <v>21</v>
          </cell>
          <cell r="L74" t="str">
            <v>VILLERS LES POTS</v>
          </cell>
          <cell r="M74" t="str">
            <v>ARCHIMEN</v>
          </cell>
          <cell r="N74" t="str">
            <v>Bureaux de Churchill   2, Rue René Char BP 66606</v>
          </cell>
          <cell r="O74">
            <v>21066</v>
          </cell>
          <cell r="P74" t="str">
            <v>DIJON</v>
          </cell>
          <cell r="Q74">
            <v>380539595</v>
          </cell>
          <cell r="S74">
            <v>380539604</v>
          </cell>
          <cell r="T74">
            <v>117670</v>
          </cell>
        </row>
        <row r="75">
          <cell r="A75">
            <v>5.0739999999999998</v>
          </cell>
          <cell r="B75" t="str">
            <v>BE</v>
          </cell>
          <cell r="C75" t="str">
            <v>DI</v>
          </cell>
          <cell r="D75" t="str">
            <v>SAS DES CINEMAS D'AUBIERE</v>
          </cell>
          <cell r="E75" t="str">
            <v>150, Avenue de la Tarantaise</v>
          </cell>
          <cell r="F75">
            <v>73700</v>
          </cell>
          <cell r="G75" t="str">
            <v>BOURG SAINT MAURICE</v>
          </cell>
          <cell r="J75" t="str">
            <v>CINEDOME</v>
          </cell>
          <cell r="K75">
            <v>63</v>
          </cell>
          <cell r="L75" t="str">
            <v>AUBIERES</v>
          </cell>
          <cell r="M75" t="str">
            <v>LECOQ Yann</v>
          </cell>
          <cell r="N75" t="str">
            <v>20, Avenue de la Libération</v>
          </cell>
          <cell r="O75">
            <v>38370</v>
          </cell>
          <cell r="P75" t="str">
            <v>LES ROCHES DE CONDRIEU</v>
          </cell>
          <cell r="Q75">
            <v>474564553</v>
          </cell>
          <cell r="S75">
            <v>474563768</v>
          </cell>
          <cell r="T75">
            <v>111112</v>
          </cell>
        </row>
        <row r="76">
          <cell r="A76">
            <v>5.0750000000000002</v>
          </cell>
          <cell r="B76" t="str">
            <v>FLM</v>
          </cell>
          <cell r="C76" t="str">
            <v>BI</v>
          </cell>
          <cell r="D76" t="str">
            <v>OPTIPAR</v>
          </cell>
          <cell r="E76" t="str">
            <v>12, Rue Claude Bernard</v>
          </cell>
          <cell r="F76">
            <v>35000</v>
          </cell>
          <cell r="G76" t="str">
            <v>RENNES</v>
          </cell>
          <cell r="J76" t="str">
            <v>VIA LOCATION</v>
          </cell>
          <cell r="K76">
            <v>38</v>
          </cell>
          <cell r="L76" t="str">
            <v>FONTANIL CORNILLON</v>
          </cell>
          <cell r="M76" t="str">
            <v>BADITEC</v>
          </cell>
          <cell r="N76" t="str">
            <v>La Fleurinais</v>
          </cell>
          <cell r="O76">
            <v>35680</v>
          </cell>
          <cell r="P76" t="str">
            <v>DOMALAIN</v>
          </cell>
          <cell r="Q76">
            <v>299765185</v>
          </cell>
          <cell r="R76">
            <v>603526930</v>
          </cell>
          <cell r="S76">
            <v>299763906</v>
          </cell>
          <cell r="T76">
            <v>46500</v>
          </cell>
        </row>
        <row r="77">
          <cell r="A77">
            <v>5.0759999999999996</v>
          </cell>
          <cell r="B77" t="str">
            <v>BE</v>
          </cell>
          <cell r="C77" t="str">
            <v>AR</v>
          </cell>
          <cell r="D77" t="str">
            <v>LCR</v>
          </cell>
          <cell r="E77" t="str">
            <v>6 Ter, Rue Maryse Bastié</v>
          </cell>
          <cell r="F77">
            <v>69500</v>
          </cell>
          <cell r="G77" t="str">
            <v>BRON Cédex</v>
          </cell>
          <cell r="H77">
            <v>478371446</v>
          </cell>
          <cell r="I77">
            <v>472375545</v>
          </cell>
          <cell r="J77" t="str">
            <v>GARDERISETTES</v>
          </cell>
          <cell r="K77">
            <v>1</v>
          </cell>
          <cell r="L77" t="str">
            <v>SAINT VULBAS</v>
          </cell>
          <cell r="M77" t="str">
            <v>LCR</v>
          </cell>
          <cell r="N77" t="str">
            <v>6 Ter, Rue Maryse Bastié</v>
          </cell>
          <cell r="O77">
            <v>69500</v>
          </cell>
          <cell r="P77" t="str">
            <v>BRON</v>
          </cell>
          <cell r="Q77">
            <v>478371446</v>
          </cell>
          <cell r="S77">
            <v>472375545</v>
          </cell>
          <cell r="T77" t="str">
            <v>ANNULEE</v>
          </cell>
        </row>
        <row r="78">
          <cell r="A78">
            <v>5.077</v>
          </cell>
          <cell r="B78" t="str">
            <v>BE</v>
          </cell>
          <cell r="C78" t="str">
            <v>BI</v>
          </cell>
          <cell r="D78" t="str">
            <v>LCR</v>
          </cell>
          <cell r="E78" t="str">
            <v>8, Rue Jacquard   Bâtiment A</v>
          </cell>
          <cell r="F78">
            <v>25000</v>
          </cell>
          <cell r="G78" t="str">
            <v>BESANCON</v>
          </cell>
          <cell r="H78">
            <v>381554232</v>
          </cell>
          <cell r="I78">
            <v>381882611</v>
          </cell>
          <cell r="J78" t="str">
            <v>MIA MENUISERIE INDUSTRIELLE ALSACE</v>
          </cell>
          <cell r="K78">
            <v>68</v>
          </cell>
          <cell r="L78" t="str">
            <v>CERNAY</v>
          </cell>
          <cell r="M78" t="str">
            <v>LCR</v>
          </cell>
          <cell r="N78" t="str">
            <v>8, Rue Jacquard   Bâtiment A</v>
          </cell>
          <cell r="O78">
            <v>25000</v>
          </cell>
          <cell r="P78" t="str">
            <v>BESANCON</v>
          </cell>
          <cell r="Q78">
            <v>381554232</v>
          </cell>
          <cell r="S78">
            <v>381882611</v>
          </cell>
          <cell r="T78">
            <v>75000</v>
          </cell>
        </row>
        <row r="79">
          <cell r="A79">
            <v>5.0780000000000003</v>
          </cell>
          <cell r="B79" t="str">
            <v>BE</v>
          </cell>
          <cell r="C79" t="str">
            <v>AR</v>
          </cell>
          <cell r="D79" t="str">
            <v>LCR</v>
          </cell>
          <cell r="E79" t="str">
            <v>8, Rue Jacquard   Bâtiment A</v>
          </cell>
          <cell r="F79">
            <v>25000</v>
          </cell>
          <cell r="G79" t="str">
            <v>BESANCON</v>
          </cell>
          <cell r="H79">
            <v>381554232</v>
          </cell>
          <cell r="I79">
            <v>381882611</v>
          </cell>
          <cell r="J79" t="str">
            <v>LPA - SCI FRANGE</v>
          </cell>
          <cell r="K79">
            <v>68</v>
          </cell>
          <cell r="L79" t="str">
            <v>RICHWILLER</v>
          </cell>
          <cell r="M79" t="str">
            <v>LCR</v>
          </cell>
          <cell r="N79" t="str">
            <v>8, Rue Jacquard   Bâtiment A</v>
          </cell>
          <cell r="O79">
            <v>25000</v>
          </cell>
          <cell r="P79" t="str">
            <v>BESANCON</v>
          </cell>
          <cell r="Q79">
            <v>381554232</v>
          </cell>
          <cell r="S79">
            <v>381882611</v>
          </cell>
          <cell r="T79">
            <v>39000</v>
          </cell>
        </row>
        <row r="80">
          <cell r="A80">
            <v>5.0789999999999997</v>
          </cell>
          <cell r="B80" t="str">
            <v>BE</v>
          </cell>
          <cell r="C80" t="str">
            <v>HS</v>
          </cell>
          <cell r="D80" t="str">
            <v>FREY SODIAM</v>
          </cell>
          <cell r="E80" t="str">
            <v>53, Rue d'Egoutte</v>
          </cell>
          <cell r="F80">
            <v>25400</v>
          </cell>
          <cell r="G80" t="str">
            <v>EXINCOURT</v>
          </cell>
          <cell r="H80">
            <v>381915353</v>
          </cell>
          <cell r="I80">
            <v>381954339</v>
          </cell>
          <cell r="J80" t="str">
            <v>FREY SODIAM</v>
          </cell>
          <cell r="K80">
            <v>25</v>
          </cell>
          <cell r="L80" t="str">
            <v>EXINCOURT</v>
          </cell>
          <cell r="M80" t="str">
            <v>CETEC Ingéniérie</v>
          </cell>
          <cell r="N80" t="str">
            <v>5, Rue Vivaldi</v>
          </cell>
          <cell r="O80">
            <v>25200</v>
          </cell>
          <cell r="P80" t="str">
            <v>MONTBELIARD</v>
          </cell>
          <cell r="Q80">
            <v>381983183</v>
          </cell>
          <cell r="S80">
            <v>381983284</v>
          </cell>
          <cell r="T80">
            <v>44500</v>
          </cell>
        </row>
        <row r="81">
          <cell r="A81">
            <v>5.08</v>
          </cell>
          <cell r="B81" t="str">
            <v>BE</v>
          </cell>
          <cell r="C81" t="str">
            <v>AR</v>
          </cell>
          <cell r="D81" t="str">
            <v>MAUFFREY</v>
          </cell>
          <cell r="E81" t="str">
            <v>ZAC de la Saline</v>
          </cell>
          <cell r="F81">
            <v>70200</v>
          </cell>
          <cell r="G81" t="str">
            <v>LURE</v>
          </cell>
          <cell r="J81" t="str">
            <v>MAUFFREY</v>
          </cell>
          <cell r="K81">
            <v>70</v>
          </cell>
          <cell r="L81" t="str">
            <v>LURE</v>
          </cell>
          <cell r="T81">
            <v>86290</v>
          </cell>
        </row>
        <row r="82">
          <cell r="A82">
            <v>5.0810000000000004</v>
          </cell>
          <cell r="B82" t="str">
            <v>BE</v>
          </cell>
          <cell r="C82" t="str">
            <v>BI</v>
          </cell>
          <cell r="D82" t="str">
            <v>MORAND</v>
          </cell>
          <cell r="E82" t="str">
            <v>ZA Le Closalet</v>
          </cell>
          <cell r="G82" t="str">
            <v>1635 LA TOUR DE TREME</v>
          </cell>
          <cell r="J82" t="str">
            <v>MORAND</v>
          </cell>
          <cell r="K82" t="str">
            <v>E</v>
          </cell>
          <cell r="L82" t="str">
            <v>SUISSE</v>
          </cell>
          <cell r="T82">
            <v>27000</v>
          </cell>
        </row>
        <row r="83">
          <cell r="A83">
            <v>5.0819999999999999</v>
          </cell>
          <cell r="B83" t="str">
            <v>BE</v>
          </cell>
          <cell r="C83" t="str">
            <v>BI</v>
          </cell>
          <cell r="D83" t="str">
            <v>DIAGONALE</v>
          </cell>
          <cell r="E83" t="str">
            <v>13, Rue Vauban</v>
          </cell>
          <cell r="F83">
            <v>67450</v>
          </cell>
          <cell r="G83" t="str">
            <v>MUNDOLSHEIM</v>
          </cell>
          <cell r="H83">
            <v>388201718</v>
          </cell>
          <cell r="I83">
            <v>388209530</v>
          </cell>
          <cell r="J83" t="str">
            <v>SCI HALX AGEO</v>
          </cell>
          <cell r="K83">
            <v>67</v>
          </cell>
          <cell r="L83" t="str">
            <v>ENTZHEIM</v>
          </cell>
          <cell r="M83" t="str">
            <v>DIAGONALE</v>
          </cell>
          <cell r="N83" t="str">
            <v>13, Rue Vauban</v>
          </cell>
          <cell r="O83">
            <v>67450</v>
          </cell>
          <cell r="P83" t="str">
            <v>MUNDOLSHEIM</v>
          </cell>
          <cell r="Q83">
            <v>388201718</v>
          </cell>
          <cell r="S83">
            <v>388209530</v>
          </cell>
          <cell r="T83">
            <v>72000</v>
          </cell>
        </row>
        <row r="84">
          <cell r="A84">
            <v>5.0830000000000002</v>
          </cell>
          <cell r="B84" t="str">
            <v>FLM</v>
          </cell>
          <cell r="C84" t="str">
            <v>BI</v>
          </cell>
          <cell r="D84" t="str">
            <v>EST MACHINES TECHNIQUES</v>
          </cell>
          <cell r="E84" t="str">
            <v>ZA du Ballon</v>
          </cell>
          <cell r="F84">
            <v>90300</v>
          </cell>
          <cell r="G84" t="str">
            <v>OFFEMONT</v>
          </cell>
          <cell r="H84">
            <v>384265588</v>
          </cell>
          <cell r="I84">
            <v>384267507</v>
          </cell>
          <cell r="J84" t="str">
            <v>EST MACHINES TECHNIQUES</v>
          </cell>
          <cell r="K84">
            <v>90</v>
          </cell>
          <cell r="L84" t="str">
            <v>OFFEMONT</v>
          </cell>
          <cell r="M84" t="str">
            <v>BARBEY Jacques</v>
          </cell>
          <cell r="N84" t="str">
            <v>3, Rue des Peupliers</v>
          </cell>
          <cell r="O84">
            <v>90160</v>
          </cell>
          <cell r="P84" t="str">
            <v>PEROUSE</v>
          </cell>
          <cell r="Q84">
            <v>384216753</v>
          </cell>
          <cell r="T84">
            <v>26750</v>
          </cell>
        </row>
        <row r="85">
          <cell r="A85">
            <v>5.0839999999999996</v>
          </cell>
          <cell r="B85" t="str">
            <v>BE</v>
          </cell>
          <cell r="C85" t="str">
            <v>GD</v>
          </cell>
          <cell r="D85" t="str">
            <v>COREAL</v>
          </cell>
          <cell r="E85" t="str">
            <v>BP 45</v>
          </cell>
          <cell r="F85">
            <v>70180</v>
          </cell>
          <cell r="G85" t="str">
            <v>DAMPIERRE SUR SALON</v>
          </cell>
          <cell r="J85" t="str">
            <v>LES ARCHES</v>
          </cell>
          <cell r="K85">
            <v>37</v>
          </cell>
          <cell r="L85" t="str">
            <v>SAINT CYR SUR LOIRE</v>
          </cell>
          <cell r="M85" t="str">
            <v>ATELIER 77</v>
          </cell>
          <cell r="N85" t="str">
            <v>10, Rue Delaunoy</v>
          </cell>
          <cell r="O85">
            <v>77000</v>
          </cell>
          <cell r="P85" t="str">
            <v>MELUN</v>
          </cell>
          <cell r="Q85">
            <v>164523519</v>
          </cell>
          <cell r="S85">
            <v>164523755</v>
          </cell>
          <cell r="T85">
            <v>477500</v>
          </cell>
        </row>
        <row r="86">
          <cell r="A86">
            <v>5.085</v>
          </cell>
          <cell r="B86" t="str">
            <v>BE</v>
          </cell>
          <cell r="C86" t="str">
            <v>BI</v>
          </cell>
          <cell r="D86" t="str">
            <v>NOVELIS FOIL FRANCE</v>
          </cell>
          <cell r="E86" t="str">
            <v>ZI Moulin à Papier</v>
          </cell>
          <cell r="F86">
            <v>27250</v>
          </cell>
          <cell r="G86" t="str">
            <v>RUGLES</v>
          </cell>
          <cell r="H86">
            <v>232292508</v>
          </cell>
          <cell r="I86">
            <v>232292548</v>
          </cell>
          <cell r="J86" t="str">
            <v>NOVELIS FOIL FRANCE</v>
          </cell>
          <cell r="K86">
            <v>27</v>
          </cell>
          <cell r="L86" t="str">
            <v>RUGLES</v>
          </cell>
          <cell r="M86" t="str">
            <v>ICAR</v>
          </cell>
          <cell r="N86" t="str">
            <v>1, Rue Noël Pons</v>
          </cell>
          <cell r="O86">
            <v>92000</v>
          </cell>
          <cell r="P86" t="str">
            <v>NANTERRE</v>
          </cell>
          <cell r="S86">
            <v>141190279</v>
          </cell>
          <cell r="T86">
            <v>495000</v>
          </cell>
        </row>
        <row r="87">
          <cell r="A87">
            <v>5.0860000000000003</v>
          </cell>
          <cell r="B87" t="str">
            <v>BE</v>
          </cell>
          <cell r="C87" t="str">
            <v>AR</v>
          </cell>
          <cell r="D87" t="str">
            <v>CLERC INDUSTRIE</v>
          </cell>
          <cell r="E87" t="str">
            <v>8, Rue de Phaffans</v>
          </cell>
          <cell r="F87">
            <v>90380</v>
          </cell>
          <cell r="G87" t="str">
            <v>ROPPE</v>
          </cell>
          <cell r="H87">
            <v>384366565</v>
          </cell>
          <cell r="I87">
            <v>384298380</v>
          </cell>
          <cell r="J87" t="str">
            <v>CLERC INDUSTRIE</v>
          </cell>
          <cell r="K87">
            <v>90</v>
          </cell>
          <cell r="L87" t="str">
            <v>ROPPE</v>
          </cell>
          <cell r="M87" t="str">
            <v>SICA HR</v>
          </cell>
          <cell r="N87" t="str">
            <v>2, Place du Moulin des Prés   BP 317</v>
          </cell>
          <cell r="O87">
            <v>70006</v>
          </cell>
          <cell r="P87" t="str">
            <v xml:space="preserve">VESOUL Cédex </v>
          </cell>
          <cell r="T87">
            <v>44965</v>
          </cell>
        </row>
        <row r="88">
          <cell r="A88">
            <v>5.0869999999999997</v>
          </cell>
          <cell r="B88" t="str">
            <v>BE</v>
          </cell>
          <cell r="C88" t="str">
            <v>GD</v>
          </cell>
          <cell r="D88" t="str">
            <v>CARREFOUR PROPERTY</v>
          </cell>
          <cell r="E88" t="str">
            <v>21, Route de Paris</v>
          </cell>
          <cell r="F88">
            <v>14120</v>
          </cell>
          <cell r="G88" t="str">
            <v>MONDEVILLE</v>
          </cell>
          <cell r="H88">
            <v>164882121</v>
          </cell>
          <cell r="J88" t="str">
            <v>CHAMPION</v>
          </cell>
          <cell r="K88">
            <v>77</v>
          </cell>
          <cell r="L88" t="str">
            <v>COUPVRAY</v>
          </cell>
          <cell r="M88" t="str">
            <v>IMPACT</v>
          </cell>
          <cell r="O88">
            <v>77185</v>
          </cell>
          <cell r="P88" t="str">
            <v>LOGNES</v>
          </cell>
          <cell r="Q88">
            <v>164627070</v>
          </cell>
          <cell r="R88">
            <v>671017902</v>
          </cell>
          <cell r="T88">
            <v>135085</v>
          </cell>
        </row>
        <row r="89">
          <cell r="A89">
            <v>5.0880000000000001</v>
          </cell>
          <cell r="B89" t="str">
            <v>BE</v>
          </cell>
          <cell r="C89" t="str">
            <v>BI</v>
          </cell>
          <cell r="D89" t="str">
            <v>PAPETERIE DE MANDEURE</v>
          </cell>
          <cell r="E89" t="str">
            <v>Rue de la Papeterie</v>
          </cell>
          <cell r="F89">
            <v>25350</v>
          </cell>
          <cell r="G89" t="str">
            <v>MANDEURE</v>
          </cell>
          <cell r="H89">
            <v>381352052</v>
          </cell>
          <cell r="I89">
            <v>381352830</v>
          </cell>
          <cell r="J89" t="str">
            <v>PAPETERIE DE MANDEURE</v>
          </cell>
          <cell r="K89">
            <v>70</v>
          </cell>
          <cell r="L89" t="str">
            <v>SAVOYEUX</v>
          </cell>
          <cell r="M89" t="str">
            <v>ROLLA Mario</v>
          </cell>
          <cell r="N89" t="str">
            <v>59 Ter, Rue des Granges</v>
          </cell>
          <cell r="O89">
            <v>25000</v>
          </cell>
          <cell r="P89" t="str">
            <v>BESANCON</v>
          </cell>
          <cell r="Q89">
            <v>381811078</v>
          </cell>
          <cell r="S89">
            <v>381813942</v>
          </cell>
          <cell r="T89">
            <v>90600</v>
          </cell>
        </row>
        <row r="90">
          <cell r="A90">
            <v>5.0890000000000004</v>
          </cell>
          <cell r="B90" t="str">
            <v>BE</v>
          </cell>
          <cell r="C90" t="str">
            <v>BI</v>
          </cell>
          <cell r="D90" t="str">
            <v>DANFOSS SOCLA</v>
          </cell>
          <cell r="E90" t="str">
            <v>365, Rue du Lieutenant Putier   BP 273</v>
          </cell>
          <cell r="F90">
            <v>71530</v>
          </cell>
          <cell r="G90" t="str">
            <v>VIREY LE GRAND</v>
          </cell>
          <cell r="H90">
            <v>385974200</v>
          </cell>
          <cell r="I90">
            <v>385414931</v>
          </cell>
          <cell r="J90" t="str">
            <v>DANFOSS SOCLA</v>
          </cell>
          <cell r="K90">
            <v>71</v>
          </cell>
          <cell r="L90" t="str">
            <v>VIREY LE GRAND</v>
          </cell>
          <cell r="T90">
            <v>15000</v>
          </cell>
        </row>
        <row r="91">
          <cell r="A91">
            <v>5.09</v>
          </cell>
          <cell r="B91" t="str">
            <v>BE</v>
          </cell>
          <cell r="C91" t="str">
            <v>GD</v>
          </cell>
          <cell r="D91" t="str">
            <v xml:space="preserve">ESPACE EXPANSION </v>
          </cell>
          <cell r="E91" t="str">
            <v>5, Boulevard Malesherbes</v>
          </cell>
          <cell r="F91">
            <v>75802</v>
          </cell>
          <cell r="G91" t="str">
            <v>PARIS Cédex 08</v>
          </cell>
          <cell r="H91">
            <v>153437468</v>
          </cell>
          <cell r="I91">
            <v>153306970</v>
          </cell>
          <cell r="J91" t="str">
            <v>CULTURA TOISON D'OR</v>
          </cell>
          <cell r="K91">
            <v>21</v>
          </cell>
          <cell r="L91" t="str">
            <v>DIJON</v>
          </cell>
          <cell r="M91" t="str">
            <v>ARTEC 2</v>
          </cell>
          <cell r="N91" t="str">
            <v>11, Rue du Docteur Quignard</v>
          </cell>
          <cell r="O91">
            <v>21000</v>
          </cell>
          <cell r="P91" t="str">
            <v>DIJON</v>
          </cell>
          <cell r="Q91">
            <v>380787711</v>
          </cell>
          <cell r="S91">
            <v>380601023</v>
          </cell>
          <cell r="T91">
            <v>150680</v>
          </cell>
        </row>
        <row r="92">
          <cell r="A92">
            <v>5.0910000000000002</v>
          </cell>
          <cell r="B92" t="str">
            <v>BE</v>
          </cell>
          <cell r="C92" t="str">
            <v>AR</v>
          </cell>
          <cell r="D92" t="str">
            <v xml:space="preserve">BATIPRO </v>
          </cell>
          <cell r="E92" t="str">
            <v>8, Rue Alfred De Vigny   BP 72109</v>
          </cell>
          <cell r="F92">
            <v>25051</v>
          </cell>
          <cell r="G92" t="str">
            <v>BESANCON Cédex 5</v>
          </cell>
          <cell r="H92">
            <v>381412500</v>
          </cell>
          <cell r="I92">
            <v>381518041</v>
          </cell>
          <cell r="J92" t="str">
            <v>SCI LG3 - LIDY</v>
          </cell>
          <cell r="K92">
            <v>90</v>
          </cell>
          <cell r="L92" t="str">
            <v>FRAIS</v>
          </cell>
          <cell r="M92" t="str">
            <v>BATIPRO</v>
          </cell>
          <cell r="N92" t="str">
            <v>8, Rue Alfred De Vigny   BP 72109</v>
          </cell>
          <cell r="O92">
            <v>25051</v>
          </cell>
          <cell r="P92" t="str">
            <v>BESANCON Cédex</v>
          </cell>
          <cell r="Q92">
            <v>381412500</v>
          </cell>
          <cell r="S92">
            <v>381518041</v>
          </cell>
          <cell r="T92">
            <v>55000</v>
          </cell>
        </row>
        <row r="93">
          <cell r="A93">
            <v>5.0919999999999996</v>
          </cell>
          <cell r="B93" t="str">
            <v>BE</v>
          </cell>
          <cell r="C93" t="str">
            <v>AR</v>
          </cell>
          <cell r="D93" t="str">
            <v xml:space="preserve">BATIPRO </v>
          </cell>
          <cell r="E93" t="str">
            <v>8, Rue Alfred De Vigny   BP 72109</v>
          </cell>
          <cell r="F93">
            <v>25051</v>
          </cell>
          <cell r="G93" t="str">
            <v>BESANCON Cédex 5</v>
          </cell>
          <cell r="H93">
            <v>381412500</v>
          </cell>
          <cell r="I93">
            <v>381518041</v>
          </cell>
          <cell r="J93" t="str">
            <v>SCI GEDONIE - MAXIFLOC</v>
          </cell>
          <cell r="K93">
            <v>25</v>
          </cell>
          <cell r="L93" t="str">
            <v>SERRE LES SAPINS</v>
          </cell>
          <cell r="M93" t="str">
            <v>BATIPRO</v>
          </cell>
          <cell r="N93" t="str">
            <v>8, Rue Alfred De Vigny   BP 72109</v>
          </cell>
          <cell r="O93">
            <v>25051</v>
          </cell>
          <cell r="P93" t="str">
            <v>BESANCON Cédex</v>
          </cell>
          <cell r="Q93">
            <v>381412500</v>
          </cell>
          <cell r="S93">
            <v>381518041</v>
          </cell>
          <cell r="T93">
            <v>14000</v>
          </cell>
        </row>
        <row r="94">
          <cell r="A94">
            <v>5.093</v>
          </cell>
          <cell r="B94" t="str">
            <v>BE</v>
          </cell>
          <cell r="C94" t="str">
            <v>AR</v>
          </cell>
          <cell r="D94" t="str">
            <v xml:space="preserve">BATIPRO </v>
          </cell>
          <cell r="E94" t="str">
            <v>8, Rue Alfred De Vigny   BP 72109</v>
          </cell>
          <cell r="F94">
            <v>25051</v>
          </cell>
          <cell r="G94" t="str">
            <v>BESANCON Cédex 5</v>
          </cell>
          <cell r="H94">
            <v>381412500</v>
          </cell>
          <cell r="I94">
            <v>381518041</v>
          </cell>
          <cell r="J94" t="str">
            <v xml:space="preserve">PIC </v>
          </cell>
          <cell r="K94">
            <v>25</v>
          </cell>
          <cell r="L94" t="str">
            <v>DANNEMARIE SUR CRETE</v>
          </cell>
          <cell r="M94" t="str">
            <v>BATIPRO</v>
          </cell>
          <cell r="N94" t="str">
            <v>8, Rue Alfred De Vigny   BP 72109</v>
          </cell>
          <cell r="O94">
            <v>25051</v>
          </cell>
          <cell r="P94" t="str">
            <v>BESANCON Cédex</v>
          </cell>
          <cell r="Q94">
            <v>381412500</v>
          </cell>
          <cell r="S94">
            <v>381518041</v>
          </cell>
          <cell r="T94" t="str">
            <v>ANNULEE</v>
          </cell>
        </row>
        <row r="95">
          <cell r="A95">
            <v>5.0940000000000003</v>
          </cell>
          <cell r="B95" t="str">
            <v>BE</v>
          </cell>
          <cell r="C95" t="str">
            <v>BI</v>
          </cell>
          <cell r="D95" t="str">
            <v>ROUX</v>
          </cell>
          <cell r="E95" t="str">
            <v>Rue des Artisans   ZAC de la Petite Issue</v>
          </cell>
          <cell r="F95">
            <v>21220</v>
          </cell>
          <cell r="G95" t="str">
            <v>GEVREY CHAMBERTIN</v>
          </cell>
          <cell r="I95">
            <v>380585404</v>
          </cell>
          <cell r="J95" t="str">
            <v>ROUX</v>
          </cell>
          <cell r="K95">
            <v>21</v>
          </cell>
          <cell r="L95" t="str">
            <v>GEVREY CHAMBERTIN</v>
          </cell>
          <cell r="M95" t="str">
            <v>SETUREC ARCHITECTURE</v>
          </cell>
          <cell r="N95" t="str">
            <v>2, Rue Louis De Broglie   Parc Technologique</v>
          </cell>
          <cell r="O95">
            <v>21000</v>
          </cell>
          <cell r="P95" t="str">
            <v>DIJON</v>
          </cell>
          <cell r="Q95">
            <v>380740102</v>
          </cell>
          <cell r="S95">
            <v>380740106</v>
          </cell>
          <cell r="T95">
            <v>41000</v>
          </cell>
        </row>
        <row r="96">
          <cell r="A96">
            <v>5.0949999999999998</v>
          </cell>
          <cell r="B96" t="str">
            <v>FLM</v>
          </cell>
          <cell r="C96" t="str">
            <v>DI</v>
          </cell>
          <cell r="D96" t="str">
            <v>CLIMENT Jean-Pierre</v>
          </cell>
          <cell r="E96" t="str">
            <v>7, Rue des Vignerons</v>
          </cell>
          <cell r="F96">
            <v>25660</v>
          </cell>
          <cell r="G96" t="str">
            <v>MONTFAUCON</v>
          </cell>
          <cell r="H96">
            <v>381557083</v>
          </cell>
          <cell r="I96">
            <v>381558600</v>
          </cell>
          <cell r="J96" t="str">
            <v>CLIMENT Jean-Pierre</v>
          </cell>
          <cell r="K96">
            <v>25</v>
          </cell>
          <cell r="L96" t="str">
            <v>MONTFAUCON</v>
          </cell>
          <cell r="M96" t="str">
            <v>FERRINI + ARNOULT</v>
          </cell>
          <cell r="N96" t="str">
            <v>3, Chemin des Ecoles des Tilleroyes</v>
          </cell>
          <cell r="O96">
            <v>25000</v>
          </cell>
          <cell r="P96" t="str">
            <v>BESANCON</v>
          </cell>
          <cell r="Q96">
            <v>381479745</v>
          </cell>
          <cell r="S96">
            <v>381479758</v>
          </cell>
          <cell r="T96">
            <v>15665</v>
          </cell>
        </row>
        <row r="97">
          <cell r="A97">
            <v>5.0960000000000001</v>
          </cell>
          <cell r="B97" t="str">
            <v>BB</v>
          </cell>
          <cell r="C97" t="str">
            <v>GD</v>
          </cell>
          <cell r="D97" t="str">
            <v>NABON</v>
          </cell>
          <cell r="E97" t="str">
            <v>Quartier Saint Michel</v>
          </cell>
          <cell r="F97">
            <v>13440</v>
          </cell>
          <cell r="G97" t="str">
            <v>CABANNES</v>
          </cell>
          <cell r="I97">
            <v>490904491</v>
          </cell>
          <cell r="J97" t="str">
            <v>ECOMARCHE</v>
          </cell>
          <cell r="K97">
            <v>13</v>
          </cell>
          <cell r="L97" t="str">
            <v>CABANNES</v>
          </cell>
          <cell r="M97" t="str">
            <v>AXIS INGENIERIE</v>
          </cell>
          <cell r="N97" t="str">
            <v>96, Rue de la Part Dieu</v>
          </cell>
          <cell r="O97">
            <v>69003</v>
          </cell>
          <cell r="P97" t="str">
            <v>LYON</v>
          </cell>
          <cell r="Q97">
            <v>478629555</v>
          </cell>
          <cell r="S97">
            <v>478628553</v>
          </cell>
          <cell r="T97">
            <v>69360</v>
          </cell>
        </row>
        <row r="98">
          <cell r="A98">
            <v>5.0970000000000004</v>
          </cell>
          <cell r="B98" t="str">
            <v>BE</v>
          </cell>
          <cell r="C98" t="str">
            <v>AR</v>
          </cell>
          <cell r="D98" t="str">
            <v>SCI LES CORSAIRES - SCI LES MOUSQUETAIRES</v>
          </cell>
          <cell r="E98" t="str">
            <v>415, Rue Dardelin</v>
          </cell>
          <cell r="F98">
            <v>21460</v>
          </cell>
          <cell r="G98" t="str">
            <v>MARSANNAY LA COTE</v>
          </cell>
          <cell r="I98">
            <v>380521916</v>
          </cell>
          <cell r="J98" t="str">
            <v>SATEM</v>
          </cell>
          <cell r="K98">
            <v>21</v>
          </cell>
          <cell r="L98" t="str">
            <v>MASANNAY LA COTE</v>
          </cell>
          <cell r="M98" t="str">
            <v>SETUREC ARCHITECTURE</v>
          </cell>
          <cell r="N98" t="str">
            <v>2, Rue Louis De Broglie   Parc Technologique</v>
          </cell>
          <cell r="O98">
            <v>21000</v>
          </cell>
          <cell r="P98" t="str">
            <v>DIJON</v>
          </cell>
          <cell r="Q98">
            <v>380740102</v>
          </cell>
          <cell r="S98">
            <v>380740106</v>
          </cell>
          <cell r="T98">
            <v>72425</v>
          </cell>
        </row>
        <row r="99">
          <cell r="A99">
            <v>5.0979999999999999</v>
          </cell>
          <cell r="B99" t="str">
            <v>BE</v>
          </cell>
          <cell r="C99" t="str">
            <v>AR</v>
          </cell>
          <cell r="D99" t="str">
            <v>LCR</v>
          </cell>
          <cell r="E99" t="str">
            <v>4, Rue de Berne   BP 30058   SCHILTIGHEIM</v>
          </cell>
          <cell r="F99">
            <v>67013</v>
          </cell>
          <cell r="G99" t="str">
            <v>STRASBOURG Cédex</v>
          </cell>
          <cell r="H99">
            <v>388770240</v>
          </cell>
          <cell r="I99">
            <v>388770265</v>
          </cell>
          <cell r="J99" t="str">
            <v>NOSS</v>
          </cell>
          <cell r="K99">
            <v>67</v>
          </cell>
          <cell r="L99" t="str">
            <v>ROSHEIM</v>
          </cell>
          <cell r="M99" t="str">
            <v>LCR</v>
          </cell>
          <cell r="N99" t="str">
            <v>4, Rue de Berne   BP 30058   SCHILTIGHEIM</v>
          </cell>
          <cell r="O99">
            <v>67013</v>
          </cell>
          <cell r="P99" t="str">
            <v>STRASBOURG Cédex</v>
          </cell>
          <cell r="Q99">
            <v>388770240</v>
          </cell>
          <cell r="S99">
            <v>380770265</v>
          </cell>
          <cell r="T99">
            <v>59488</v>
          </cell>
        </row>
        <row r="100">
          <cell r="A100">
            <v>5.0990000000000002</v>
          </cell>
          <cell r="B100" t="str">
            <v>BE</v>
          </cell>
          <cell r="C100" t="str">
            <v>DI</v>
          </cell>
          <cell r="D100" t="str">
            <v>DRUET</v>
          </cell>
          <cell r="E100" t="str">
            <v>BP 46</v>
          </cell>
          <cell r="F100">
            <v>70180</v>
          </cell>
          <cell r="G100" t="str">
            <v>DAMPIERRE SUR SALON</v>
          </cell>
          <cell r="J100" t="str">
            <v>MOULIN</v>
          </cell>
          <cell r="K100">
            <v>70</v>
          </cell>
          <cell r="L100" t="str">
            <v>AUTET</v>
          </cell>
          <cell r="M100" t="str">
            <v>GRAPPE Daniel</v>
          </cell>
          <cell r="O100">
            <v>70130</v>
          </cell>
          <cell r="P100" t="str">
            <v>MERCEY SUR SAONE</v>
          </cell>
          <cell r="T100">
            <v>9000</v>
          </cell>
        </row>
        <row r="101">
          <cell r="A101">
            <v>5.0999999999999996</v>
          </cell>
          <cell r="B101" t="str">
            <v>FLM</v>
          </cell>
          <cell r="C101" t="str">
            <v>BI</v>
          </cell>
          <cell r="D101" t="str">
            <v>SCI LES MERISIERS DU PORT</v>
          </cell>
          <cell r="E101" t="str">
            <v>ZAC du Port</v>
          </cell>
          <cell r="F101">
            <v>90850</v>
          </cell>
          <cell r="G101" t="str">
            <v>ESSERT</v>
          </cell>
          <cell r="H101">
            <v>384213167</v>
          </cell>
          <cell r="I101">
            <v>384285763</v>
          </cell>
          <cell r="J101" t="str">
            <v>CONCEPT MACHINE</v>
          </cell>
          <cell r="K101">
            <v>90</v>
          </cell>
          <cell r="L101" t="str">
            <v>ESSERT</v>
          </cell>
          <cell r="T101">
            <v>130000</v>
          </cell>
        </row>
        <row r="102">
          <cell r="A102">
            <v>5.101</v>
          </cell>
          <cell r="B102" t="str">
            <v>BE</v>
          </cell>
          <cell r="C102" t="str">
            <v>BI</v>
          </cell>
          <cell r="D102" t="str">
            <v>MORAND et Fils</v>
          </cell>
          <cell r="E102" t="str">
            <v>ZA Le Closalet</v>
          </cell>
          <cell r="G102" t="str">
            <v>1635 LA TOUR DE TREME</v>
          </cell>
          <cell r="J102" t="str">
            <v>MORAND et Fils</v>
          </cell>
          <cell r="K102" t="str">
            <v>E</v>
          </cell>
          <cell r="L102" t="str">
            <v>SUISSE</v>
          </cell>
          <cell r="T102">
            <v>37500</v>
          </cell>
        </row>
        <row r="103">
          <cell r="A103">
            <v>5.1020000000000003</v>
          </cell>
          <cell r="B103" t="str">
            <v>BE</v>
          </cell>
          <cell r="C103" t="str">
            <v>BI</v>
          </cell>
          <cell r="D103" t="str">
            <v>SCI RV 99</v>
          </cell>
          <cell r="E103" t="str">
            <v>10, Rue du Climont</v>
          </cell>
          <cell r="F103">
            <v>67450</v>
          </cell>
          <cell r="G103" t="str">
            <v>MUNDOLSHEIM</v>
          </cell>
          <cell r="H103">
            <v>388200715</v>
          </cell>
          <cell r="I103">
            <v>388209043</v>
          </cell>
          <cell r="J103" t="str">
            <v>SCI RV 99</v>
          </cell>
          <cell r="K103">
            <v>67</v>
          </cell>
          <cell r="L103" t="str">
            <v>HERRLISHEIM</v>
          </cell>
          <cell r="M103" t="str">
            <v>REFLEX</v>
          </cell>
          <cell r="N103" t="str">
            <v>5, Rue du Général Rapp</v>
          </cell>
          <cell r="O103">
            <v>67450</v>
          </cell>
          <cell r="P103" t="str">
            <v>MUNDOLSHEIM</v>
          </cell>
          <cell r="Q103">
            <v>388200715</v>
          </cell>
          <cell r="R103">
            <v>672883170</v>
          </cell>
          <cell r="S103">
            <v>388181052</v>
          </cell>
          <cell r="T103">
            <v>34000</v>
          </cell>
        </row>
        <row r="104">
          <cell r="A104">
            <v>5.1029999999999998</v>
          </cell>
          <cell r="B104" t="str">
            <v>BE</v>
          </cell>
          <cell r="C104" t="str">
            <v>BI</v>
          </cell>
          <cell r="D104" t="str">
            <v>SBI</v>
          </cell>
          <cell r="E104" t="str">
            <v>47, Rue du Pont Noir  ZI</v>
          </cell>
          <cell r="F104">
            <v>38120</v>
          </cell>
          <cell r="G104" t="str">
            <v>SAINT EGREVE</v>
          </cell>
          <cell r="H104">
            <v>438021593</v>
          </cell>
          <cell r="I104">
            <v>438021594</v>
          </cell>
          <cell r="J104" t="str">
            <v>LABO RADIO</v>
          </cell>
          <cell r="K104">
            <v>38</v>
          </cell>
          <cell r="L104" t="str">
            <v>SAINT ISMIER</v>
          </cell>
          <cell r="T104">
            <v>80000</v>
          </cell>
        </row>
        <row r="105">
          <cell r="A105">
            <v>5.1040000000000001</v>
          </cell>
          <cell r="B105" t="str">
            <v>BE</v>
          </cell>
          <cell r="C105" t="str">
            <v>AR</v>
          </cell>
          <cell r="D105" t="str">
            <v>ARCO</v>
          </cell>
          <cell r="E105" t="str">
            <v>57, Allée de la Robertsau</v>
          </cell>
          <cell r="F105">
            <v>67000</v>
          </cell>
          <cell r="G105" t="str">
            <v>STRASBOURG</v>
          </cell>
          <cell r="H105">
            <v>388251715</v>
          </cell>
          <cell r="I105">
            <v>388251190</v>
          </cell>
          <cell r="J105">
            <v>0</v>
          </cell>
          <cell r="K105">
            <v>67</v>
          </cell>
          <cell r="L105" t="str">
            <v>LA WANTZENAU</v>
          </cell>
          <cell r="M105" t="str">
            <v>ARCO</v>
          </cell>
          <cell r="N105" t="str">
            <v>57, Allée de la Robertsau</v>
          </cell>
          <cell r="O105">
            <v>67000</v>
          </cell>
          <cell r="P105" t="str">
            <v>STRASBOURG</v>
          </cell>
          <cell r="Q105">
            <v>388251715</v>
          </cell>
          <cell r="S105">
            <v>388251190</v>
          </cell>
          <cell r="T105">
            <v>37350</v>
          </cell>
        </row>
        <row r="106">
          <cell r="A106">
            <v>5.1050000000000004</v>
          </cell>
          <cell r="B106" t="str">
            <v>BE</v>
          </cell>
          <cell r="C106" t="str">
            <v>BI</v>
          </cell>
          <cell r="D106" t="str">
            <v>LCR</v>
          </cell>
          <cell r="E106" t="str">
            <v>6 Ter, Rue Maryse Bastié</v>
          </cell>
          <cell r="F106">
            <v>69500</v>
          </cell>
          <cell r="G106" t="str">
            <v>BRON Cédex</v>
          </cell>
          <cell r="H106">
            <v>478371446</v>
          </cell>
          <cell r="I106">
            <v>472375545</v>
          </cell>
          <cell r="J106" t="str">
            <v>ALCO FRANCE - SCI LES ECUREUILS</v>
          </cell>
          <cell r="K106">
            <v>38</v>
          </cell>
          <cell r="L106" t="str">
            <v>CHARVIEU CHAVAGNEUX</v>
          </cell>
          <cell r="M106" t="str">
            <v>LCR</v>
          </cell>
          <cell r="N106" t="str">
            <v>6 Ter, Rue Maryse Bastié</v>
          </cell>
          <cell r="O106">
            <v>69500</v>
          </cell>
          <cell r="P106" t="str">
            <v>BRON</v>
          </cell>
          <cell r="Q106">
            <v>478371446</v>
          </cell>
          <cell r="S106">
            <v>472375545</v>
          </cell>
          <cell r="T106">
            <v>80705</v>
          </cell>
        </row>
        <row r="107">
          <cell r="A107">
            <v>5.1059999999999999</v>
          </cell>
          <cell r="B107" t="str">
            <v>BE</v>
          </cell>
          <cell r="C107" t="str">
            <v>BI</v>
          </cell>
          <cell r="D107" t="str">
            <v>BGL ARCHITECTURE</v>
          </cell>
          <cell r="E107" t="str">
            <v>12, Rue des Cerisiers</v>
          </cell>
          <cell r="F107">
            <v>67117</v>
          </cell>
          <cell r="G107" t="str">
            <v>FURDENHEIM</v>
          </cell>
          <cell r="H107">
            <v>388691880</v>
          </cell>
          <cell r="I107">
            <v>388691882</v>
          </cell>
          <cell r="J107" t="str">
            <v>MECALEC - SCI LES CIGOGNES</v>
          </cell>
          <cell r="K107">
            <v>67</v>
          </cell>
          <cell r="L107" t="str">
            <v>HOCHFELDEN</v>
          </cell>
          <cell r="M107" t="str">
            <v>BGL ARCHITECTURE</v>
          </cell>
          <cell r="N107" t="str">
            <v>12, Rue des Cerisiers</v>
          </cell>
          <cell r="O107">
            <v>67117</v>
          </cell>
          <cell r="P107" t="str">
            <v>FURDENHEIM</v>
          </cell>
          <cell r="Q107">
            <v>388691880</v>
          </cell>
          <cell r="S107">
            <v>388691882</v>
          </cell>
          <cell r="T107">
            <v>38300</v>
          </cell>
        </row>
        <row r="108">
          <cell r="A108">
            <v>5.1070000000000002</v>
          </cell>
          <cell r="B108" t="str">
            <v>FLM</v>
          </cell>
          <cell r="C108" t="str">
            <v>AR</v>
          </cell>
          <cell r="D108" t="str">
            <v>SPATIG</v>
          </cell>
          <cell r="E108" t="str">
            <v>SODIPRESS</v>
          </cell>
          <cell r="F108">
            <v>25190</v>
          </cell>
          <cell r="G108" t="str">
            <v>SAINT HIPPOLYTE</v>
          </cell>
          <cell r="J108" t="str">
            <v>PEUGEOT</v>
          </cell>
          <cell r="K108">
            <v>25</v>
          </cell>
          <cell r="L108" t="str">
            <v>SAINT HIPPOLYTE</v>
          </cell>
          <cell r="M108" t="str">
            <v>ROLLA Mario</v>
          </cell>
          <cell r="N108" t="str">
            <v>59 Ter, Rue des Granges</v>
          </cell>
          <cell r="O108">
            <v>25000</v>
          </cell>
          <cell r="P108" t="str">
            <v>BESANCON</v>
          </cell>
          <cell r="T108">
            <v>29440</v>
          </cell>
          <cell r="U108" t="str">
            <v>MONNET</v>
          </cell>
        </row>
        <row r="109">
          <cell r="A109">
            <v>5.1079999999999997</v>
          </cell>
          <cell r="B109" t="str">
            <v>BE</v>
          </cell>
          <cell r="C109" t="str">
            <v>MP</v>
          </cell>
          <cell r="D109" t="str">
            <v>GTFC</v>
          </cell>
          <cell r="E109" t="str">
            <v>32, Rue de Terre Rouge</v>
          </cell>
          <cell r="F109">
            <v>25044</v>
          </cell>
          <cell r="G109" t="str">
            <v>BESANCON Cédex</v>
          </cell>
          <cell r="H109">
            <v>381902221</v>
          </cell>
          <cell r="I109">
            <v>381984942</v>
          </cell>
          <cell r="J109" t="str">
            <v>CENTRE HOSPITALIER DE HAUTE SAONE</v>
          </cell>
          <cell r="K109">
            <v>70</v>
          </cell>
          <cell r="L109" t="str">
            <v>VESOUL</v>
          </cell>
          <cell r="M109" t="str">
            <v>INGEBAT</v>
          </cell>
          <cell r="N109" t="str">
            <v>18, Rue du Pont de l'Epée</v>
          </cell>
          <cell r="O109">
            <v>39300</v>
          </cell>
          <cell r="P109" t="str">
            <v>CHAMPAGNOLE</v>
          </cell>
          <cell r="Q109">
            <v>384524501</v>
          </cell>
          <cell r="R109">
            <v>660081283</v>
          </cell>
          <cell r="S109">
            <v>384522799</v>
          </cell>
          <cell r="T109">
            <v>709982</v>
          </cell>
        </row>
        <row r="110">
          <cell r="A110">
            <v>5.109</v>
          </cell>
          <cell r="B110" t="str">
            <v>BE</v>
          </cell>
          <cell r="C110" t="str">
            <v>GD</v>
          </cell>
          <cell r="D110" t="str">
            <v>BINETRUY - SCI ALLIANTE</v>
          </cell>
          <cell r="E110" t="str">
            <v>Route de Dole   BP 2821   CHATEAUFARINE</v>
          </cell>
          <cell r="F110">
            <v>25011</v>
          </cell>
          <cell r="G110" t="str">
            <v>BESANCON</v>
          </cell>
          <cell r="J110" t="str">
            <v>SCI ALIANTE - FLY</v>
          </cell>
          <cell r="K110">
            <v>25</v>
          </cell>
          <cell r="L110" t="str">
            <v>FRANOIS</v>
          </cell>
          <cell r="M110" t="str">
            <v>ROLLA Mario</v>
          </cell>
          <cell r="N110" t="str">
            <v>59 Ter, Rue des Granges</v>
          </cell>
          <cell r="O110">
            <v>25000</v>
          </cell>
          <cell r="P110" t="str">
            <v>BESANCON</v>
          </cell>
          <cell r="Q110">
            <v>381811078</v>
          </cell>
          <cell r="S110">
            <v>381813942</v>
          </cell>
          <cell r="T110">
            <v>54000</v>
          </cell>
        </row>
        <row r="111">
          <cell r="A111">
            <v>5.1100000000000003</v>
          </cell>
          <cell r="B111" t="str">
            <v>BE</v>
          </cell>
          <cell r="C111" t="str">
            <v>AL</v>
          </cell>
          <cell r="D111" t="str">
            <v>AGROPOLE</v>
          </cell>
          <cell r="E111" t="str">
            <v>27, Rue Jean Monnet</v>
          </cell>
          <cell r="F111">
            <v>68200</v>
          </cell>
          <cell r="G111" t="str">
            <v>MULHOUSE</v>
          </cell>
          <cell r="H111">
            <v>389334410</v>
          </cell>
          <cell r="I111">
            <v>389420419</v>
          </cell>
          <cell r="J111" t="str">
            <v>METZGER MULLER</v>
          </cell>
          <cell r="K111">
            <v>67</v>
          </cell>
          <cell r="L111" t="str">
            <v>ITTENHEIM</v>
          </cell>
          <cell r="M111" t="str">
            <v>AGROPOLE</v>
          </cell>
          <cell r="N111" t="str">
            <v>27, Rue Jean Monnet</v>
          </cell>
          <cell r="O111">
            <v>68200</v>
          </cell>
          <cell r="P111" t="str">
            <v>MULHOUSE</v>
          </cell>
          <cell r="Q111">
            <v>389334410</v>
          </cell>
          <cell r="S111">
            <v>389420419</v>
          </cell>
          <cell r="T111">
            <v>14672.16</v>
          </cell>
        </row>
        <row r="112">
          <cell r="A112">
            <v>5.1109999999999998</v>
          </cell>
          <cell r="B112" t="str">
            <v>BE</v>
          </cell>
          <cell r="C112" t="str">
            <v>BI</v>
          </cell>
          <cell r="D112" t="str">
            <v>BRISARD DAMPIERRE SAINT VALERIEN</v>
          </cell>
          <cell r="E112" t="str">
            <v>137, Rue des Martinières   BP 19</v>
          </cell>
          <cell r="F112">
            <v>89150</v>
          </cell>
          <cell r="G112" t="str">
            <v>SAINT VALERIEN</v>
          </cell>
          <cell r="H112">
            <v>386886081</v>
          </cell>
          <cell r="I112">
            <v>386886911</v>
          </cell>
          <cell r="J112" t="str">
            <v xml:space="preserve">SICRA </v>
          </cell>
          <cell r="K112">
            <v>94</v>
          </cell>
          <cell r="L112" t="str">
            <v>ORLY</v>
          </cell>
          <cell r="T112">
            <v>60000</v>
          </cell>
        </row>
        <row r="113">
          <cell r="A113">
            <v>5.1120000000000001</v>
          </cell>
          <cell r="B113" t="str">
            <v>BE</v>
          </cell>
          <cell r="C113" t="str">
            <v>DI</v>
          </cell>
          <cell r="D113" t="str">
            <v>SICRA</v>
          </cell>
          <cell r="E113" t="str">
            <v>36, Rue du Séminaire Centra 307 CHEVILLY LARUE</v>
          </cell>
          <cell r="F113">
            <v>94586</v>
          </cell>
          <cell r="G113" t="str">
            <v>RUNGIS Cédex</v>
          </cell>
          <cell r="H113">
            <v>149785241</v>
          </cell>
          <cell r="I113">
            <v>146868951</v>
          </cell>
          <cell r="J113" t="str">
            <v>SICRA (LOGEMENTS)</v>
          </cell>
          <cell r="K113">
            <v>75</v>
          </cell>
          <cell r="L113" t="str">
            <v>JUSSIEUX PARIS</v>
          </cell>
          <cell r="M113" t="str">
            <v>REICHEN et ROBERN</v>
          </cell>
          <cell r="N113" t="str">
            <v>17, Rue Brézin</v>
          </cell>
          <cell r="O113">
            <v>75014</v>
          </cell>
          <cell r="P113" t="str">
            <v>PARIS</v>
          </cell>
          <cell r="Q113">
            <v>145414748</v>
          </cell>
          <cell r="T113">
            <v>559900</v>
          </cell>
        </row>
        <row r="114">
          <cell r="A114">
            <v>5.1130000000000004</v>
          </cell>
          <cell r="B114" t="str">
            <v>BE</v>
          </cell>
          <cell r="C114" t="str">
            <v>GD</v>
          </cell>
          <cell r="D114" t="str">
            <v>SICRA</v>
          </cell>
          <cell r="E114" t="str">
            <v>36, Rue du Séminaire Centra 307 CHEVILLY LARUE</v>
          </cell>
          <cell r="F114">
            <v>94586</v>
          </cell>
          <cell r="G114" t="str">
            <v>RUNGIS Cédex</v>
          </cell>
          <cell r="H114">
            <v>149785241</v>
          </cell>
          <cell r="I114">
            <v>146868951</v>
          </cell>
          <cell r="J114" t="str">
            <v>CHAMPION</v>
          </cell>
          <cell r="K114">
            <v>91</v>
          </cell>
          <cell r="L114" t="str">
            <v>BALLANCOURT</v>
          </cell>
          <cell r="T114">
            <v>185663</v>
          </cell>
        </row>
        <row r="115">
          <cell r="A115">
            <v>5.1139999999999999</v>
          </cell>
          <cell r="B115" t="str">
            <v>BB</v>
          </cell>
          <cell r="C115" t="str">
            <v>DI</v>
          </cell>
          <cell r="D115" t="str">
            <v>INNOVALIS chez GROUPE LAZARD</v>
          </cell>
          <cell r="E115" t="str">
            <v>33, Avenue du Maréchal Foch</v>
          </cell>
          <cell r="F115">
            <v>69006</v>
          </cell>
          <cell r="G115" t="str">
            <v>LYON</v>
          </cell>
          <cell r="H115">
            <v>472695969</v>
          </cell>
          <cell r="I115">
            <v>472695968</v>
          </cell>
          <cell r="J115" t="str">
            <v>INNOVALIA (Bâtiments C et D)</v>
          </cell>
          <cell r="K115">
            <v>69</v>
          </cell>
          <cell r="L115" t="str">
            <v>DARDILLY</v>
          </cell>
          <cell r="M115" t="str">
            <v>ARCHIGROUP</v>
          </cell>
          <cell r="N115" t="str">
            <v>50, Allée des Cyprès   BP 34</v>
          </cell>
          <cell r="O115">
            <v>69579</v>
          </cell>
          <cell r="P115" t="str">
            <v>LIMONEST</v>
          </cell>
          <cell r="T115">
            <v>290000</v>
          </cell>
        </row>
        <row r="116">
          <cell r="A116">
            <v>5.1150000000000002</v>
          </cell>
          <cell r="B116" t="str">
            <v>BB</v>
          </cell>
          <cell r="C116" t="str">
            <v>HS</v>
          </cell>
          <cell r="D116" t="str">
            <v>PITANCE</v>
          </cell>
          <cell r="E116" t="str">
            <v>133 - 135, Rue Bataille</v>
          </cell>
          <cell r="F116">
            <v>69371</v>
          </cell>
          <cell r="G116" t="str">
            <v>LYON Cédex 08</v>
          </cell>
          <cell r="H116">
            <v>472781040</v>
          </cell>
          <cell r="I116">
            <v>472781098</v>
          </cell>
          <cell r="J116" t="str">
            <v>SCI IDL</v>
          </cell>
          <cell r="K116">
            <v>69</v>
          </cell>
          <cell r="L116" t="str">
            <v>SAINT LAURENT DE MURE</v>
          </cell>
          <cell r="M116" t="str">
            <v>PITANCE</v>
          </cell>
          <cell r="N116" t="str">
            <v>133 - 135, Rue Bataille</v>
          </cell>
          <cell r="O116">
            <v>69371</v>
          </cell>
          <cell r="P116" t="str">
            <v>LYON Cédex 08</v>
          </cell>
          <cell r="Q116">
            <v>472781040</v>
          </cell>
          <cell r="R116">
            <v>678436049</v>
          </cell>
          <cell r="S116">
            <v>472781098</v>
          </cell>
          <cell r="T116">
            <v>104000</v>
          </cell>
        </row>
        <row r="117">
          <cell r="A117">
            <v>5.1159999999999997</v>
          </cell>
          <cell r="B117" t="str">
            <v>BB</v>
          </cell>
          <cell r="C117" t="str">
            <v>BI</v>
          </cell>
          <cell r="D117" t="str">
            <v>R2I - Mr SCAPPATICCI</v>
          </cell>
          <cell r="E117" t="str">
            <v>38, Avenue des Frères Montgolfier   BP 43</v>
          </cell>
          <cell r="F117">
            <v>69680</v>
          </cell>
          <cell r="G117" t="str">
            <v>CHASSIEU Cédex</v>
          </cell>
          <cell r="H117">
            <v>478901197</v>
          </cell>
          <cell r="I117">
            <v>478406796</v>
          </cell>
          <cell r="J117" t="str">
            <v>R2I - Mr SCAPPATICCI</v>
          </cell>
          <cell r="K117">
            <v>69</v>
          </cell>
          <cell r="L117" t="str">
            <v>TOUSSIEU</v>
          </cell>
          <cell r="M117" t="str">
            <v>GRUYER PA</v>
          </cell>
          <cell r="N117" t="str">
            <v>94, Rue Mercière</v>
          </cell>
          <cell r="O117">
            <v>69002</v>
          </cell>
          <cell r="P117" t="str">
            <v>LYON</v>
          </cell>
          <cell r="Q117">
            <v>478376529</v>
          </cell>
          <cell r="S117">
            <v>472419055</v>
          </cell>
          <cell r="T117">
            <v>360000</v>
          </cell>
        </row>
        <row r="118">
          <cell r="A118">
            <v>5.117</v>
          </cell>
          <cell r="B118" t="str">
            <v>BE</v>
          </cell>
          <cell r="C118" t="str">
            <v>AR</v>
          </cell>
          <cell r="D118" t="str">
            <v>GOUSSARD</v>
          </cell>
          <cell r="E118" t="str">
            <v>ZAC Gray Sud</v>
          </cell>
          <cell r="F118">
            <v>70100</v>
          </cell>
          <cell r="G118" t="str">
            <v>GRAY</v>
          </cell>
          <cell r="J118" t="str">
            <v>GOUSSARD</v>
          </cell>
          <cell r="K118">
            <v>70</v>
          </cell>
          <cell r="L118" t="str">
            <v>GRAY</v>
          </cell>
          <cell r="T118">
            <v>4160</v>
          </cell>
        </row>
        <row r="119">
          <cell r="A119">
            <v>5.1180000000000003</v>
          </cell>
          <cell r="B119" t="str">
            <v>BE</v>
          </cell>
          <cell r="C119" t="str">
            <v>GD</v>
          </cell>
          <cell r="D119" t="str">
            <v>FLASH DISTRIBUTION</v>
          </cell>
          <cell r="E119" t="str">
            <v>2, Avenue de Franche-Comté</v>
          </cell>
          <cell r="F119">
            <v>39160</v>
          </cell>
          <cell r="G119" t="str">
            <v>SAINT AMOUR</v>
          </cell>
          <cell r="H119">
            <v>384487029</v>
          </cell>
          <cell r="I119">
            <v>384488160</v>
          </cell>
          <cell r="J119" t="str">
            <v>SUPER U</v>
          </cell>
          <cell r="K119">
            <v>39</v>
          </cell>
          <cell r="L119" t="str">
            <v>SAINT AMOUR</v>
          </cell>
          <cell r="M119" t="str">
            <v>SODER</v>
          </cell>
          <cell r="N119" t="str">
            <v>ZA Les Epenottes   BP 153</v>
          </cell>
          <cell r="O119">
            <v>39101</v>
          </cell>
          <cell r="P119" t="str">
            <v>DOLE Cédex</v>
          </cell>
          <cell r="Q119">
            <v>384794771</v>
          </cell>
          <cell r="S119">
            <v>384823028</v>
          </cell>
          <cell r="T119">
            <v>198878.57</v>
          </cell>
        </row>
        <row r="120">
          <cell r="A120">
            <v>5.1189999999999998</v>
          </cell>
          <cell r="B120" t="str">
            <v>BE</v>
          </cell>
          <cell r="C120" t="str">
            <v>BI</v>
          </cell>
          <cell r="D120" t="str">
            <v>JALICON</v>
          </cell>
          <cell r="E120" t="str">
            <v>7, Rue Pierre et Marie Curie   ZI Ingre</v>
          </cell>
          <cell r="F120">
            <v>45140</v>
          </cell>
          <cell r="G120" t="str">
            <v>INGRE</v>
          </cell>
          <cell r="H120">
            <v>238881234</v>
          </cell>
          <cell r="I120">
            <v>238881677</v>
          </cell>
          <cell r="J120" t="str">
            <v>ROBERT</v>
          </cell>
          <cell r="K120">
            <v>45</v>
          </cell>
          <cell r="L120" t="str">
            <v>LA CHAPELLE ST MESMIN</v>
          </cell>
          <cell r="T120">
            <v>154225</v>
          </cell>
        </row>
        <row r="121">
          <cell r="A121">
            <v>5.12</v>
          </cell>
          <cell r="B121" t="str">
            <v>BE</v>
          </cell>
          <cell r="C121" t="str">
            <v>BI</v>
          </cell>
          <cell r="D121" t="str">
            <v>COREAL</v>
          </cell>
          <cell r="E121" t="str">
            <v>BP 45</v>
          </cell>
          <cell r="F121">
            <v>70180</v>
          </cell>
          <cell r="G121" t="str">
            <v>DAMPIERRE SUR SALON</v>
          </cell>
          <cell r="J121" t="str">
            <v>POMCHOU - SCI DU FRENE</v>
          </cell>
          <cell r="K121">
            <v>91</v>
          </cell>
          <cell r="L121" t="str">
            <v>BALLAINVILLIERS</v>
          </cell>
          <cell r="M121" t="str">
            <v>GRESLE</v>
          </cell>
          <cell r="N121" t="str">
            <v>354, Rue du Faubourg Bannier</v>
          </cell>
          <cell r="O121">
            <v>45500</v>
          </cell>
          <cell r="P121" t="str">
            <v>FLEURY LES AUBRAIS</v>
          </cell>
          <cell r="Q121">
            <v>238433793</v>
          </cell>
          <cell r="S121">
            <v>238433806</v>
          </cell>
          <cell r="T121">
            <v>53380</v>
          </cell>
        </row>
        <row r="122">
          <cell r="A122">
            <v>5.1210000000000004</v>
          </cell>
          <cell r="B122" t="str">
            <v>BE</v>
          </cell>
          <cell r="C122" t="str">
            <v>AR</v>
          </cell>
          <cell r="D122" t="str">
            <v>DIAGONALE</v>
          </cell>
          <cell r="E122" t="str">
            <v>13, Rue Vauban</v>
          </cell>
          <cell r="F122">
            <v>67450</v>
          </cell>
          <cell r="G122" t="str">
            <v>MUNDOLSHEIM</v>
          </cell>
          <cell r="H122">
            <v>388201718</v>
          </cell>
          <cell r="I122">
            <v>388209530</v>
          </cell>
          <cell r="J122" t="str">
            <v>SCI SELAM</v>
          </cell>
          <cell r="K122">
            <v>67</v>
          </cell>
          <cell r="L122" t="str">
            <v>SOUFFELWEYERSHEIM</v>
          </cell>
          <cell r="M122" t="str">
            <v>DIAGONALE</v>
          </cell>
          <cell r="N122" t="str">
            <v>13, Rue Vauban</v>
          </cell>
          <cell r="O122">
            <v>67450</v>
          </cell>
          <cell r="P122" t="str">
            <v>MUNDOLSHEIM</v>
          </cell>
          <cell r="Q122">
            <v>388201718</v>
          </cell>
          <cell r="S122">
            <v>388209530</v>
          </cell>
          <cell r="T122">
            <v>40000</v>
          </cell>
        </row>
        <row r="123">
          <cell r="A123">
            <v>5.1219999999999999</v>
          </cell>
          <cell r="B123" t="str">
            <v>BE</v>
          </cell>
          <cell r="C123" t="str">
            <v>BI</v>
          </cell>
          <cell r="D123" t="str">
            <v>ELECTROPOLI</v>
          </cell>
          <cell r="E123" t="str">
            <v>ZA Parc d'Affaires    BP 24</v>
          </cell>
          <cell r="F123">
            <v>50240</v>
          </cell>
          <cell r="G123" t="str">
            <v>SAINT JAMES</v>
          </cell>
          <cell r="H123">
            <v>388719515</v>
          </cell>
          <cell r="I123">
            <v>388719516</v>
          </cell>
          <cell r="J123" t="str">
            <v>ELECTROPOLI</v>
          </cell>
          <cell r="K123">
            <v>67</v>
          </cell>
          <cell r="L123" t="str">
            <v>DETTWILLER</v>
          </cell>
          <cell r="T123">
            <v>29617.5</v>
          </cell>
        </row>
        <row r="124">
          <cell r="A124">
            <v>5.1230000000000002</v>
          </cell>
          <cell r="B124" t="str">
            <v>BE</v>
          </cell>
          <cell r="C124" t="str">
            <v>MP</v>
          </cell>
          <cell r="D124" t="str">
            <v>POULETTY</v>
          </cell>
          <cell r="E124" t="str">
            <v>4, Rue Lavoisier   BP 31</v>
          </cell>
          <cell r="F124">
            <v>21604</v>
          </cell>
          <cell r="G124" t="str">
            <v>LONGVIC Cédex</v>
          </cell>
          <cell r="H124">
            <v>380682683</v>
          </cell>
          <cell r="I124">
            <v>380362045</v>
          </cell>
          <cell r="J124" t="str">
            <v>STEP (STATION EPURATION)</v>
          </cell>
          <cell r="K124">
            <v>21</v>
          </cell>
          <cell r="L124" t="str">
            <v>DIJON LONGVIC</v>
          </cell>
          <cell r="M124" t="str">
            <v>POULETTY</v>
          </cell>
          <cell r="N124" t="str">
            <v>4, Rue Lavoisier   BP 31</v>
          </cell>
          <cell r="O124">
            <v>21604</v>
          </cell>
          <cell r="P124" t="str">
            <v>LONGVIC Cédex</v>
          </cell>
          <cell r="Q124">
            <v>380682683</v>
          </cell>
          <cell r="S124">
            <v>380362045</v>
          </cell>
          <cell r="T124">
            <v>324481.56</v>
          </cell>
        </row>
        <row r="125">
          <cell r="A125">
            <v>5.1239999999999997</v>
          </cell>
          <cell r="B125" t="str">
            <v>BE</v>
          </cell>
          <cell r="C125" t="str">
            <v>BI</v>
          </cell>
          <cell r="D125" t="str">
            <v>SCI AIN</v>
          </cell>
          <cell r="J125" t="str">
            <v>SCI AIN</v>
          </cell>
          <cell r="T125">
            <v>20000</v>
          </cell>
        </row>
        <row r="126">
          <cell r="A126">
            <v>5.125</v>
          </cell>
          <cell r="B126" t="str">
            <v>BE</v>
          </cell>
          <cell r="C126" t="str">
            <v>BI</v>
          </cell>
          <cell r="D126" t="str">
            <v>LCR</v>
          </cell>
          <cell r="E126" t="str">
            <v>4, Rue de Berne   BP 30058   SCHILTIGHEIM</v>
          </cell>
          <cell r="F126">
            <v>67013</v>
          </cell>
          <cell r="G126" t="str">
            <v>STRASBOURG</v>
          </cell>
          <cell r="H126">
            <v>388770240</v>
          </cell>
          <cell r="I126">
            <v>388770265</v>
          </cell>
          <cell r="J126" t="str">
            <v>SCI LUSSAC - SCI 4P4</v>
          </cell>
          <cell r="K126">
            <v>67</v>
          </cell>
          <cell r="L126" t="str">
            <v>DUPPIGHEIM</v>
          </cell>
          <cell r="M126" t="str">
            <v>LCR</v>
          </cell>
          <cell r="N126" t="str">
            <v>4, Rue de Berne   BP 30058   SCHILTIGHEIM</v>
          </cell>
          <cell r="O126">
            <v>67013</v>
          </cell>
          <cell r="P126" t="str">
            <v>STRASBOURG</v>
          </cell>
          <cell r="Q126">
            <v>388770240</v>
          </cell>
          <cell r="S126">
            <v>388770265</v>
          </cell>
          <cell r="T126">
            <v>18859.5</v>
          </cell>
        </row>
        <row r="127">
          <cell r="A127">
            <v>5.1260000000000003</v>
          </cell>
          <cell r="B127" t="str">
            <v>BB</v>
          </cell>
          <cell r="C127" t="str">
            <v>BI</v>
          </cell>
          <cell r="D127" t="str">
            <v>REEL</v>
          </cell>
          <cell r="E127" t="str">
            <v>Chemin de la Chaux</v>
          </cell>
          <cell r="F127">
            <v>69450</v>
          </cell>
          <cell r="G127" t="str">
            <v>SAINT CYR AU MONT D'OR</v>
          </cell>
          <cell r="J127" t="str">
            <v>REEL</v>
          </cell>
          <cell r="K127">
            <v>69</v>
          </cell>
          <cell r="L127" t="str">
            <v>VILLEFRANCHE SUR SAONE</v>
          </cell>
          <cell r="M127" t="str">
            <v>PAUL VOLLIN INGENIERIE</v>
          </cell>
          <cell r="N127" t="str">
            <v>40, Rue Laure Diébold</v>
          </cell>
          <cell r="O127">
            <v>69009</v>
          </cell>
          <cell r="P127" t="str">
            <v>LYON</v>
          </cell>
          <cell r="Q127">
            <v>472336068</v>
          </cell>
          <cell r="S127">
            <v>472536061</v>
          </cell>
          <cell r="T127">
            <v>270000</v>
          </cell>
        </row>
        <row r="128">
          <cell r="A128">
            <v>5.1269999999999998</v>
          </cell>
          <cell r="B128" t="str">
            <v>BE</v>
          </cell>
          <cell r="C128" t="str">
            <v>BI</v>
          </cell>
          <cell r="D128" t="str">
            <v>KONECRANES</v>
          </cell>
          <cell r="E128" t="str">
            <v>1, Route de Boigny</v>
          </cell>
          <cell r="F128">
            <v>45760</v>
          </cell>
          <cell r="G128" t="str">
            <v>BOIGNY SUR BIONNE</v>
          </cell>
          <cell r="H128">
            <v>238719400</v>
          </cell>
          <cell r="I128">
            <v>238719453</v>
          </cell>
          <cell r="J128" t="str">
            <v>ALSTOM POWER</v>
          </cell>
          <cell r="K128" t="str">
            <v>E</v>
          </cell>
          <cell r="L128" t="str">
            <v>SOUDAN</v>
          </cell>
          <cell r="T128">
            <v>65963</v>
          </cell>
        </row>
        <row r="129">
          <cell r="A129">
            <v>5.1280000000000001</v>
          </cell>
          <cell r="B129" t="str">
            <v>BE</v>
          </cell>
          <cell r="C129" t="str">
            <v>BI</v>
          </cell>
          <cell r="D129" t="str">
            <v>SENOBLE</v>
          </cell>
          <cell r="E129" t="str">
            <v>30, Rue des Jacquins</v>
          </cell>
          <cell r="F129">
            <v>89150</v>
          </cell>
          <cell r="G129" t="str">
            <v>JOUY</v>
          </cell>
          <cell r="J129" t="str">
            <v>SENOBLE</v>
          </cell>
          <cell r="K129">
            <v>45</v>
          </cell>
          <cell r="L129" t="str">
            <v>LORRIS</v>
          </cell>
          <cell r="M129" t="str">
            <v>XAU Architectes</v>
          </cell>
          <cell r="N129" t="str">
            <v>2 Bis, Rue Paul Lefèvre</v>
          </cell>
          <cell r="O129">
            <v>92170</v>
          </cell>
          <cell r="P129" t="str">
            <v>VANVES</v>
          </cell>
          <cell r="Q129">
            <v>146441714</v>
          </cell>
          <cell r="S129">
            <v>146444742</v>
          </cell>
          <cell r="T129">
            <v>126660</v>
          </cell>
        </row>
        <row r="130">
          <cell r="A130">
            <v>5.1289999999999996</v>
          </cell>
          <cell r="B130" t="str">
            <v>BB</v>
          </cell>
          <cell r="C130" t="str">
            <v>AR</v>
          </cell>
          <cell r="D130" t="str">
            <v>LAZARD CONSTRUCTION (ILENA PARK - M1)</v>
          </cell>
          <cell r="E130" t="str">
            <v>33, Avenue du Maréchal Foch</v>
          </cell>
          <cell r="F130">
            <v>69006</v>
          </cell>
          <cell r="G130" t="str">
            <v>LYON</v>
          </cell>
          <cell r="H130">
            <v>472695969</v>
          </cell>
          <cell r="I130">
            <v>472695968</v>
          </cell>
          <cell r="J130" t="str">
            <v>ILENA PARK (M1)</v>
          </cell>
          <cell r="K130">
            <v>69</v>
          </cell>
          <cell r="L130" t="str">
            <v>SAINT PRIEST</v>
          </cell>
          <cell r="M130" t="str">
            <v>XANADU Architectes</v>
          </cell>
          <cell r="N130" t="str">
            <v>Hotel Octroi   58 Bis, Rue Sala</v>
          </cell>
          <cell r="O130">
            <v>69002</v>
          </cell>
          <cell r="P130" t="str">
            <v>LYON</v>
          </cell>
          <cell r="Q130">
            <v>478375252</v>
          </cell>
          <cell r="S130">
            <v>478370607</v>
          </cell>
          <cell r="T130">
            <v>15500</v>
          </cell>
        </row>
        <row r="131">
          <cell r="A131">
            <v>5.13</v>
          </cell>
          <cell r="B131" t="str">
            <v>BE</v>
          </cell>
          <cell r="C131" t="str">
            <v>BI</v>
          </cell>
          <cell r="D131" t="str">
            <v>BERICAP FRANCE</v>
          </cell>
          <cell r="E131" t="str">
            <v>1, Boulevard Eiffel   ZI Dijon Longvic  BP 96</v>
          </cell>
          <cell r="F131">
            <v>21603</v>
          </cell>
          <cell r="G131" t="str">
            <v>DLONGVIC Cédex</v>
          </cell>
          <cell r="H131">
            <v>380632931</v>
          </cell>
          <cell r="I131">
            <v>380632930</v>
          </cell>
          <cell r="J131" t="str">
            <v>BERICAP FRANCE</v>
          </cell>
          <cell r="K131">
            <v>21</v>
          </cell>
          <cell r="L131" t="str">
            <v>LONGVIC</v>
          </cell>
          <cell r="M131" t="str">
            <v>ARCHIMEN</v>
          </cell>
          <cell r="N131" t="str">
            <v>2, Rue René Char   BP 66606   Les Bureaux Churchill</v>
          </cell>
          <cell r="O131">
            <v>21066</v>
          </cell>
          <cell r="P131" t="str">
            <v>DIJON Cédex</v>
          </cell>
          <cell r="Q131">
            <v>380539595</v>
          </cell>
          <cell r="S131">
            <v>380539604</v>
          </cell>
          <cell r="T131">
            <v>534514</v>
          </cell>
        </row>
        <row r="132">
          <cell r="A132">
            <v>5.1310000000000002</v>
          </cell>
          <cell r="B132" t="str">
            <v>BE</v>
          </cell>
          <cell r="C132" t="str">
            <v>HS</v>
          </cell>
          <cell r="D132" t="str">
            <v>SODILOG</v>
          </cell>
          <cell r="E132" t="str">
            <v>6, Impasse Edouard Belin</v>
          </cell>
          <cell r="F132">
            <v>21300</v>
          </cell>
          <cell r="G132" t="str">
            <v>CHENOVE</v>
          </cell>
          <cell r="H132">
            <v>380512418</v>
          </cell>
          <cell r="I132">
            <v>380513226</v>
          </cell>
          <cell r="J132" t="str">
            <v>HOMEBOX - SCI SARO</v>
          </cell>
          <cell r="K132">
            <v>21</v>
          </cell>
          <cell r="L132" t="str">
            <v>CHENOVE</v>
          </cell>
          <cell r="M132" t="str">
            <v>SETUREC ARCHITECTURE</v>
          </cell>
          <cell r="N132" t="str">
            <v>2, Rue Louis De Broglie   Parc Technologique</v>
          </cell>
          <cell r="O132">
            <v>21000</v>
          </cell>
          <cell r="P132" t="str">
            <v>DIJON</v>
          </cell>
          <cell r="Q132">
            <v>380740102</v>
          </cell>
          <cell r="S132">
            <v>380740106</v>
          </cell>
          <cell r="T132">
            <v>54480</v>
          </cell>
        </row>
        <row r="133">
          <cell r="A133">
            <v>5.1319999999999997</v>
          </cell>
          <cell r="B133" t="str">
            <v>BE</v>
          </cell>
          <cell r="C133" t="str">
            <v>AR</v>
          </cell>
          <cell r="D133" t="str">
            <v>DIAGONALE</v>
          </cell>
          <cell r="E133" t="str">
            <v>13, Rue Vauban</v>
          </cell>
          <cell r="F133">
            <v>67450</v>
          </cell>
          <cell r="G133" t="str">
            <v>MUNDOLSHEIM</v>
          </cell>
          <cell r="H133">
            <v>388201718</v>
          </cell>
          <cell r="I133">
            <v>388209530</v>
          </cell>
          <cell r="J133" t="str">
            <v>JLE HOLDING - SCI ECOSPACE - ATOO BOIS</v>
          </cell>
          <cell r="K133">
            <v>67</v>
          </cell>
          <cell r="L133" t="str">
            <v>MOLSHEIM</v>
          </cell>
          <cell r="M133" t="str">
            <v>DIAGONALE</v>
          </cell>
          <cell r="N133" t="str">
            <v>13, Rue Vauban</v>
          </cell>
          <cell r="O133">
            <v>67450</v>
          </cell>
          <cell r="P133" t="str">
            <v>MUNDOLSHEIM</v>
          </cell>
          <cell r="Q133">
            <v>388201718</v>
          </cell>
          <cell r="S133">
            <v>388209530</v>
          </cell>
          <cell r="T133">
            <v>89000</v>
          </cell>
        </row>
        <row r="134">
          <cell r="A134">
            <v>5.133</v>
          </cell>
          <cell r="B134" t="str">
            <v>BE</v>
          </cell>
          <cell r="C134" t="str">
            <v>MP</v>
          </cell>
          <cell r="D134" t="str">
            <v>TRIOME</v>
          </cell>
          <cell r="E134" t="str">
            <v>14, Rue René Char   ZAC Chateaufarine</v>
          </cell>
          <cell r="F134">
            <v>25000</v>
          </cell>
          <cell r="G134" t="str">
            <v>BESANCON</v>
          </cell>
          <cell r="H134">
            <v>381529765</v>
          </cell>
          <cell r="I134">
            <v>381527064</v>
          </cell>
          <cell r="J134" t="str">
            <v>COLLEGE</v>
          </cell>
          <cell r="K134">
            <v>70</v>
          </cell>
          <cell r="L134" t="str">
            <v>SCEY SUR SAONE</v>
          </cell>
          <cell r="M134" t="str">
            <v>VIDBERG</v>
          </cell>
          <cell r="N134" t="str">
            <v>12, Rue Salengro</v>
          </cell>
          <cell r="O134">
            <v>70000</v>
          </cell>
          <cell r="P134" t="str">
            <v>VESOUL</v>
          </cell>
          <cell r="Q134">
            <v>384754931</v>
          </cell>
          <cell r="S134">
            <v>384960794</v>
          </cell>
          <cell r="T134">
            <v>15199.9</v>
          </cell>
        </row>
        <row r="135">
          <cell r="A135">
            <v>5.1340000000000003</v>
          </cell>
          <cell r="B135" t="str">
            <v>BE</v>
          </cell>
          <cell r="C135" t="str">
            <v>BI</v>
          </cell>
          <cell r="D135" t="str">
            <v>ICP CONCEPT</v>
          </cell>
          <cell r="E135" t="str">
            <v>9, Rue Gilberte Lavaire</v>
          </cell>
          <cell r="F135">
            <v>70170</v>
          </cell>
          <cell r="G135" t="str">
            <v>PORT SUR SAONE</v>
          </cell>
          <cell r="I135">
            <v>384781991</v>
          </cell>
          <cell r="J135" t="str">
            <v>SCI DU PRE MARAS - PRIME</v>
          </cell>
          <cell r="K135">
            <v>70</v>
          </cell>
          <cell r="L135" t="str">
            <v>FAVERNEY</v>
          </cell>
          <cell r="M135" t="str">
            <v>ICP CONCEPT</v>
          </cell>
          <cell r="N135" t="str">
            <v>9, Rue Gilberte Lavaire</v>
          </cell>
          <cell r="O135">
            <v>70170</v>
          </cell>
          <cell r="P135" t="str">
            <v>PORT SUR SAONE</v>
          </cell>
          <cell r="S135">
            <v>384781991</v>
          </cell>
          <cell r="T135">
            <v>54880</v>
          </cell>
        </row>
        <row r="136">
          <cell r="A136">
            <v>5.1349999999999998</v>
          </cell>
          <cell r="B136" t="str">
            <v>BE</v>
          </cell>
          <cell r="C136" t="str">
            <v>BI</v>
          </cell>
          <cell r="D136" t="str">
            <v>BRISARD DAMPIERRE SAINT VALERIEN</v>
          </cell>
          <cell r="E136" t="str">
            <v>137, Rue des Martinières   BP 19</v>
          </cell>
          <cell r="F136">
            <v>89150</v>
          </cell>
          <cell r="G136" t="str">
            <v>SAINT VALERIEN</v>
          </cell>
          <cell r="H136">
            <v>386886911</v>
          </cell>
          <cell r="I136">
            <v>386886911</v>
          </cell>
          <cell r="J136" t="str">
            <v>SCI DIME</v>
          </cell>
          <cell r="T136">
            <v>15000</v>
          </cell>
        </row>
        <row r="137">
          <cell r="A137">
            <v>5.1360000000000001</v>
          </cell>
          <cell r="B137" t="str">
            <v>BE</v>
          </cell>
          <cell r="C137" t="str">
            <v>AR</v>
          </cell>
          <cell r="D137" t="str">
            <v>BATIPRO</v>
          </cell>
          <cell r="E137" t="str">
            <v>8, Rue Alfred De Vigny   BP 72109</v>
          </cell>
          <cell r="F137">
            <v>25051</v>
          </cell>
          <cell r="G137" t="str">
            <v>BESANCON Cédex</v>
          </cell>
          <cell r="H137">
            <v>381412500</v>
          </cell>
          <cell r="I137">
            <v>381518041</v>
          </cell>
          <cell r="J137" t="str">
            <v>SCI FEDE</v>
          </cell>
          <cell r="K137">
            <v>69</v>
          </cell>
          <cell r="L137" t="str">
            <v>CHASSIEU</v>
          </cell>
          <cell r="M137" t="str">
            <v>BATIPRO</v>
          </cell>
          <cell r="N137" t="str">
            <v>8, Rue Alfred De Vigny   BP 72109</v>
          </cell>
          <cell r="O137">
            <v>25051</v>
          </cell>
          <cell r="P137" t="str">
            <v>BESANCON Cédex</v>
          </cell>
          <cell r="Q137">
            <v>381412500</v>
          </cell>
          <cell r="S137">
            <v>381518041</v>
          </cell>
          <cell r="T137">
            <v>39000</v>
          </cell>
        </row>
        <row r="138">
          <cell r="A138">
            <v>5.1369999999999996</v>
          </cell>
          <cell r="B138" t="str">
            <v>BE</v>
          </cell>
          <cell r="C138" t="str">
            <v>AR</v>
          </cell>
          <cell r="D138" t="str">
            <v>LA GRAYLOISE DE TRAVAUX</v>
          </cell>
          <cell r="E138" t="str">
            <v>ZAC Gray Sud   BP 36</v>
          </cell>
          <cell r="F138">
            <v>70102</v>
          </cell>
          <cell r="G138" t="str">
            <v>GRAY</v>
          </cell>
          <cell r="H138">
            <v>384653088</v>
          </cell>
          <cell r="I138">
            <v>384655308</v>
          </cell>
          <cell r="J138" t="str">
            <v>AOPB - SCI BEUCHEY</v>
          </cell>
          <cell r="K138">
            <v>25</v>
          </cell>
          <cell r="L138" t="str">
            <v>DANNEMARIE SUR CRETE</v>
          </cell>
          <cell r="T138">
            <v>59000</v>
          </cell>
        </row>
        <row r="139">
          <cell r="A139">
            <v>5.1379999999999999</v>
          </cell>
          <cell r="B139" t="str">
            <v>BE</v>
          </cell>
          <cell r="C139" t="str">
            <v>GD</v>
          </cell>
          <cell r="D139" t="str">
            <v>CFA ATLANTIQUE</v>
          </cell>
          <cell r="E139" t="str">
            <v>Domaine de Pelus   5, Rue Archimède</v>
          </cell>
          <cell r="F139">
            <v>33700</v>
          </cell>
          <cell r="G139" t="str">
            <v>MERIGNAC</v>
          </cell>
          <cell r="H139">
            <v>556085038</v>
          </cell>
          <cell r="I139">
            <v>557228044</v>
          </cell>
          <cell r="J139" t="str">
            <v>AUCHAN - LA SAURAIE (Hypermarché)</v>
          </cell>
          <cell r="K139">
            <v>86</v>
          </cell>
          <cell r="L139" t="str">
            <v>POITIERS</v>
          </cell>
          <cell r="M139" t="str">
            <v>MALDONADO Victor</v>
          </cell>
          <cell r="N139" t="str">
            <v>44, Rue Charles Monselet</v>
          </cell>
          <cell r="O139">
            <v>33000</v>
          </cell>
          <cell r="P139" t="str">
            <v>BORDEAUX</v>
          </cell>
          <cell r="R139">
            <v>603858221</v>
          </cell>
          <cell r="S139">
            <v>556489450</v>
          </cell>
          <cell r="T139">
            <v>1135077.3999999999</v>
          </cell>
        </row>
        <row r="140">
          <cell r="A140">
            <v>5.1390000000000002</v>
          </cell>
          <cell r="B140" t="str">
            <v>BE</v>
          </cell>
          <cell r="C140" t="str">
            <v>GD</v>
          </cell>
          <cell r="D140" t="str">
            <v>CFA ATLANTIQUE</v>
          </cell>
          <cell r="E140" t="str">
            <v>Domaine de Pelus   5, Rue Archimède</v>
          </cell>
          <cell r="F140">
            <v>33700</v>
          </cell>
          <cell r="G140" t="str">
            <v>MERIGNAC</v>
          </cell>
          <cell r="H140">
            <v>556085038</v>
          </cell>
          <cell r="I140">
            <v>557228044</v>
          </cell>
          <cell r="J140" t="str">
            <v>AUCHAN - LA SAURAIE (Galerie marchande)</v>
          </cell>
          <cell r="K140">
            <v>86</v>
          </cell>
          <cell r="L140" t="str">
            <v>POITIERS</v>
          </cell>
          <cell r="M140" t="str">
            <v>MALDONADO Victor</v>
          </cell>
          <cell r="N140" t="str">
            <v>44, Rue Charles Monselet</v>
          </cell>
          <cell r="O140">
            <v>33000</v>
          </cell>
          <cell r="P140" t="str">
            <v>BORDEAUX</v>
          </cell>
          <cell r="R140">
            <v>603858221</v>
          </cell>
          <cell r="S140">
            <v>556489450</v>
          </cell>
          <cell r="T140">
            <v>950178</v>
          </cell>
        </row>
        <row r="141">
          <cell r="A141">
            <v>5.14</v>
          </cell>
          <cell r="B141" t="str">
            <v>BE</v>
          </cell>
          <cell r="C141" t="str">
            <v>GD</v>
          </cell>
          <cell r="D141" t="str">
            <v>CFA ATLANTIQUE</v>
          </cell>
          <cell r="E141" t="str">
            <v>Domaine de Pelus   5, Rue Archimède</v>
          </cell>
          <cell r="F141">
            <v>33700</v>
          </cell>
          <cell r="G141" t="str">
            <v>MERIGNAC</v>
          </cell>
          <cell r="H141">
            <v>556085038</v>
          </cell>
          <cell r="I141">
            <v>557228044</v>
          </cell>
          <cell r="J141" t="str">
            <v>AUCHAN - LA SAURAIE (Moyennes surfaces)</v>
          </cell>
          <cell r="K141">
            <v>86</v>
          </cell>
          <cell r="L141" t="str">
            <v>POITIERS</v>
          </cell>
          <cell r="M141" t="str">
            <v>MALDONADO Victor</v>
          </cell>
          <cell r="N141" t="str">
            <v>44, Rue Charles Monselet</v>
          </cell>
          <cell r="O141">
            <v>33000</v>
          </cell>
          <cell r="P141" t="str">
            <v>BORDEAUX</v>
          </cell>
          <cell r="R141">
            <v>603858221</v>
          </cell>
          <cell r="S141">
            <v>556489450</v>
          </cell>
          <cell r="T141">
            <v>774967</v>
          </cell>
        </row>
        <row r="142">
          <cell r="A142">
            <v>5.141</v>
          </cell>
          <cell r="B142" t="str">
            <v>BE</v>
          </cell>
          <cell r="C142" t="str">
            <v>DI</v>
          </cell>
          <cell r="D142" t="str">
            <v>PLEIN CHAMP</v>
          </cell>
          <cell r="E142" t="str">
            <v>46, Rue Pierre Sémard</v>
          </cell>
          <cell r="F142">
            <v>69007</v>
          </cell>
          <cell r="G142" t="str">
            <v>LYON</v>
          </cell>
          <cell r="H142">
            <v>437286120</v>
          </cell>
          <cell r="I142">
            <v>437286561</v>
          </cell>
          <cell r="J142" t="str">
            <v>COMOEDIA Cinéma</v>
          </cell>
          <cell r="K142">
            <v>69</v>
          </cell>
          <cell r="L142" t="str">
            <v>LYON</v>
          </cell>
          <cell r="M142" t="str">
            <v>LECOQ Yann</v>
          </cell>
          <cell r="N142" t="str">
            <v>20, Rue de la Libération</v>
          </cell>
          <cell r="O142">
            <v>38370</v>
          </cell>
          <cell r="P142" t="str">
            <v>LES ROCHES DE CONDRIEU</v>
          </cell>
          <cell r="Q142">
            <v>474564553</v>
          </cell>
          <cell r="S142">
            <v>474563768</v>
          </cell>
          <cell r="T142">
            <v>51000</v>
          </cell>
        </row>
        <row r="143">
          <cell r="A143">
            <v>5.1420000000000003</v>
          </cell>
          <cell r="B143" t="str">
            <v>BE</v>
          </cell>
          <cell r="C143" t="str">
            <v>GD</v>
          </cell>
          <cell r="D143" t="str">
            <v>ARTEC 2  - PIC TRANSACTION</v>
          </cell>
          <cell r="E143" t="str">
            <v>11, Rue du Docteur Quignard</v>
          </cell>
          <cell r="F143">
            <v>21000</v>
          </cell>
          <cell r="G143" t="str">
            <v>DIJON</v>
          </cell>
          <cell r="H143">
            <v>380787711</v>
          </cell>
          <cell r="I143">
            <v>380601023</v>
          </cell>
          <cell r="J143" t="str">
            <v>PIC TRANSACTIONS</v>
          </cell>
          <cell r="K143">
            <v>62</v>
          </cell>
          <cell r="L143" t="str">
            <v>CARVIN</v>
          </cell>
          <cell r="M143" t="str">
            <v>TRANSITION</v>
          </cell>
          <cell r="N143" t="str">
            <v>31 Bis, Avenue Albert 1er</v>
          </cell>
          <cell r="O143">
            <v>59110</v>
          </cell>
          <cell r="P143" t="str">
            <v>LA MADELEINE</v>
          </cell>
          <cell r="Q143">
            <v>320006208</v>
          </cell>
          <cell r="S143">
            <v>320171368</v>
          </cell>
          <cell r="T143">
            <v>266080</v>
          </cell>
        </row>
        <row r="144">
          <cell r="A144">
            <v>5.1429999999999998</v>
          </cell>
          <cell r="B144" t="str">
            <v>BE</v>
          </cell>
          <cell r="C144" t="str">
            <v>DI</v>
          </cell>
          <cell r="D144" t="str">
            <v xml:space="preserve">SAFIM </v>
          </cell>
          <cell r="E144" t="str">
            <v>8, Rue Albert Camus</v>
          </cell>
          <cell r="F144">
            <v>21000</v>
          </cell>
          <cell r="G144" t="str">
            <v>DIJON</v>
          </cell>
          <cell r="H144">
            <v>380732476</v>
          </cell>
          <cell r="J144" t="str">
            <v>SCCV CHAR</v>
          </cell>
          <cell r="K144">
            <v>21</v>
          </cell>
          <cell r="L144" t="str">
            <v>DIJON</v>
          </cell>
          <cell r="M144" t="str">
            <v>MADIOT Hervé</v>
          </cell>
          <cell r="N144" t="str">
            <v>4, Cours du Général De Gaulle</v>
          </cell>
          <cell r="O144">
            <v>21000</v>
          </cell>
          <cell r="P144" t="str">
            <v>DIJON</v>
          </cell>
          <cell r="Q144">
            <v>380674648</v>
          </cell>
          <cell r="S144">
            <v>380316885</v>
          </cell>
          <cell r="T144">
            <v>33566</v>
          </cell>
        </row>
        <row r="145">
          <cell r="A145">
            <v>5.1440000000000001</v>
          </cell>
          <cell r="B145" t="str">
            <v>BE</v>
          </cell>
          <cell r="C145" t="str">
            <v>BI</v>
          </cell>
          <cell r="D145" t="str">
            <v>SCI HUMBERT</v>
          </cell>
          <cell r="E145" t="str">
            <v>6, Allée du Donjon</v>
          </cell>
          <cell r="F145">
            <v>21310</v>
          </cell>
          <cell r="G145" t="str">
            <v>BELLENEUVE</v>
          </cell>
          <cell r="J145" t="str">
            <v>SCI HUMBERT</v>
          </cell>
          <cell r="K145">
            <v>21</v>
          </cell>
          <cell r="L145" t="str">
            <v>QUETIGNY</v>
          </cell>
          <cell r="T145">
            <v>18500</v>
          </cell>
        </row>
        <row r="146">
          <cell r="A146">
            <v>5.1449999999999996</v>
          </cell>
          <cell r="B146" t="str">
            <v>BE</v>
          </cell>
          <cell r="C146" t="str">
            <v>BI</v>
          </cell>
          <cell r="D146" t="str">
            <v>LCR</v>
          </cell>
          <cell r="E146" t="str">
            <v>4, Rue de Berne   BP 30058   SCHILTIGHEIM</v>
          </cell>
          <cell r="F146">
            <v>67013</v>
          </cell>
          <cell r="G146" t="str">
            <v>STRASBOURG Cédex</v>
          </cell>
          <cell r="H146">
            <v>388770240</v>
          </cell>
          <cell r="I146">
            <v>388770265</v>
          </cell>
          <cell r="J146" t="str">
            <v>KS TOOL - SCI CBDN - DIAMIK</v>
          </cell>
          <cell r="K146">
            <v>67</v>
          </cell>
          <cell r="L146" t="str">
            <v>HAGUENAU</v>
          </cell>
          <cell r="M146" t="str">
            <v>LCR</v>
          </cell>
          <cell r="N146" t="str">
            <v>4, Rue de Berne   BP 30058   SCHILTIGHEIM</v>
          </cell>
          <cell r="O146">
            <v>67013</v>
          </cell>
          <cell r="P146" t="str">
            <v>STRASBOURG Cédex</v>
          </cell>
          <cell r="Q146">
            <v>388770240</v>
          </cell>
          <cell r="S146">
            <v>388770265</v>
          </cell>
          <cell r="T146">
            <v>43000</v>
          </cell>
        </row>
        <row r="147">
          <cell r="A147">
            <v>5.1459999999999999</v>
          </cell>
          <cell r="B147" t="str">
            <v>BE</v>
          </cell>
          <cell r="C147" t="str">
            <v>GD</v>
          </cell>
          <cell r="D147" t="str">
            <v>JEMA DISTRIBUTION</v>
          </cell>
          <cell r="E147" t="str">
            <v>14, Avenue de l'Europe</v>
          </cell>
          <cell r="F147">
            <v>67390</v>
          </cell>
          <cell r="G147" t="str">
            <v>MARCKOLSHEIM</v>
          </cell>
          <cell r="J147" t="str">
            <v>SUPER U</v>
          </cell>
          <cell r="K147">
            <v>67</v>
          </cell>
          <cell r="L147" t="str">
            <v>MARCKOLSHEIM</v>
          </cell>
          <cell r="M147" t="str">
            <v>ALLAIN Christian</v>
          </cell>
          <cell r="N147" t="str">
            <v>13, Rue de Trélacroix</v>
          </cell>
          <cell r="O147">
            <v>39170</v>
          </cell>
          <cell r="P147" t="str">
            <v>LAVANS LES SAINT CLAUDE</v>
          </cell>
          <cell r="Q147">
            <v>384422320</v>
          </cell>
          <cell r="S147">
            <v>384422340</v>
          </cell>
          <cell r="T147">
            <v>169815.8</v>
          </cell>
        </row>
        <row r="148">
          <cell r="A148">
            <v>5.1470000000000002</v>
          </cell>
          <cell r="B148" t="str">
            <v>BE</v>
          </cell>
          <cell r="C148" t="str">
            <v>BA</v>
          </cell>
          <cell r="D148" t="str">
            <v>GAEC RONDOT Joëlle et Vincent</v>
          </cell>
          <cell r="E148" t="str">
            <v>Les Plains</v>
          </cell>
          <cell r="F148">
            <v>25470</v>
          </cell>
          <cell r="G148" t="str">
            <v>GRANDS ESSARTS</v>
          </cell>
          <cell r="J148" t="str">
            <v>GAEC RONDOT Joëlle et Vincent</v>
          </cell>
          <cell r="K148">
            <v>25</v>
          </cell>
          <cell r="L148" t="str">
            <v>GRANDS ESSARTS</v>
          </cell>
          <cell r="T148">
            <v>67572.899999999994</v>
          </cell>
          <cell r="U148" t="str">
            <v>MONNET</v>
          </cell>
        </row>
        <row r="149">
          <cell r="A149">
            <v>5.1479999999999997</v>
          </cell>
          <cell r="B149" t="str">
            <v>BE</v>
          </cell>
          <cell r="C149" t="str">
            <v>AR</v>
          </cell>
          <cell r="D149" t="str">
            <v>CBI</v>
          </cell>
          <cell r="E149" t="str">
            <v>17, Rue de l'Industrie   BP 52274</v>
          </cell>
          <cell r="F149">
            <v>67550</v>
          </cell>
          <cell r="G149" t="str">
            <v xml:space="preserve">VENDENHEIM  </v>
          </cell>
          <cell r="H149">
            <v>388200715</v>
          </cell>
          <cell r="I149">
            <v>388209043</v>
          </cell>
          <cell r="J149" t="str">
            <v>SCI VICTORIA</v>
          </cell>
          <cell r="K149">
            <v>67</v>
          </cell>
          <cell r="L149" t="str">
            <v>WEYERSHEIM</v>
          </cell>
          <cell r="M149" t="str">
            <v>CBI</v>
          </cell>
          <cell r="N149" t="str">
            <v>17, Rue de l'Industrie   BP 52274</v>
          </cell>
          <cell r="O149">
            <v>67550</v>
          </cell>
          <cell r="P149" t="str">
            <v xml:space="preserve">VENDENHEIM  </v>
          </cell>
          <cell r="Q149">
            <v>388200715</v>
          </cell>
          <cell r="S149">
            <v>388209043</v>
          </cell>
          <cell r="T149">
            <v>67000</v>
          </cell>
        </row>
        <row r="150">
          <cell r="A150">
            <v>5.149</v>
          </cell>
          <cell r="B150" t="str">
            <v>BE</v>
          </cell>
          <cell r="C150" t="str">
            <v>DI</v>
          </cell>
          <cell r="D150" t="str">
            <v>COMMUNAUTE AGGLOMERATION DIJONNAISE</v>
          </cell>
          <cell r="E150" t="str">
            <v>40, Avenue du Drapeau   BP 17510</v>
          </cell>
          <cell r="F150">
            <v>21075</v>
          </cell>
          <cell r="G150" t="str">
            <v>DIJON Cédex</v>
          </cell>
          <cell r="J150" t="str">
            <v>UIOM - DASRI</v>
          </cell>
          <cell r="K150">
            <v>21</v>
          </cell>
          <cell r="L150" t="str">
            <v>DIJON</v>
          </cell>
          <cell r="M150" t="str">
            <v>ARTEC 2</v>
          </cell>
          <cell r="N150" t="str">
            <v>11, Rue du Docteur Quignard</v>
          </cell>
          <cell r="O150">
            <v>21000</v>
          </cell>
          <cell r="P150" t="str">
            <v>DIJON</v>
          </cell>
          <cell r="Q150">
            <v>380787712</v>
          </cell>
          <cell r="S150">
            <v>380601023</v>
          </cell>
          <cell r="T150">
            <v>187450</v>
          </cell>
        </row>
        <row r="151">
          <cell r="A151">
            <v>5.15</v>
          </cell>
          <cell r="B151" t="str">
            <v>BE</v>
          </cell>
          <cell r="C151" t="str">
            <v>BI</v>
          </cell>
          <cell r="D151" t="str">
            <v>EUROSERUM</v>
          </cell>
          <cell r="F151">
            <v>70170</v>
          </cell>
          <cell r="G151" t="str">
            <v>PORT SUR SAONE</v>
          </cell>
          <cell r="J151" t="str">
            <v>EUROSERUM</v>
          </cell>
          <cell r="K151">
            <v>70</v>
          </cell>
          <cell r="L151" t="str">
            <v>PORT SUR SAONE</v>
          </cell>
          <cell r="M151" t="str">
            <v>SODER</v>
          </cell>
          <cell r="N151" t="str">
            <v>ZA Les Epenottes   BP 153</v>
          </cell>
          <cell r="O151">
            <v>39101</v>
          </cell>
          <cell r="P151" t="str">
            <v>DOLE Cédex</v>
          </cell>
          <cell r="Q151">
            <v>384823028</v>
          </cell>
          <cell r="S151">
            <v>384794776</v>
          </cell>
          <cell r="T151">
            <v>17908.599999999999</v>
          </cell>
        </row>
        <row r="152">
          <cell r="A152">
            <v>5.1509999999999998</v>
          </cell>
          <cell r="B152" t="str">
            <v>BE</v>
          </cell>
          <cell r="C152" t="str">
            <v>BI</v>
          </cell>
          <cell r="D152" t="str">
            <v>LCR</v>
          </cell>
          <cell r="E152" t="str">
            <v>4, Rue de Berne   BP 30058   SCHILTIGHEIM</v>
          </cell>
          <cell r="F152">
            <v>67013</v>
          </cell>
          <cell r="G152" t="str">
            <v>STRASBOURG Cédex</v>
          </cell>
          <cell r="H152">
            <v>388770240</v>
          </cell>
          <cell r="I152">
            <v>388770265</v>
          </cell>
          <cell r="J152" t="str">
            <v>SCI CASTEROT</v>
          </cell>
          <cell r="K152">
            <v>67</v>
          </cell>
          <cell r="L152" t="str">
            <v>HOERDT</v>
          </cell>
          <cell r="M152" t="str">
            <v>LCR</v>
          </cell>
          <cell r="N152" t="str">
            <v>4, Rue de Berne   BP 30058   SCHILTIGHEIM</v>
          </cell>
          <cell r="O152">
            <v>67013</v>
          </cell>
          <cell r="P152" t="str">
            <v>STRASBOURG Cédex</v>
          </cell>
          <cell r="Q152">
            <v>388770240</v>
          </cell>
          <cell r="S152">
            <v>388770265</v>
          </cell>
          <cell r="T152" t="str">
            <v>ANNULEE</v>
          </cell>
        </row>
        <row r="153">
          <cell r="A153">
            <v>5.1520000000000001</v>
          </cell>
          <cell r="B153" t="str">
            <v>BE</v>
          </cell>
          <cell r="C153" t="str">
            <v>GD</v>
          </cell>
          <cell r="D153" t="str">
            <v>LCR</v>
          </cell>
          <cell r="E153" t="str">
            <v>4, Rue de Berne   BP 30058   SCHILTIGHEIM</v>
          </cell>
          <cell r="F153">
            <v>67013</v>
          </cell>
          <cell r="G153" t="str">
            <v>STRASBOURG Cédex</v>
          </cell>
          <cell r="H153">
            <v>388770240</v>
          </cell>
          <cell r="I153">
            <v>388770265</v>
          </cell>
          <cell r="J153" t="str">
            <v>MATCH</v>
          </cell>
          <cell r="K153">
            <v>67</v>
          </cell>
          <cell r="L153" t="str">
            <v>SOUFFELWEYERSHEIM</v>
          </cell>
          <cell r="M153" t="str">
            <v>LCR</v>
          </cell>
          <cell r="N153" t="str">
            <v>4, Rue de Berne   BP 30058   SCHILTIGHEIM</v>
          </cell>
          <cell r="O153">
            <v>67013</v>
          </cell>
          <cell r="P153" t="str">
            <v>STRASBOURG Cédex</v>
          </cell>
          <cell r="Q153">
            <v>388770240</v>
          </cell>
          <cell r="S153">
            <v>388770265</v>
          </cell>
          <cell r="T153">
            <v>33000</v>
          </cell>
        </row>
        <row r="154">
          <cell r="A154">
            <v>5.1529999999999996</v>
          </cell>
          <cell r="B154" t="str">
            <v>BE</v>
          </cell>
          <cell r="C154" t="str">
            <v>GD</v>
          </cell>
          <cell r="D154" t="str">
            <v>SUPER U - RN 83 DISTRIBUTION</v>
          </cell>
          <cell r="E154" t="str">
            <v>Espace Chantrans</v>
          </cell>
          <cell r="F154">
            <v>39570</v>
          </cell>
          <cell r="G154" t="str">
            <v>MONTMOROT</v>
          </cell>
          <cell r="H154">
            <v>384247770</v>
          </cell>
          <cell r="I154">
            <v>384475746</v>
          </cell>
          <cell r="J154" t="str">
            <v>FLUNCH - YBH</v>
          </cell>
          <cell r="K154">
            <v>39</v>
          </cell>
          <cell r="L154" t="str">
            <v>MONTMOROT</v>
          </cell>
          <cell r="M154" t="str">
            <v>COBI ENGINEERING</v>
          </cell>
          <cell r="N154" t="str">
            <v>Rue Charles De Gaulle   BP 147   LANVALLAY</v>
          </cell>
          <cell r="O154">
            <v>22104</v>
          </cell>
          <cell r="P154" t="str">
            <v>DINAN Cédex</v>
          </cell>
          <cell r="Q154">
            <v>296391837</v>
          </cell>
          <cell r="S154">
            <v>296853799</v>
          </cell>
          <cell r="T154">
            <v>44000</v>
          </cell>
        </row>
        <row r="155">
          <cell r="A155">
            <v>5.1539999999999999</v>
          </cell>
          <cell r="B155" t="str">
            <v>BB</v>
          </cell>
          <cell r="C155" t="str">
            <v>GD</v>
          </cell>
          <cell r="D155" t="str">
            <v>SCI FATUM - Mr MOUREAU</v>
          </cell>
          <cell r="E155" t="str">
            <v>Rue du Peu de Lara</v>
          </cell>
          <cell r="F155">
            <v>3630</v>
          </cell>
          <cell r="G155" t="str">
            <v>DESERTINES</v>
          </cell>
          <cell r="H155">
            <v>607061712</v>
          </cell>
          <cell r="I155">
            <v>470087178</v>
          </cell>
          <cell r="J155" t="str">
            <v>NETTO</v>
          </cell>
          <cell r="K155">
            <v>3</v>
          </cell>
          <cell r="L155" t="str">
            <v>DESERTINES</v>
          </cell>
          <cell r="M155" t="str">
            <v>AB INGENIERIE</v>
          </cell>
          <cell r="N155" t="str">
            <v>1, Avenue Paccard   BP 56</v>
          </cell>
          <cell r="O155">
            <v>42340</v>
          </cell>
          <cell r="P155" t="str">
            <v>VEAUCHE</v>
          </cell>
          <cell r="Q155">
            <v>477546205</v>
          </cell>
          <cell r="S155">
            <v>477546213</v>
          </cell>
          <cell r="T155">
            <v>45000</v>
          </cell>
        </row>
        <row r="156">
          <cell r="A156">
            <v>5.1550000000000002</v>
          </cell>
          <cell r="B156" t="str">
            <v>YM</v>
          </cell>
          <cell r="C156" t="str">
            <v>BI</v>
          </cell>
          <cell r="D156" t="str">
            <v xml:space="preserve">SATP </v>
          </cell>
          <cell r="E156" t="str">
            <v>148, Route de Lyon   BP 20423   FEGERSHEIM</v>
          </cell>
          <cell r="F156">
            <v>67412</v>
          </cell>
          <cell r="G156" t="str">
            <v>ILLKIRCH Cédex</v>
          </cell>
          <cell r="H156">
            <v>388276430</v>
          </cell>
          <cell r="I156">
            <v>388276444</v>
          </cell>
          <cell r="J156" t="str">
            <v>QUIRI</v>
          </cell>
          <cell r="K156">
            <v>67</v>
          </cell>
          <cell r="L156" t="str">
            <v>DUTTLENHEIM</v>
          </cell>
          <cell r="M156" t="str">
            <v>BADUY HECKY  BRINKERT</v>
          </cell>
          <cell r="N156" t="str">
            <v>2A, Rue des Mineurs</v>
          </cell>
          <cell r="O156">
            <v>67000</v>
          </cell>
          <cell r="P156" t="str">
            <v>STRASBOURG</v>
          </cell>
          <cell r="Q156">
            <v>388219115</v>
          </cell>
          <cell r="S156">
            <v>388235143</v>
          </cell>
          <cell r="T156">
            <v>46500</v>
          </cell>
        </row>
        <row r="157">
          <cell r="J157" t="str">
            <v/>
          </cell>
        </row>
        <row r="158">
          <cell r="J158" t="str">
            <v/>
          </cell>
        </row>
        <row r="159">
          <cell r="J159" t="str">
            <v/>
          </cell>
        </row>
        <row r="160">
          <cell r="J160" t="str">
            <v/>
          </cell>
        </row>
        <row r="162">
          <cell r="A162">
            <v>5.5010000000000003</v>
          </cell>
          <cell r="B162" t="str">
            <v>QD</v>
          </cell>
          <cell r="C162" t="str">
            <v>BI</v>
          </cell>
          <cell r="D162" t="str">
            <v>COREAL</v>
          </cell>
          <cell r="E162" t="str">
            <v>BP 45</v>
          </cell>
          <cell r="F162">
            <v>70180</v>
          </cell>
          <cell r="G162" t="str">
            <v>DAMPIERRE SUR SALON</v>
          </cell>
          <cell r="H162">
            <v>384677080</v>
          </cell>
          <cell r="J162" t="str">
            <v>POM CHOU</v>
          </cell>
          <cell r="K162">
            <v>91</v>
          </cell>
          <cell r="L162" t="str">
            <v>BALLAINVILLIERS</v>
          </cell>
          <cell r="M162" t="str">
            <v>GRESLE ARCHITECTURE</v>
          </cell>
          <cell r="N162" t="str">
            <v>354, Rue du Faubourg Bannier</v>
          </cell>
          <cell r="O162">
            <v>45400</v>
          </cell>
          <cell r="P162" t="str">
            <v>FLEURY LES AUBRAIS</v>
          </cell>
          <cell r="T162">
            <v>73500</v>
          </cell>
        </row>
        <row r="163">
          <cell r="A163">
            <v>5.5019999999999998</v>
          </cell>
          <cell r="B163" t="str">
            <v>QD</v>
          </cell>
          <cell r="C163" t="str">
            <v>BI</v>
          </cell>
          <cell r="D163" t="str">
            <v>COREAL</v>
          </cell>
          <cell r="E163" t="str">
            <v>BP 45</v>
          </cell>
          <cell r="F163">
            <v>70180</v>
          </cell>
          <cell r="G163" t="str">
            <v>DAMPIERRE SUR SALON</v>
          </cell>
          <cell r="H163">
            <v>384677080</v>
          </cell>
          <cell r="J163" t="str">
            <v>BATIMENT INDUSTRIEL</v>
          </cell>
          <cell r="K163">
            <v>77</v>
          </cell>
          <cell r="L163" t="str">
            <v>COULOMMIERS</v>
          </cell>
          <cell r="M163" t="str">
            <v>COREAL</v>
          </cell>
          <cell r="N163" t="str">
            <v>BP 45</v>
          </cell>
          <cell r="O163">
            <v>70180</v>
          </cell>
          <cell r="P163" t="str">
            <v>DAMPIERRE SUR SALON</v>
          </cell>
          <cell r="T163">
            <v>6000</v>
          </cell>
        </row>
        <row r="164">
          <cell r="A164">
            <v>5.5030000000000001</v>
          </cell>
          <cell r="B164" t="str">
            <v>QD</v>
          </cell>
          <cell r="C164" t="str">
            <v>BI</v>
          </cell>
          <cell r="D164" t="str">
            <v>SCI FATUM - Mr MOUREAU</v>
          </cell>
          <cell r="E164" t="str">
            <v>Rue du Peu de Lara</v>
          </cell>
          <cell r="F164">
            <v>3630</v>
          </cell>
          <cell r="G164" t="str">
            <v>DESERTINES</v>
          </cell>
          <cell r="H164">
            <v>607061712</v>
          </cell>
          <cell r="I164">
            <v>470087178</v>
          </cell>
          <cell r="J164" t="str">
            <v>NETTO</v>
          </cell>
          <cell r="K164">
            <v>3</v>
          </cell>
          <cell r="L164" t="str">
            <v>DESERTINES</v>
          </cell>
          <cell r="M164" t="str">
            <v>AB INGENIERIE</v>
          </cell>
          <cell r="N164" t="str">
            <v>1, Avenue Paccard   BP 56</v>
          </cell>
          <cell r="O164">
            <v>42340</v>
          </cell>
          <cell r="P164" t="str">
            <v>VEAUCHE</v>
          </cell>
          <cell r="Q164">
            <v>477546205</v>
          </cell>
          <cell r="S164">
            <v>477546213</v>
          </cell>
          <cell r="T164">
            <v>67000</v>
          </cell>
        </row>
        <row r="165">
          <cell r="A165">
            <v>5.5039999999999996</v>
          </cell>
          <cell r="B165" t="str">
            <v>QD</v>
          </cell>
          <cell r="C165" t="str">
            <v>BI</v>
          </cell>
          <cell r="D165" t="str">
            <v>ALLIANCE INVESTISSEMENT</v>
          </cell>
          <cell r="E165" t="str">
            <v>22, Avenue du Général De Gaulle</v>
          </cell>
          <cell r="F165">
            <v>94300</v>
          </cell>
          <cell r="G165" t="str">
            <v>VINCENNES</v>
          </cell>
          <cell r="K165">
            <v>77</v>
          </cell>
          <cell r="L165" t="str">
            <v>VULAINES SUR SEINE</v>
          </cell>
          <cell r="M165" t="str">
            <v>EUREA</v>
          </cell>
          <cell r="N165" t="str">
            <v>22, Avenue du Général De Gaulle</v>
          </cell>
          <cell r="O165">
            <v>94300</v>
          </cell>
          <cell r="P165" t="str">
            <v>VINCENNES</v>
          </cell>
          <cell r="Q165">
            <v>141741240</v>
          </cell>
          <cell r="S165">
            <v>141746076</v>
          </cell>
          <cell r="T165">
            <v>107500</v>
          </cell>
        </row>
      </sheetData>
      <sheetData sheetId="9">
        <row r="1">
          <cell r="A1" t="str">
            <v>N° AFFAIRE</v>
          </cell>
          <cell r="B1" t="str">
            <v>COM</v>
          </cell>
          <cell r="C1" t="str">
            <v>SECTEUR</v>
          </cell>
          <cell r="D1" t="str">
            <v>NOM DU CLIENT</v>
          </cell>
          <cell r="E1" t="str">
            <v>ADRESSE</v>
          </cell>
          <cell r="F1" t="str">
            <v>CP</v>
          </cell>
          <cell r="G1" t="str">
            <v>VILLE</v>
          </cell>
          <cell r="H1" t="str">
            <v>TEL</v>
          </cell>
          <cell r="I1" t="str">
            <v>FAX</v>
          </cell>
          <cell r="J1" t="str">
            <v>NOM CHANTIER</v>
          </cell>
          <cell r="K1" t="str">
            <v>DPT</v>
          </cell>
          <cell r="L1" t="str">
            <v>VILLE</v>
          </cell>
          <cell r="M1" t="str">
            <v>ARCHITECTE</v>
          </cell>
          <cell r="N1" t="str">
            <v>ADRESSE</v>
          </cell>
          <cell r="O1" t="str">
            <v>CP</v>
          </cell>
          <cell r="P1" t="str">
            <v>VILLE</v>
          </cell>
          <cell r="Q1" t="str">
            <v>TEL</v>
          </cell>
          <cell r="R1" t="str">
            <v>PORTABLE</v>
          </cell>
          <cell r="S1" t="str">
            <v>FAX</v>
          </cell>
          <cell r="T1" t="str">
            <v>MONTANT HT</v>
          </cell>
        </row>
        <row r="2">
          <cell r="A2">
            <v>6.0010000000000003</v>
          </cell>
          <cell r="B2" t="str">
            <v>BE</v>
          </cell>
          <cell r="C2" t="str">
            <v>MP</v>
          </cell>
          <cell r="D2" t="str">
            <v>LA POSTE</v>
          </cell>
          <cell r="E2" t="str">
            <v>14, Rue Gambetta   BP 96419</v>
          </cell>
          <cell r="F2">
            <v>25018</v>
          </cell>
          <cell r="G2" t="str">
            <v>BESANCON Cédex</v>
          </cell>
          <cell r="J2" t="str">
            <v>LA POSTE</v>
          </cell>
          <cell r="K2">
            <v>90</v>
          </cell>
          <cell r="L2" t="str">
            <v>DANJOUTIN</v>
          </cell>
          <cell r="M2" t="str">
            <v>GOMEZ</v>
          </cell>
          <cell r="N2" t="str">
            <v>11, Rue du 14 Juillet</v>
          </cell>
          <cell r="O2">
            <v>90000</v>
          </cell>
          <cell r="P2" t="str">
            <v>BELFORT</v>
          </cell>
          <cell r="S2">
            <v>384211079</v>
          </cell>
          <cell r="T2">
            <v>80000</v>
          </cell>
        </row>
        <row r="3">
          <cell r="A3">
            <v>6.0019999999999998</v>
          </cell>
          <cell r="B3" t="str">
            <v>BE</v>
          </cell>
          <cell r="C3" t="str">
            <v>DI</v>
          </cell>
          <cell r="D3" t="str">
            <v>SOREDIC</v>
          </cell>
          <cell r="E3" t="str">
            <v>3E, Rue de Paris</v>
          </cell>
          <cell r="F3">
            <v>35513</v>
          </cell>
          <cell r="G3" t="str">
            <v>CESSON SEVIGNE</v>
          </cell>
          <cell r="J3" t="str">
            <v>CINEVILLE</v>
          </cell>
          <cell r="K3">
            <v>44</v>
          </cell>
          <cell r="L3" t="str">
            <v>SAINT SEBASTIEN</v>
          </cell>
          <cell r="M3" t="str">
            <v>LECOQ Yann</v>
          </cell>
          <cell r="N3" t="str">
            <v>20, Avenue de la Libération</v>
          </cell>
          <cell r="O3">
            <v>38370</v>
          </cell>
          <cell r="P3" t="str">
            <v>LES ROCHES DE CONDRIEU</v>
          </cell>
          <cell r="Q3">
            <v>474564553</v>
          </cell>
          <cell r="S3">
            <v>474563768</v>
          </cell>
          <cell r="T3">
            <v>520000</v>
          </cell>
        </row>
        <row r="4">
          <cell r="A4">
            <v>6.0030000000000001</v>
          </cell>
          <cell r="B4" t="str">
            <v>BE</v>
          </cell>
          <cell r="C4" t="str">
            <v>BA</v>
          </cell>
          <cell r="D4" t="str">
            <v>EARL D'ORGEANS - Mr DEMOLY Raphaël</v>
          </cell>
          <cell r="F4">
            <v>25120</v>
          </cell>
          <cell r="G4" t="str">
            <v>ORGEANS</v>
          </cell>
          <cell r="J4" t="str">
            <v>EARL D'ORGEANS - Mr DEMOLY Raphaël</v>
          </cell>
          <cell r="K4">
            <v>25</v>
          </cell>
          <cell r="L4" t="str">
            <v>ORGEANS</v>
          </cell>
          <cell r="T4">
            <v>32040</v>
          </cell>
          <cell r="U4" t="str">
            <v>MONNET</v>
          </cell>
        </row>
        <row r="5">
          <cell r="A5">
            <v>6.0039999999999996</v>
          </cell>
          <cell r="B5" t="str">
            <v>BB</v>
          </cell>
          <cell r="C5" t="str">
            <v>DI</v>
          </cell>
          <cell r="D5" t="str">
            <v>LAZARD GROUPE</v>
          </cell>
          <cell r="E5" t="str">
            <v>1, Allée de la Robertsau</v>
          </cell>
          <cell r="F5">
            <v>67000</v>
          </cell>
          <cell r="G5" t="str">
            <v>STRASBOURG</v>
          </cell>
          <cell r="H5">
            <v>388602727</v>
          </cell>
          <cell r="I5">
            <v>388606011</v>
          </cell>
          <cell r="J5" t="str">
            <v>LES BARONNIES (Bâtiments A, D, E)</v>
          </cell>
          <cell r="K5">
            <v>13</v>
          </cell>
          <cell r="L5" t="str">
            <v>MARSEILLE</v>
          </cell>
          <cell r="M5" t="str">
            <v>AT2A - LEONETTI Bernard</v>
          </cell>
          <cell r="N5" t="str">
            <v>Les Collines de Cugues 6, Avenue Collines d'Afrique</v>
          </cell>
          <cell r="O5">
            <v>13100</v>
          </cell>
          <cell r="P5" t="str">
            <v>AIX EN PROVENCE</v>
          </cell>
          <cell r="Q5">
            <v>442590106</v>
          </cell>
          <cell r="S5">
            <v>442203002</v>
          </cell>
          <cell r="T5">
            <v>529000</v>
          </cell>
        </row>
        <row r="6">
          <cell r="A6">
            <v>6.0049999999999999</v>
          </cell>
          <cell r="B6" t="str">
            <v>BB</v>
          </cell>
          <cell r="C6" t="str">
            <v>DI</v>
          </cell>
          <cell r="D6" t="str">
            <v>LAZARD GROUPE</v>
          </cell>
          <cell r="E6" t="str">
            <v>1, Allée de la Robertsau</v>
          </cell>
          <cell r="F6">
            <v>67000</v>
          </cell>
          <cell r="G6" t="str">
            <v>STRASBOURG</v>
          </cell>
          <cell r="H6">
            <v>388602727</v>
          </cell>
          <cell r="I6">
            <v>388606011</v>
          </cell>
          <cell r="J6" t="str">
            <v>LES BARONNIES (Bâtiments B, C)</v>
          </cell>
          <cell r="K6">
            <v>13</v>
          </cell>
          <cell r="L6" t="str">
            <v>MARSEILLE</v>
          </cell>
          <cell r="M6" t="str">
            <v>AT2A - LEONETTI Bernard</v>
          </cell>
          <cell r="N6" t="str">
            <v>Les Collines de Cugues 6, Avenue Collines d'Afrique</v>
          </cell>
          <cell r="O6">
            <v>13100</v>
          </cell>
          <cell r="P6" t="str">
            <v>AIX EN PROVENCE</v>
          </cell>
          <cell r="Q6">
            <v>442590106</v>
          </cell>
          <cell r="S6">
            <v>442203002</v>
          </cell>
          <cell r="T6">
            <v>277100</v>
          </cell>
        </row>
        <row r="7">
          <cell r="A7">
            <v>6.0060000000000002</v>
          </cell>
          <cell r="B7" t="str">
            <v>BE</v>
          </cell>
          <cell r="C7" t="str">
            <v>GD</v>
          </cell>
          <cell r="D7" t="str">
            <v>COREAL</v>
          </cell>
          <cell r="E7" t="str">
            <v>BP 45</v>
          </cell>
          <cell r="F7">
            <v>70180</v>
          </cell>
          <cell r="G7" t="str">
            <v>DAMPIERRE SUR SALON</v>
          </cell>
          <cell r="J7" t="str">
            <v>MONTGERON</v>
          </cell>
          <cell r="K7">
            <v>91</v>
          </cell>
          <cell r="L7" t="str">
            <v>MONTERON</v>
          </cell>
          <cell r="M7" t="str">
            <v>ATELIER 77</v>
          </cell>
          <cell r="O7">
            <v>77000</v>
          </cell>
          <cell r="P7" t="str">
            <v>MELUN</v>
          </cell>
          <cell r="T7" t="str">
            <v>ANNULEE</v>
          </cell>
        </row>
        <row r="8">
          <cell r="A8">
            <v>6.0069999999999997</v>
          </cell>
          <cell r="B8" t="str">
            <v>BB</v>
          </cell>
          <cell r="C8" t="str">
            <v>BI</v>
          </cell>
          <cell r="D8" t="str">
            <v>UCABAIL - SCI LALO Représentée par Mr POUGET - EPSI SA</v>
          </cell>
          <cell r="E8" t="str">
            <v>9, Rue des Frères Lumière   ZA du Bois Rond</v>
          </cell>
          <cell r="F8">
            <v>69720</v>
          </cell>
          <cell r="G8" t="str">
            <v>SAINT BONNET DE MURE</v>
          </cell>
          <cell r="H8">
            <v>437256000</v>
          </cell>
          <cell r="I8">
            <v>437256001</v>
          </cell>
          <cell r="J8" t="str">
            <v>SCI LALO</v>
          </cell>
          <cell r="K8">
            <v>69</v>
          </cell>
          <cell r="L8" t="str">
            <v>SAINT BONNET DE MURE</v>
          </cell>
          <cell r="M8" t="str">
            <v>MICHEL Guy</v>
          </cell>
          <cell r="N8" t="str">
            <v>1, Allée de Layat</v>
          </cell>
          <cell r="O8">
            <v>69970</v>
          </cell>
          <cell r="P8" t="str">
            <v>CHAPONNAY</v>
          </cell>
          <cell r="Q8">
            <v>478967339</v>
          </cell>
          <cell r="S8">
            <v>478967340</v>
          </cell>
          <cell r="T8">
            <v>49440</v>
          </cell>
        </row>
        <row r="9">
          <cell r="A9">
            <v>6.008</v>
          </cell>
          <cell r="B9" t="str">
            <v>YM</v>
          </cell>
          <cell r="C9" t="str">
            <v>GD</v>
          </cell>
          <cell r="D9" t="str">
            <v>L'UNIVERS DU SOMMEIL</v>
          </cell>
          <cell r="E9" t="str">
            <v>ZAE Champ le Roi</v>
          </cell>
          <cell r="F9">
            <v>88000</v>
          </cell>
          <cell r="G9" t="str">
            <v>NEUFCHATEAU</v>
          </cell>
          <cell r="J9" t="str">
            <v>L'UNIVERS DU SOMMEIL - SCI EMIX</v>
          </cell>
          <cell r="K9">
            <v>88</v>
          </cell>
          <cell r="L9" t="str">
            <v>NEUFCHATEAU</v>
          </cell>
          <cell r="M9" t="str">
            <v>SOPRICOM</v>
          </cell>
          <cell r="N9" t="str">
            <v>7 Bis, Boulevard de la République  BP 245</v>
          </cell>
          <cell r="O9">
            <v>58002</v>
          </cell>
          <cell r="P9" t="str">
            <v>NEVERS Cédex</v>
          </cell>
          <cell r="Q9">
            <v>386939120</v>
          </cell>
          <cell r="R9">
            <v>370766465</v>
          </cell>
          <cell r="S9">
            <v>386612048</v>
          </cell>
          <cell r="T9">
            <v>37500</v>
          </cell>
        </row>
        <row r="10">
          <cell r="A10">
            <v>6.0090000000000003</v>
          </cell>
          <cell r="B10" t="str">
            <v>BB</v>
          </cell>
          <cell r="C10" t="str">
            <v>GD</v>
          </cell>
          <cell r="D10" t="str">
            <v>ASSET'S ARCHITECTURE</v>
          </cell>
          <cell r="E10" t="str">
            <v>116, Cours Berriat</v>
          </cell>
          <cell r="F10">
            <v>38000</v>
          </cell>
          <cell r="G10" t="str">
            <v>GRENOBLE</v>
          </cell>
          <cell r="H10">
            <v>476705995</v>
          </cell>
          <cell r="I10">
            <v>476700102</v>
          </cell>
          <cell r="J10" t="str">
            <v>GRAND FRAIS</v>
          </cell>
          <cell r="K10">
            <v>58</v>
          </cell>
          <cell r="L10" t="str">
            <v>NEVERS</v>
          </cell>
          <cell r="M10" t="str">
            <v>ARCHITECTURE ET TERRITOIRE DESIGN</v>
          </cell>
          <cell r="N10" t="str">
            <v>116, Cours Berriat</v>
          </cell>
          <cell r="O10">
            <v>38000</v>
          </cell>
          <cell r="P10" t="str">
            <v>GRENOBLE</v>
          </cell>
          <cell r="Q10">
            <v>476705995</v>
          </cell>
          <cell r="S10">
            <v>476700102</v>
          </cell>
          <cell r="T10" t="str">
            <v>ANNULEE</v>
          </cell>
        </row>
        <row r="11">
          <cell r="A11">
            <v>6.01</v>
          </cell>
          <cell r="B11" t="str">
            <v>BE</v>
          </cell>
          <cell r="C11" t="str">
            <v>BI</v>
          </cell>
          <cell r="D11" t="str">
            <v>SILAC</v>
          </cell>
          <cell r="F11">
            <v>70600</v>
          </cell>
          <cell r="G11" t="str">
            <v>CHAMPLITTE</v>
          </cell>
          <cell r="J11" t="str">
            <v>SILAC</v>
          </cell>
          <cell r="K11">
            <v>70</v>
          </cell>
          <cell r="L11" t="str">
            <v>CHAMPLITTE</v>
          </cell>
          <cell r="T11">
            <v>40536</v>
          </cell>
        </row>
        <row r="12">
          <cell r="A12">
            <v>6.0110000000000001</v>
          </cell>
          <cell r="B12" t="str">
            <v>BE</v>
          </cell>
          <cell r="C12" t="str">
            <v>GD</v>
          </cell>
          <cell r="D12" t="str">
            <v>PROVENCIA</v>
          </cell>
          <cell r="E12" t="str">
            <v>1, Rue de Vénétie</v>
          </cell>
          <cell r="F12">
            <v>74940</v>
          </cell>
          <cell r="G12" t="str">
            <v>ANNECY LE VIEUX</v>
          </cell>
          <cell r="J12" t="str">
            <v>CHAMPION - SCI BRUNETTE</v>
          </cell>
          <cell r="K12">
            <v>73</v>
          </cell>
          <cell r="L12" t="str">
            <v>GRESY SUR AIX</v>
          </cell>
          <cell r="M12" t="str">
            <v>AARALP</v>
          </cell>
          <cell r="N12" t="str">
            <v>L'Astrolabe   Park Nord Annecy</v>
          </cell>
          <cell r="O12">
            <v>74370</v>
          </cell>
          <cell r="P12" t="str">
            <v>METZ TESSY</v>
          </cell>
          <cell r="Q12">
            <v>450273674</v>
          </cell>
          <cell r="S12">
            <v>450273609</v>
          </cell>
          <cell r="T12">
            <v>450930</v>
          </cell>
        </row>
        <row r="13">
          <cell r="A13">
            <v>6.0119999999999996</v>
          </cell>
          <cell r="B13" t="str">
            <v>BE</v>
          </cell>
          <cell r="C13" t="str">
            <v>BI</v>
          </cell>
          <cell r="D13" t="str">
            <v>LCR</v>
          </cell>
          <cell r="E13" t="str">
            <v>4, Rue de Berne   BP 30058   SCHILTIGHEIM</v>
          </cell>
          <cell r="F13">
            <v>67013</v>
          </cell>
          <cell r="G13" t="str">
            <v>STRASBOURG Cédex</v>
          </cell>
          <cell r="H13">
            <v>388770240</v>
          </cell>
          <cell r="I13">
            <v>388770265</v>
          </cell>
          <cell r="J13" t="str">
            <v>ALSABAIL</v>
          </cell>
          <cell r="K13">
            <v>67</v>
          </cell>
          <cell r="L13" t="str">
            <v>ROSHEIM</v>
          </cell>
          <cell r="M13" t="str">
            <v>LCR</v>
          </cell>
          <cell r="N13" t="str">
            <v>4, Rue de Berne   BP 30058   SCHILTIGHEIM</v>
          </cell>
          <cell r="O13">
            <v>67013</v>
          </cell>
          <cell r="P13" t="str">
            <v>STRASBOURG Cédex</v>
          </cell>
          <cell r="Q13">
            <v>388770240</v>
          </cell>
          <cell r="S13">
            <v>388770265</v>
          </cell>
          <cell r="T13">
            <v>118580</v>
          </cell>
        </row>
        <row r="14">
          <cell r="A14">
            <v>6.0129999999999999</v>
          </cell>
          <cell r="B14" t="str">
            <v>BE</v>
          </cell>
          <cell r="C14" t="str">
            <v>DI</v>
          </cell>
          <cell r="D14" t="str">
            <v>LENOIR Nicolas</v>
          </cell>
          <cell r="E14" t="str">
            <v>15, Rue du 4ème RTT</v>
          </cell>
          <cell r="F14">
            <v>25150</v>
          </cell>
          <cell r="G14" t="str">
            <v>PONT DE ROIDE</v>
          </cell>
          <cell r="J14" t="str">
            <v>LENOIR Nicolas</v>
          </cell>
          <cell r="K14">
            <v>25</v>
          </cell>
          <cell r="L14" t="str">
            <v>PONT DE ROIDE</v>
          </cell>
          <cell r="T14">
            <v>5735</v>
          </cell>
        </row>
        <row r="15">
          <cell r="A15">
            <v>6.0140000000000002</v>
          </cell>
          <cell r="B15" t="str">
            <v>BE</v>
          </cell>
          <cell r="C15" t="str">
            <v>BI</v>
          </cell>
          <cell r="D15" t="str">
            <v>SAGEFI</v>
          </cell>
          <cell r="E15" t="str">
            <v>ZI n° 3   BP 41   Route de l'Isle d'Espagnac</v>
          </cell>
          <cell r="F15">
            <v>16160</v>
          </cell>
          <cell r="G15" t="str">
            <v>GOND PONTOUVRE</v>
          </cell>
          <cell r="J15" t="str">
            <v>GM ELECTRIQUE</v>
          </cell>
          <cell r="K15">
            <v>77</v>
          </cell>
          <cell r="L15" t="str">
            <v>CHESSY</v>
          </cell>
          <cell r="M15" t="str">
            <v>HUET</v>
          </cell>
          <cell r="N15" t="str">
            <v>40, Rue Savier</v>
          </cell>
          <cell r="O15">
            <v>92240</v>
          </cell>
          <cell r="P15" t="str">
            <v>MALAKOFF</v>
          </cell>
          <cell r="Q15">
            <v>146730322</v>
          </cell>
          <cell r="S15">
            <v>146730323</v>
          </cell>
          <cell r="T15">
            <v>71860</v>
          </cell>
        </row>
        <row r="16">
          <cell r="A16">
            <v>6.0149999999999997</v>
          </cell>
          <cell r="B16" t="str">
            <v>YM</v>
          </cell>
          <cell r="C16" t="str">
            <v>GD</v>
          </cell>
          <cell r="D16" t="str">
            <v>ISSENHEIM DISTRIBUTION</v>
          </cell>
          <cell r="E16" t="str">
            <v>Rue de Guebwiller</v>
          </cell>
          <cell r="F16">
            <v>68500</v>
          </cell>
          <cell r="G16" t="str">
            <v>ISSENHEIM</v>
          </cell>
          <cell r="J16" t="str">
            <v>ISSEDIS - LECLERC</v>
          </cell>
          <cell r="K16">
            <v>68</v>
          </cell>
          <cell r="L16" t="str">
            <v>ISSENHEIM</v>
          </cell>
          <cell r="M16" t="str">
            <v>2CZI</v>
          </cell>
          <cell r="N16" t="str">
            <v>2, Rue Raymond Penot</v>
          </cell>
          <cell r="O16">
            <v>91150</v>
          </cell>
          <cell r="P16" t="str">
            <v>BOUTERVILLIERS</v>
          </cell>
          <cell r="Q16">
            <v>169953000</v>
          </cell>
          <cell r="S16">
            <v>169953297</v>
          </cell>
          <cell r="T16">
            <v>181859.47</v>
          </cell>
        </row>
        <row r="17">
          <cell r="A17">
            <v>6.016</v>
          </cell>
          <cell r="B17" t="str">
            <v>BE</v>
          </cell>
          <cell r="C17" t="str">
            <v>GD</v>
          </cell>
          <cell r="D17" t="str">
            <v>COREAL</v>
          </cell>
          <cell r="E17" t="str">
            <v>BP 45</v>
          </cell>
          <cell r="F17">
            <v>70180</v>
          </cell>
          <cell r="G17" t="str">
            <v>DAMPIERRE SUR SALON</v>
          </cell>
          <cell r="J17" t="str">
            <v>CONFORAMA - CARLA</v>
          </cell>
          <cell r="K17">
            <v>95</v>
          </cell>
          <cell r="L17" t="str">
            <v>SAINT BRICE SOUS FORET</v>
          </cell>
          <cell r="T17">
            <v>80000</v>
          </cell>
        </row>
        <row r="18">
          <cell r="A18">
            <v>6.0170000000000003</v>
          </cell>
          <cell r="B18" t="str">
            <v>BE</v>
          </cell>
          <cell r="C18" t="str">
            <v>BI</v>
          </cell>
          <cell r="D18" t="str">
            <v>BANCEL - TED</v>
          </cell>
          <cell r="E18" t="str">
            <v>29, Rue de Pontarlier</v>
          </cell>
          <cell r="F18">
            <v>25600</v>
          </cell>
          <cell r="G18" t="str">
            <v>SOCHAUX</v>
          </cell>
          <cell r="H18">
            <v>381942189</v>
          </cell>
          <cell r="I18">
            <v>381951377</v>
          </cell>
          <cell r="J18" t="str">
            <v>PEUGEOT SIAM</v>
          </cell>
          <cell r="K18">
            <v>68</v>
          </cell>
          <cell r="L18" t="str">
            <v>MULHOUSE</v>
          </cell>
          <cell r="M18" t="str">
            <v>BANCEL - TED</v>
          </cell>
          <cell r="N18" t="str">
            <v>29, Rue de Pontarlier</v>
          </cell>
          <cell r="O18">
            <v>25600</v>
          </cell>
          <cell r="P18" t="str">
            <v>SOCHAUX</v>
          </cell>
          <cell r="Q18">
            <v>381942189</v>
          </cell>
          <cell r="S18">
            <v>381951377</v>
          </cell>
          <cell r="T18">
            <v>349946</v>
          </cell>
        </row>
        <row r="19">
          <cell r="A19">
            <v>6.0179999999999998</v>
          </cell>
          <cell r="B19" t="str">
            <v>BE</v>
          </cell>
          <cell r="C19" t="str">
            <v>GD</v>
          </cell>
          <cell r="D19" t="str">
            <v>NOIDIS</v>
          </cell>
          <cell r="E19" t="str">
            <v>Rue Albert Olivier</v>
          </cell>
          <cell r="F19">
            <v>70000</v>
          </cell>
          <cell r="G19" t="str">
            <v>NOIDANS LES VESOUL</v>
          </cell>
          <cell r="J19" t="str">
            <v>LECLERC</v>
          </cell>
          <cell r="K19">
            <v>70</v>
          </cell>
          <cell r="L19" t="str">
            <v>PUSEY</v>
          </cell>
          <cell r="M19" t="str">
            <v>SOPRICOM</v>
          </cell>
          <cell r="N19" t="str">
            <v>7 Bis, Boulevard de la République  BP 245</v>
          </cell>
          <cell r="O19">
            <v>58002</v>
          </cell>
          <cell r="P19" t="str">
            <v>NEVERS Cédex</v>
          </cell>
          <cell r="Q19">
            <v>386939120</v>
          </cell>
          <cell r="S19">
            <v>386612048</v>
          </cell>
          <cell r="T19">
            <v>1376520</v>
          </cell>
        </row>
        <row r="20">
          <cell r="A20">
            <v>6.0190000000000001</v>
          </cell>
          <cell r="B20" t="str">
            <v>BE</v>
          </cell>
          <cell r="C20" t="str">
            <v>HS</v>
          </cell>
          <cell r="D20" t="str">
            <v>BATIPRO</v>
          </cell>
          <cell r="E20" t="str">
            <v>8, Rue Alfred De Vigny   BP 72109</v>
          </cell>
          <cell r="F20">
            <v>25051</v>
          </cell>
          <cell r="G20" t="str">
            <v>BESANCON Cédex 5</v>
          </cell>
          <cell r="H20">
            <v>381412500</v>
          </cell>
          <cell r="I20">
            <v>381518041</v>
          </cell>
          <cell r="J20" t="str">
            <v>SCI SUIFRA chez JURA FILTRATION</v>
          </cell>
          <cell r="K20">
            <v>25</v>
          </cell>
          <cell r="L20" t="str">
            <v>PONTARLIER</v>
          </cell>
          <cell r="M20" t="str">
            <v>BATIPRO</v>
          </cell>
          <cell r="N20" t="str">
            <v>8, Rue Alfred De Vigny   BP 72109</v>
          </cell>
          <cell r="O20">
            <v>25051</v>
          </cell>
          <cell r="P20" t="str">
            <v>BESANCON Cédex 5</v>
          </cell>
          <cell r="Q20">
            <v>381412500</v>
          </cell>
          <cell r="S20">
            <v>381518041</v>
          </cell>
          <cell r="T20">
            <v>357365.82</v>
          </cell>
        </row>
        <row r="21">
          <cell r="A21">
            <v>6.02</v>
          </cell>
          <cell r="B21" t="str">
            <v>BE</v>
          </cell>
          <cell r="C21" t="str">
            <v>BI</v>
          </cell>
          <cell r="D21" t="str">
            <v>BATIPRO</v>
          </cell>
          <cell r="E21" t="str">
            <v>8, Rue Alfred De Vigny   BP 72109</v>
          </cell>
          <cell r="F21">
            <v>25051</v>
          </cell>
          <cell r="G21" t="str">
            <v>BESANCON Cédex 5</v>
          </cell>
          <cell r="H21">
            <v>381412500</v>
          </cell>
          <cell r="I21">
            <v>381518041</v>
          </cell>
          <cell r="J21" t="str">
            <v>DANGEL</v>
          </cell>
          <cell r="K21">
            <v>68</v>
          </cell>
          <cell r="L21" t="str">
            <v>SENTHEIM</v>
          </cell>
          <cell r="M21" t="str">
            <v>BATIPRO</v>
          </cell>
          <cell r="N21" t="str">
            <v>8, Rue Alfred De Vigny   BP 72109</v>
          </cell>
          <cell r="O21">
            <v>25051</v>
          </cell>
          <cell r="P21" t="str">
            <v>BESANCON Cédex 5</v>
          </cell>
          <cell r="Q21">
            <v>381412500</v>
          </cell>
          <cell r="S21">
            <v>381518041</v>
          </cell>
          <cell r="T21">
            <v>72000</v>
          </cell>
        </row>
        <row r="22">
          <cell r="A22">
            <v>6.0209999999999999</v>
          </cell>
          <cell r="B22" t="str">
            <v>BE</v>
          </cell>
          <cell r="C22" t="str">
            <v>BI</v>
          </cell>
          <cell r="D22" t="str">
            <v>ETOILE 90</v>
          </cell>
          <cell r="E22" t="str">
            <v>27 - 29, Avenue d'Alsace   BP 167</v>
          </cell>
          <cell r="F22">
            <v>90003</v>
          </cell>
          <cell r="G22" t="str">
            <v>BELFORT Cédex</v>
          </cell>
          <cell r="H22">
            <v>384466070</v>
          </cell>
          <cell r="I22">
            <v>384298748</v>
          </cell>
          <cell r="J22" t="str">
            <v>ETOILE 90</v>
          </cell>
          <cell r="K22">
            <v>90</v>
          </cell>
          <cell r="L22" t="str">
            <v>BELFORT</v>
          </cell>
          <cell r="M22" t="str">
            <v>ARCHIPLUS</v>
          </cell>
          <cell r="N22" t="str">
            <v>9, Rue Paul Langevin</v>
          </cell>
          <cell r="O22">
            <v>21300</v>
          </cell>
          <cell r="P22" t="str">
            <v>CHENOVE</v>
          </cell>
          <cell r="Q22">
            <v>380529031</v>
          </cell>
          <cell r="S22">
            <v>380526406</v>
          </cell>
          <cell r="T22">
            <v>20900</v>
          </cell>
        </row>
        <row r="23">
          <cell r="A23">
            <v>6.0220000000000002</v>
          </cell>
          <cell r="B23" t="str">
            <v>BB</v>
          </cell>
          <cell r="C23" t="str">
            <v>BI</v>
          </cell>
          <cell r="D23" t="str">
            <v>SCANIA FRANCE</v>
          </cell>
          <cell r="E23" t="str">
            <v>ZI Ecouflant</v>
          </cell>
          <cell r="F23">
            <v>49000</v>
          </cell>
          <cell r="G23" t="str">
            <v>ANGERS</v>
          </cell>
          <cell r="J23" t="str">
            <v>SCANIA</v>
          </cell>
          <cell r="K23">
            <v>25</v>
          </cell>
          <cell r="L23" t="str">
            <v>MISEREY SALINES</v>
          </cell>
          <cell r="M23" t="str">
            <v>HERTZ</v>
          </cell>
          <cell r="N23" t="str">
            <v>4, Rue de l'Annonciade</v>
          </cell>
          <cell r="O23">
            <v>69001</v>
          </cell>
          <cell r="P23" t="str">
            <v>LYON</v>
          </cell>
          <cell r="Q23">
            <v>478291656</v>
          </cell>
          <cell r="S23">
            <v>472002906</v>
          </cell>
          <cell r="T23">
            <v>64500</v>
          </cell>
        </row>
        <row r="24">
          <cell r="A24">
            <v>6.0229999999999997</v>
          </cell>
          <cell r="B24" t="str">
            <v>BB</v>
          </cell>
          <cell r="C24" t="str">
            <v>DI</v>
          </cell>
          <cell r="D24" t="str">
            <v>ALP'AIN CONSTRUCTION</v>
          </cell>
          <cell r="E24" t="str">
            <v>PA des Fours</v>
          </cell>
          <cell r="F24">
            <v>1350</v>
          </cell>
          <cell r="G24" t="str">
            <v>BEON</v>
          </cell>
          <cell r="H24">
            <v>479870209</v>
          </cell>
          <cell r="I24">
            <v>479870210</v>
          </cell>
          <cell r="J24" t="str">
            <v>SCI DIANENSIS</v>
          </cell>
          <cell r="K24">
            <v>73</v>
          </cell>
          <cell r="L24" t="str">
            <v>ALBENS</v>
          </cell>
          <cell r="M24" t="str">
            <v>ALP'AIN CONSTRUCTION</v>
          </cell>
          <cell r="N24" t="str">
            <v>PA des Fours</v>
          </cell>
          <cell r="O24">
            <v>1350</v>
          </cell>
          <cell r="P24" t="str">
            <v>BEON</v>
          </cell>
          <cell r="Q24">
            <v>479870209</v>
          </cell>
          <cell r="S24">
            <v>479870210</v>
          </cell>
          <cell r="T24">
            <v>42300</v>
          </cell>
        </row>
        <row r="25">
          <cell r="A25">
            <v>6.024</v>
          </cell>
          <cell r="B25" t="str">
            <v>BB</v>
          </cell>
          <cell r="C25" t="str">
            <v>AR</v>
          </cell>
          <cell r="D25" t="str">
            <v>NOVIM</v>
          </cell>
          <cell r="E25" t="str">
            <v>35, Rue du Val Vert</v>
          </cell>
          <cell r="F25">
            <v>74600</v>
          </cell>
          <cell r="G25" t="str">
            <v>SEYNOD</v>
          </cell>
          <cell r="H25">
            <v>450516350</v>
          </cell>
          <cell r="J25" t="str">
            <v>NOVIM - TECHNIGAZ - LES CESARDES</v>
          </cell>
          <cell r="K25">
            <v>74</v>
          </cell>
          <cell r="L25" t="str">
            <v>SEYNOD</v>
          </cell>
          <cell r="M25" t="str">
            <v>SPELTA</v>
          </cell>
          <cell r="N25" t="str">
            <v>5 Ter, Avenue des Trois Fontaines</v>
          </cell>
          <cell r="O25">
            <v>74600</v>
          </cell>
          <cell r="P25" t="str">
            <v>SEYNOD</v>
          </cell>
          <cell r="Q25">
            <v>450452657</v>
          </cell>
          <cell r="R25">
            <v>450729357</v>
          </cell>
          <cell r="S25">
            <v>450450666</v>
          </cell>
          <cell r="T25">
            <v>590000</v>
          </cell>
        </row>
        <row r="26">
          <cell r="A26">
            <v>6.0250000000000004</v>
          </cell>
          <cell r="B26" t="str">
            <v>BB</v>
          </cell>
          <cell r="C26" t="str">
            <v>BI</v>
          </cell>
          <cell r="D26" t="str">
            <v>CURIOZ</v>
          </cell>
          <cell r="E26" t="str">
            <v>ZAE Moutti</v>
          </cell>
          <cell r="F26">
            <v>74540</v>
          </cell>
          <cell r="G26" t="str">
            <v>ALBY SUR CHERAN</v>
          </cell>
          <cell r="H26">
            <v>450683000</v>
          </cell>
          <cell r="I26">
            <v>450682628</v>
          </cell>
          <cell r="J26" t="str">
            <v>SCI ALCAR</v>
          </cell>
          <cell r="K26">
            <v>74</v>
          </cell>
          <cell r="L26" t="str">
            <v>ALBY SUR CHERAN</v>
          </cell>
          <cell r="T26">
            <v>246650</v>
          </cell>
        </row>
        <row r="27">
          <cell r="A27">
            <v>6.0259999999999998</v>
          </cell>
          <cell r="B27" t="str">
            <v>RB</v>
          </cell>
          <cell r="C27" t="str">
            <v>GD</v>
          </cell>
          <cell r="D27" t="str">
            <v>PROMOBRICO</v>
          </cell>
          <cell r="E27" t="str">
            <v>21, Avenue du Maréchal Le Lattre De Tassigny</v>
          </cell>
          <cell r="F27">
            <v>94420</v>
          </cell>
          <cell r="G27" t="str">
            <v>FONTENAY SOUS BOIS</v>
          </cell>
          <cell r="J27" t="str">
            <v>BRICORAMA</v>
          </cell>
          <cell r="K27">
            <v>52</v>
          </cell>
          <cell r="L27" t="str">
            <v>SAINT DIZIER</v>
          </cell>
          <cell r="M27" t="str">
            <v>GITEC CONSTRUCTION</v>
          </cell>
          <cell r="N27" t="str">
            <v>44 - 46, Avenue Raspail</v>
          </cell>
          <cell r="O27">
            <v>94250</v>
          </cell>
          <cell r="P27" t="str">
            <v>GENTILLY</v>
          </cell>
          <cell r="Q27">
            <v>149085790</v>
          </cell>
          <cell r="T27">
            <v>129400</v>
          </cell>
        </row>
        <row r="28">
          <cell r="A28">
            <v>6.0270000000000001</v>
          </cell>
          <cell r="B28" t="str">
            <v>YM</v>
          </cell>
          <cell r="C28" t="str">
            <v>MP</v>
          </cell>
          <cell r="D28" t="str">
            <v>SCI CHANOINE SPITZ</v>
          </cell>
          <cell r="E28" t="str">
            <v>15, Rue de la Toussaint</v>
          </cell>
          <cell r="F28">
            <v>67000</v>
          </cell>
          <cell r="G28" t="str">
            <v>STRASBOURG</v>
          </cell>
          <cell r="J28" t="str">
            <v>CLINIQUE SAINTE ANNE</v>
          </cell>
          <cell r="K28">
            <v>67</v>
          </cell>
          <cell r="L28" t="str">
            <v>STRASBOURG</v>
          </cell>
          <cell r="M28" t="str">
            <v>BGL ARCHITECTURE</v>
          </cell>
          <cell r="N28" t="str">
            <v>12, Rue des Cerisiers</v>
          </cell>
          <cell r="O28">
            <v>67117</v>
          </cell>
          <cell r="P28" t="str">
            <v>FURDENHEIM</v>
          </cell>
          <cell r="Q28">
            <v>389691880</v>
          </cell>
          <cell r="R28">
            <v>684956367</v>
          </cell>
          <cell r="S28">
            <v>388691882</v>
          </cell>
          <cell r="T28">
            <v>694324.6</v>
          </cell>
        </row>
        <row r="29">
          <cell r="A29">
            <v>6.0279999999999996</v>
          </cell>
          <cell r="B29" t="str">
            <v>BE</v>
          </cell>
          <cell r="C29" t="str">
            <v>DI</v>
          </cell>
          <cell r="D29" t="str">
            <v>ATM FRANCE</v>
          </cell>
          <cell r="E29" t="str">
            <v>Rue Pierre Mendès FRANCE</v>
          </cell>
          <cell r="F29">
            <v>25300</v>
          </cell>
          <cell r="G29" t="str">
            <v>PONTARLIER</v>
          </cell>
          <cell r="J29" t="str">
            <v>SCI LES CHAMPS PIERREUX</v>
          </cell>
          <cell r="K29">
            <v>25</v>
          </cell>
          <cell r="L29" t="str">
            <v>PONTARLIER</v>
          </cell>
          <cell r="M29" t="str">
            <v>BLONDEAU INGENIERIE</v>
          </cell>
          <cell r="N29" t="str">
            <v>30, Avenue Villarceau</v>
          </cell>
          <cell r="O29">
            <v>25000</v>
          </cell>
          <cell r="P29" t="str">
            <v>BESANCON</v>
          </cell>
          <cell r="Q29">
            <v>381814849</v>
          </cell>
          <cell r="S29">
            <v>381813200</v>
          </cell>
          <cell r="T29">
            <v>37057.4</v>
          </cell>
        </row>
        <row r="30">
          <cell r="A30">
            <v>6.0289999999999999</v>
          </cell>
          <cell r="B30" t="str">
            <v>BE</v>
          </cell>
          <cell r="C30" t="str">
            <v>BI</v>
          </cell>
          <cell r="D30" t="str">
            <v>SCI LES 2 BOULEAUX</v>
          </cell>
          <cell r="E30" t="str">
            <v>ZI Pré Chêne</v>
          </cell>
          <cell r="F30">
            <v>25400</v>
          </cell>
          <cell r="G30" t="str">
            <v>AUDINCOURT</v>
          </cell>
          <cell r="J30" t="str">
            <v>SCHMIDT Cuisines</v>
          </cell>
          <cell r="K30">
            <v>21</v>
          </cell>
          <cell r="L30" t="str">
            <v>QUETIGNY</v>
          </cell>
          <cell r="M30" t="str">
            <v>VISA INGENIERIE</v>
          </cell>
          <cell r="N30" t="str">
            <v>112, Route de Dijon</v>
          </cell>
          <cell r="O30">
            <v>21600</v>
          </cell>
          <cell r="P30" t="str">
            <v>LONGVIC</v>
          </cell>
          <cell r="Q30">
            <v>380667717</v>
          </cell>
          <cell r="S30">
            <v>380664853</v>
          </cell>
          <cell r="T30">
            <v>26780</v>
          </cell>
        </row>
        <row r="31">
          <cell r="A31">
            <v>6.03</v>
          </cell>
          <cell r="B31" t="str">
            <v>BB</v>
          </cell>
          <cell r="C31" t="str">
            <v>GD</v>
          </cell>
          <cell r="D31" t="str">
            <v>SCI LOIDIR</v>
          </cell>
          <cell r="E31" t="str">
            <v>Route d'Autet</v>
          </cell>
          <cell r="F31">
            <v>70180</v>
          </cell>
          <cell r="G31" t="str">
            <v>DAMPIERRE SUR SALON</v>
          </cell>
          <cell r="J31" t="str">
            <v>ECOMARCHE</v>
          </cell>
          <cell r="K31">
            <v>70</v>
          </cell>
          <cell r="L31" t="str">
            <v>DAMPIERRE SUR SALON</v>
          </cell>
          <cell r="M31" t="str">
            <v>AXIS INGENIERIE</v>
          </cell>
          <cell r="N31" t="str">
            <v>96, Rue de la Part Dieu</v>
          </cell>
          <cell r="O31">
            <v>69003</v>
          </cell>
          <cell r="P31" t="str">
            <v>LYON</v>
          </cell>
          <cell r="Q31">
            <v>478629555</v>
          </cell>
          <cell r="S31">
            <v>478628553</v>
          </cell>
          <cell r="T31">
            <v>39000</v>
          </cell>
        </row>
        <row r="32">
          <cell r="A32">
            <v>6.0309999999999997</v>
          </cell>
          <cell r="B32" t="str">
            <v>YM</v>
          </cell>
          <cell r="C32" t="str">
            <v>DI</v>
          </cell>
          <cell r="D32" t="str">
            <v>GEFEC CONSTRUCTION</v>
          </cell>
          <cell r="E32" t="str">
            <v>42, Avenue Verdier</v>
          </cell>
          <cell r="F32">
            <v>92120</v>
          </cell>
          <cell r="G32" t="str">
            <v>MONTROUGE</v>
          </cell>
          <cell r="H32">
            <v>146544646</v>
          </cell>
          <cell r="I32">
            <v>146543700</v>
          </cell>
          <cell r="J32" t="str">
            <v>GEFEC</v>
          </cell>
          <cell r="K32">
            <v>91</v>
          </cell>
          <cell r="L32" t="str">
            <v>SAINT MICHEL SUR ORGE</v>
          </cell>
          <cell r="M32" t="str">
            <v>ARCHICONCEPT</v>
          </cell>
          <cell r="N32" t="str">
            <v>34, Rue Berthelot</v>
          </cell>
          <cell r="O32">
            <v>92120</v>
          </cell>
          <cell r="P32" t="str">
            <v>MONTROUGE</v>
          </cell>
          <cell r="Q32">
            <v>146545858</v>
          </cell>
          <cell r="S32">
            <v>146542957</v>
          </cell>
          <cell r="T32">
            <v>276102</v>
          </cell>
        </row>
        <row r="33">
          <cell r="A33">
            <v>6.032</v>
          </cell>
          <cell r="B33" t="str">
            <v>BE</v>
          </cell>
          <cell r="C33" t="str">
            <v>AR</v>
          </cell>
          <cell r="D33" t="str">
            <v>LCR</v>
          </cell>
          <cell r="E33" t="str">
            <v>4, Rue de Berne   BP 30058   SCHILTIGHEIM</v>
          </cell>
          <cell r="F33">
            <v>67013</v>
          </cell>
          <cell r="G33" t="str">
            <v>STRASBOURG Cédex</v>
          </cell>
          <cell r="H33">
            <v>388770240</v>
          </cell>
          <cell r="I33">
            <v>388770265</v>
          </cell>
          <cell r="J33" t="str">
            <v>SCI ROSHEIM</v>
          </cell>
          <cell r="K33">
            <v>67</v>
          </cell>
          <cell r="L33" t="str">
            <v>ROSHEIM</v>
          </cell>
          <cell r="M33" t="str">
            <v>LCR</v>
          </cell>
          <cell r="N33" t="str">
            <v>4, Rue de Berne   BP 30058   SCHILTIGHEIM</v>
          </cell>
          <cell r="O33">
            <v>67013</v>
          </cell>
          <cell r="P33" t="str">
            <v>STRASBOURG Cédex</v>
          </cell>
          <cell r="Q33">
            <v>388770240</v>
          </cell>
          <cell r="S33">
            <v>388770265</v>
          </cell>
          <cell r="T33">
            <v>50660</v>
          </cell>
        </row>
        <row r="34">
          <cell r="A34">
            <v>6.0330000000000004</v>
          </cell>
          <cell r="B34" t="str">
            <v>BE</v>
          </cell>
          <cell r="C34" t="str">
            <v>MP</v>
          </cell>
          <cell r="D34" t="str">
            <v>LA POSTE</v>
          </cell>
          <cell r="E34" t="str">
            <v>7, Place des Terrasses de l'Agora</v>
          </cell>
          <cell r="F34">
            <v>91011</v>
          </cell>
          <cell r="G34" t="str">
            <v>EVRY Cédex</v>
          </cell>
          <cell r="J34" t="str">
            <v>LA POSTE (CDIS)</v>
          </cell>
          <cell r="K34">
            <v>78</v>
          </cell>
          <cell r="L34" t="str">
            <v>CROISSY SUR SEINE</v>
          </cell>
          <cell r="M34" t="str">
            <v>HUET B</v>
          </cell>
          <cell r="N34" t="str">
            <v>40, Rue Savier</v>
          </cell>
          <cell r="O34">
            <v>92240</v>
          </cell>
          <cell r="P34" t="str">
            <v>MALAKOFF</v>
          </cell>
          <cell r="Q34">
            <v>146730322</v>
          </cell>
          <cell r="S34">
            <v>146730323</v>
          </cell>
          <cell r="T34">
            <v>112575</v>
          </cell>
        </row>
        <row r="35">
          <cell r="A35">
            <v>6.0339999999999998</v>
          </cell>
          <cell r="B35" t="str">
            <v>BB</v>
          </cell>
          <cell r="C35" t="str">
            <v>DI</v>
          </cell>
          <cell r="D35" t="str">
            <v>POGNANT Bruno</v>
          </cell>
          <cell r="E35" t="str">
            <v>La Flachère</v>
          </cell>
          <cell r="F35">
            <v>69620</v>
          </cell>
          <cell r="G35" t="str">
            <v>SAINT VERAND</v>
          </cell>
          <cell r="J35" t="str">
            <v>POGNANT DUPLEX</v>
          </cell>
          <cell r="K35">
            <v>69</v>
          </cell>
          <cell r="L35" t="str">
            <v>LYON</v>
          </cell>
          <cell r="T35">
            <v>9470</v>
          </cell>
        </row>
        <row r="36">
          <cell r="A36">
            <v>6.0350000000000001</v>
          </cell>
          <cell r="B36" t="str">
            <v>BB</v>
          </cell>
          <cell r="C36" t="str">
            <v>BI</v>
          </cell>
          <cell r="D36" t="str">
            <v>CMC</v>
          </cell>
          <cell r="E36" t="str">
            <v>354, Rue André Philip</v>
          </cell>
          <cell r="F36">
            <v>69007</v>
          </cell>
          <cell r="G36" t="str">
            <v>LYON</v>
          </cell>
          <cell r="H36">
            <v>472731440</v>
          </cell>
          <cell r="I36">
            <v>478580206</v>
          </cell>
          <cell r="J36" t="str">
            <v>ARFA FRANCE</v>
          </cell>
          <cell r="K36">
            <v>69</v>
          </cell>
          <cell r="L36" t="str">
            <v>SAINT PRIEST</v>
          </cell>
          <cell r="M36" t="str">
            <v>CMC</v>
          </cell>
          <cell r="N36" t="str">
            <v>354, Rue André Philip</v>
          </cell>
          <cell r="O36">
            <v>69007</v>
          </cell>
          <cell r="P36" t="str">
            <v>LYON</v>
          </cell>
          <cell r="Q36">
            <v>472731440</v>
          </cell>
          <cell r="S36">
            <v>478580206</v>
          </cell>
          <cell r="T36">
            <v>122000</v>
          </cell>
        </row>
        <row r="37">
          <cell r="A37">
            <v>6.0359999999999996</v>
          </cell>
          <cell r="B37" t="str">
            <v>BB</v>
          </cell>
          <cell r="C37" t="str">
            <v>BI</v>
          </cell>
          <cell r="D37" t="str">
            <v>ABR 74</v>
          </cell>
          <cell r="E37" t="str">
            <v>ZAE Scientrier</v>
          </cell>
          <cell r="F37">
            <v>74930</v>
          </cell>
          <cell r="G37" t="str">
            <v>SCIENTRIER</v>
          </cell>
          <cell r="H37">
            <v>450039900</v>
          </cell>
          <cell r="I37">
            <v>450039901</v>
          </cell>
          <cell r="J37" t="str">
            <v>ABR 74</v>
          </cell>
          <cell r="K37">
            <v>74</v>
          </cell>
          <cell r="L37" t="str">
            <v>SCIENTRIER</v>
          </cell>
          <cell r="M37" t="str">
            <v>PAUL VOLLIN INGENIERIE</v>
          </cell>
          <cell r="N37" t="str">
            <v>40, Rue Laure Diébold</v>
          </cell>
          <cell r="O37">
            <v>69009</v>
          </cell>
          <cell r="P37" t="str">
            <v>LYON</v>
          </cell>
          <cell r="Q37">
            <v>472536060</v>
          </cell>
          <cell r="S37">
            <v>472536061</v>
          </cell>
          <cell r="T37">
            <v>46500</v>
          </cell>
        </row>
        <row r="38">
          <cell r="A38">
            <v>6.0369999999999999</v>
          </cell>
          <cell r="B38" t="str">
            <v>BE</v>
          </cell>
          <cell r="C38" t="str">
            <v>AR</v>
          </cell>
          <cell r="D38" t="str">
            <v>CACH BATIMENT</v>
          </cell>
          <cell r="E38" t="str">
            <v>9, Place Carrière</v>
          </cell>
          <cell r="F38">
            <v>54000</v>
          </cell>
          <cell r="G38" t="str">
            <v>NANCY</v>
          </cell>
          <cell r="H38">
            <v>383355494</v>
          </cell>
          <cell r="I38">
            <v>383376693</v>
          </cell>
          <cell r="J38" t="str">
            <v>MOTO EXPERT</v>
          </cell>
          <cell r="K38">
            <v>58</v>
          </cell>
          <cell r="L38" t="str">
            <v>VARENNES VAUZELLES</v>
          </cell>
          <cell r="T38">
            <v>34500</v>
          </cell>
        </row>
        <row r="39">
          <cell r="A39">
            <v>6.0380000000000003</v>
          </cell>
          <cell r="B39" t="str">
            <v>BE</v>
          </cell>
          <cell r="C39" t="str">
            <v>BA</v>
          </cell>
          <cell r="D39" t="str">
            <v>GAEC GARESSUS</v>
          </cell>
          <cell r="E39" t="str">
            <v>Les Essarts</v>
          </cell>
          <cell r="F39">
            <v>25140</v>
          </cell>
          <cell r="G39" t="str">
            <v>CHARQUEMONT</v>
          </cell>
          <cell r="J39" t="str">
            <v>GAEC GARESSUS</v>
          </cell>
          <cell r="K39">
            <v>25</v>
          </cell>
          <cell r="L39" t="str">
            <v>CHARQUEMONT</v>
          </cell>
          <cell r="T39">
            <v>70709</v>
          </cell>
        </row>
        <row r="40">
          <cell r="A40">
            <v>6.0389999999999997</v>
          </cell>
          <cell r="B40" t="str">
            <v>BE</v>
          </cell>
          <cell r="C40" t="str">
            <v>AR</v>
          </cell>
          <cell r="D40" t="str">
            <v>MORISSEAU Menuiserie</v>
          </cell>
          <cell r="F40">
            <v>70180</v>
          </cell>
          <cell r="G40" t="str">
            <v>AUTET</v>
          </cell>
          <cell r="J40" t="str">
            <v>MORISSEAU Menuiserie</v>
          </cell>
          <cell r="K40">
            <v>70</v>
          </cell>
          <cell r="L40" t="str">
            <v>DAMPIERRE SUR SALON</v>
          </cell>
          <cell r="M40" t="str">
            <v>GRAPPE Daniel</v>
          </cell>
          <cell r="O40">
            <v>70130</v>
          </cell>
          <cell r="P40" t="str">
            <v>MERCEY SUR SAONE</v>
          </cell>
          <cell r="T40">
            <v>42880</v>
          </cell>
        </row>
        <row r="41">
          <cell r="A41">
            <v>6.04</v>
          </cell>
          <cell r="B41" t="str">
            <v>BE</v>
          </cell>
          <cell r="C41" t="str">
            <v>AR</v>
          </cell>
          <cell r="D41" t="str">
            <v>CAGNA Marbrerie</v>
          </cell>
          <cell r="E41" t="str">
            <v>40, Rue Jean Jaurès</v>
          </cell>
          <cell r="F41">
            <v>94000</v>
          </cell>
          <cell r="G41" t="str">
            <v>CRETEIL</v>
          </cell>
          <cell r="J41" t="str">
            <v>SCI LES MESANGES</v>
          </cell>
          <cell r="K41">
            <v>94</v>
          </cell>
          <cell r="L41" t="str">
            <v>CHOISY LE ROI</v>
          </cell>
          <cell r="M41" t="str">
            <v>HUET B</v>
          </cell>
          <cell r="N41" t="str">
            <v>40, Rue Savier</v>
          </cell>
          <cell r="O41">
            <v>92240</v>
          </cell>
          <cell r="P41" t="str">
            <v>MALAKOFF</v>
          </cell>
          <cell r="Q41">
            <v>146730322</v>
          </cell>
          <cell r="S41">
            <v>146730323</v>
          </cell>
          <cell r="T41">
            <v>62756.24</v>
          </cell>
        </row>
        <row r="42">
          <cell r="A42">
            <v>6.0410000000000004</v>
          </cell>
          <cell r="B42" t="str">
            <v>YM</v>
          </cell>
          <cell r="C42" t="str">
            <v>BI</v>
          </cell>
          <cell r="D42" t="str">
            <v>BANCEL - TED</v>
          </cell>
          <cell r="E42" t="str">
            <v>29, Rue de Pontarlier</v>
          </cell>
          <cell r="F42">
            <v>25600</v>
          </cell>
          <cell r="G42" t="str">
            <v>SOCHAUX</v>
          </cell>
          <cell r="H42">
            <v>381942189</v>
          </cell>
          <cell r="I42">
            <v>381951377</v>
          </cell>
          <cell r="J42" t="str">
            <v>SCPFC PEUGEOT</v>
          </cell>
          <cell r="K42">
            <v>90</v>
          </cell>
          <cell r="L42" t="str">
            <v>BELFORT</v>
          </cell>
          <cell r="M42" t="str">
            <v>MALAPERT ZELLER</v>
          </cell>
          <cell r="N42" t="str">
            <v>60, Rue Jaboulay</v>
          </cell>
          <cell r="O42">
            <v>69007</v>
          </cell>
          <cell r="P42" t="str">
            <v>LYON</v>
          </cell>
          <cell r="Q42">
            <v>472716270</v>
          </cell>
          <cell r="S42">
            <v>478721489</v>
          </cell>
          <cell r="T42">
            <v>327301.98</v>
          </cell>
        </row>
        <row r="43">
          <cell r="A43">
            <v>6.0419999999999998</v>
          </cell>
          <cell r="B43" t="str">
            <v>BE</v>
          </cell>
          <cell r="C43" t="str">
            <v>HS</v>
          </cell>
          <cell r="D43" t="str">
            <v>CACH BATIMENT</v>
          </cell>
          <cell r="E43" t="str">
            <v>9, Place Carrière</v>
          </cell>
          <cell r="F43">
            <v>54000</v>
          </cell>
          <cell r="G43" t="str">
            <v>NANCY</v>
          </cell>
          <cell r="H43">
            <v>383355494</v>
          </cell>
          <cell r="J43" t="str">
            <v>FRANSBONHOMME</v>
          </cell>
          <cell r="K43">
            <v>54</v>
          </cell>
          <cell r="L43" t="str">
            <v>MONCEL LES LUNEVILLE</v>
          </cell>
          <cell r="T43">
            <v>36000</v>
          </cell>
        </row>
        <row r="44">
          <cell r="A44">
            <v>6.0430000000000001</v>
          </cell>
          <cell r="B44" t="str">
            <v>BE</v>
          </cell>
          <cell r="C44" t="str">
            <v>HS</v>
          </cell>
          <cell r="D44" t="str">
            <v xml:space="preserve">GEFCO </v>
          </cell>
          <cell r="E44" t="str">
            <v>77, Rue des Lilas d'Espagne</v>
          </cell>
          <cell r="F44">
            <v>94402</v>
          </cell>
          <cell r="G44" t="str">
            <v>COURBEVOIE Cédex</v>
          </cell>
          <cell r="J44" t="str">
            <v>GEFCO</v>
          </cell>
          <cell r="K44">
            <v>68</v>
          </cell>
          <cell r="L44" t="str">
            <v>MULHOUSE</v>
          </cell>
          <cell r="M44" t="str">
            <v>CETEC</v>
          </cell>
          <cell r="N44" t="str">
            <v>5, Rue Vivaldi</v>
          </cell>
          <cell r="O44">
            <v>25200</v>
          </cell>
          <cell r="P44" t="str">
            <v>MONTBELIARD</v>
          </cell>
          <cell r="Q44">
            <v>381983183</v>
          </cell>
          <cell r="S44">
            <v>381983284</v>
          </cell>
          <cell r="T44">
            <v>130610</v>
          </cell>
        </row>
        <row r="45">
          <cell r="A45">
            <v>6.0439999999999996</v>
          </cell>
          <cell r="B45" t="str">
            <v>YM</v>
          </cell>
          <cell r="C45" t="str">
            <v>GD</v>
          </cell>
          <cell r="D45" t="str">
            <v>CENDIS</v>
          </cell>
          <cell r="E45" t="str">
            <v>28, Rue de Nomény</v>
          </cell>
          <cell r="F45">
            <v>57950</v>
          </cell>
          <cell r="G45" t="str">
            <v>MONTIGNY LES METZ</v>
          </cell>
          <cell r="H45">
            <v>387506840</v>
          </cell>
          <cell r="I45">
            <v>387634593</v>
          </cell>
          <cell r="J45" t="str">
            <v>SUPER U</v>
          </cell>
          <cell r="K45">
            <v>57</v>
          </cell>
          <cell r="L45" t="str">
            <v>MONTIGNY LES METZ</v>
          </cell>
          <cell r="M45" t="str">
            <v>SODER</v>
          </cell>
          <cell r="N45" t="str">
            <v>ZA Les Epenottes   BP 153</v>
          </cell>
          <cell r="O45">
            <v>39101</v>
          </cell>
          <cell r="P45" t="str">
            <v>DOLE Cédex</v>
          </cell>
          <cell r="Q45">
            <v>384794773</v>
          </cell>
          <cell r="S45">
            <v>384823028</v>
          </cell>
          <cell r="T45">
            <v>172922.85</v>
          </cell>
        </row>
        <row r="46">
          <cell r="A46">
            <v>6.0449999999999999</v>
          </cell>
          <cell r="B46" t="str">
            <v>BE</v>
          </cell>
          <cell r="C46" t="str">
            <v>GD</v>
          </cell>
          <cell r="D46" t="str">
            <v>COREAL</v>
          </cell>
          <cell r="E46" t="str">
            <v>BP 45</v>
          </cell>
          <cell r="F46">
            <v>70180</v>
          </cell>
          <cell r="G46" t="str">
            <v>DAMPIERRE SUR SALON</v>
          </cell>
          <cell r="J46" t="str">
            <v>PICARD</v>
          </cell>
          <cell r="K46">
            <v>91</v>
          </cell>
          <cell r="L46" t="str">
            <v>MONTGERON</v>
          </cell>
          <cell r="T46">
            <v>19000</v>
          </cell>
        </row>
        <row r="47">
          <cell r="A47">
            <v>6.0460000000000003</v>
          </cell>
          <cell r="B47" t="str">
            <v>BE</v>
          </cell>
          <cell r="C47" t="str">
            <v>BI</v>
          </cell>
          <cell r="D47" t="str">
            <v>AREVA NP - Serve Effet</v>
          </cell>
          <cell r="E47" t="str">
            <v>ZI Portuaire   BP 13</v>
          </cell>
          <cell r="F47">
            <v>71380</v>
          </cell>
          <cell r="G47" t="str">
            <v>SAINT MARCEL</v>
          </cell>
          <cell r="H47">
            <v>385903407</v>
          </cell>
          <cell r="I47">
            <v>385903404</v>
          </cell>
          <cell r="J47" t="str">
            <v>AREVA NP - FRAMATOME</v>
          </cell>
          <cell r="K47">
            <v>71</v>
          </cell>
          <cell r="L47" t="str">
            <v>SAINT MARCEL</v>
          </cell>
          <cell r="M47" t="str">
            <v>ARCHIMEN</v>
          </cell>
          <cell r="N47" t="str">
            <v>2, Rue René Char   BP 66606</v>
          </cell>
          <cell r="O47">
            <v>21066</v>
          </cell>
          <cell r="P47" t="str">
            <v>DIJON Cédex</v>
          </cell>
          <cell r="Q47">
            <v>380539595</v>
          </cell>
          <cell r="S47">
            <v>380539604</v>
          </cell>
          <cell r="T47">
            <v>157000</v>
          </cell>
        </row>
        <row r="48">
          <cell r="A48">
            <v>6.0469999999999997</v>
          </cell>
          <cell r="B48" t="str">
            <v>BB</v>
          </cell>
          <cell r="C48" t="str">
            <v>GD</v>
          </cell>
          <cell r="D48" t="str">
            <v>GIRARDON Frédéric</v>
          </cell>
          <cell r="E48" t="str">
            <v>20, Rue JM Jacquard   ZAC Pesselière</v>
          </cell>
          <cell r="F48">
            <v>69780</v>
          </cell>
          <cell r="G48" t="str">
            <v>MIONS</v>
          </cell>
          <cell r="H48">
            <v>478210486</v>
          </cell>
          <cell r="I48">
            <v>478214626</v>
          </cell>
          <cell r="T48">
            <v>32000</v>
          </cell>
        </row>
        <row r="49">
          <cell r="A49">
            <v>6.048</v>
          </cell>
          <cell r="B49" t="str">
            <v>BB</v>
          </cell>
          <cell r="C49" t="str">
            <v>GD</v>
          </cell>
          <cell r="D49" t="str">
            <v>GIRARDON Frédéric</v>
          </cell>
          <cell r="E49" t="str">
            <v>20, Rue JM Jacquard   ZAC Pesselière</v>
          </cell>
          <cell r="F49">
            <v>69780</v>
          </cell>
          <cell r="G49" t="str">
            <v>MIONS</v>
          </cell>
          <cell r="H49">
            <v>478210486</v>
          </cell>
          <cell r="I49">
            <v>478214626</v>
          </cell>
          <cell r="T49">
            <v>41500</v>
          </cell>
        </row>
        <row r="50">
          <cell r="A50">
            <v>6.0490000000000004</v>
          </cell>
          <cell r="B50" t="str">
            <v>BB</v>
          </cell>
          <cell r="C50" t="str">
            <v>GD</v>
          </cell>
          <cell r="D50" t="str">
            <v>M2C EN PUISAYE</v>
          </cell>
          <cell r="E50" t="str">
            <v>RN 7</v>
          </cell>
          <cell r="F50">
            <v>58200</v>
          </cell>
          <cell r="G50" t="str">
            <v>COSNE SUR LOIRE</v>
          </cell>
          <cell r="J50" t="str">
            <v>TOP'LA</v>
          </cell>
          <cell r="K50">
            <v>58</v>
          </cell>
          <cell r="L50" t="str">
            <v>COSNE SUR LOIRE</v>
          </cell>
          <cell r="M50" t="str">
            <v>HUET B.</v>
          </cell>
          <cell r="N50" t="str">
            <v>40, Rue Savier</v>
          </cell>
          <cell r="O50">
            <v>92240</v>
          </cell>
          <cell r="P50" t="str">
            <v>MALAKOFF</v>
          </cell>
          <cell r="Q50">
            <v>146730322</v>
          </cell>
          <cell r="S50">
            <v>146730323</v>
          </cell>
          <cell r="T50">
            <v>70000</v>
          </cell>
        </row>
        <row r="51">
          <cell r="A51">
            <v>6.05</v>
          </cell>
          <cell r="B51" t="str">
            <v>BB</v>
          </cell>
          <cell r="C51" t="str">
            <v>BI</v>
          </cell>
          <cell r="D51" t="str">
            <v>REEL</v>
          </cell>
          <cell r="E51" t="str">
            <v>Chemin de la Chaux</v>
          </cell>
          <cell r="F51">
            <v>69450</v>
          </cell>
          <cell r="G51" t="str">
            <v>SAINT CYR AU MONT D'OR</v>
          </cell>
          <cell r="H51">
            <v>472297600</v>
          </cell>
          <cell r="J51" t="str">
            <v>REEL</v>
          </cell>
          <cell r="K51">
            <v>69</v>
          </cell>
          <cell r="L51" t="str">
            <v>VILLEFRANCHE SUR SAONE</v>
          </cell>
          <cell r="M51" t="str">
            <v>PAUL VOLLIN INGENIERIE</v>
          </cell>
          <cell r="N51" t="str">
            <v>40, Rue Laure Diébold</v>
          </cell>
          <cell r="O51">
            <v>69009</v>
          </cell>
          <cell r="P51" t="str">
            <v>LYON</v>
          </cell>
          <cell r="Q51">
            <v>472536060</v>
          </cell>
          <cell r="S51">
            <v>472536061</v>
          </cell>
          <cell r="T51">
            <v>14000</v>
          </cell>
        </row>
        <row r="52">
          <cell r="A52">
            <v>6.0510000000000002</v>
          </cell>
          <cell r="B52" t="str">
            <v>BB</v>
          </cell>
          <cell r="C52" t="str">
            <v>BI</v>
          </cell>
          <cell r="D52" t="str">
            <v>RESMED</v>
          </cell>
          <cell r="E52" t="str">
            <v>Parc de la Bandonnière   2, Rue Maurice Audibert</v>
          </cell>
          <cell r="F52">
            <v>69800</v>
          </cell>
          <cell r="G52" t="str">
            <v>SAINT PRIEST</v>
          </cell>
          <cell r="H52">
            <v>437251251</v>
          </cell>
          <cell r="I52">
            <v>437251260</v>
          </cell>
          <cell r="J52" t="str">
            <v>ILENA PARK (Bâtiment M3)</v>
          </cell>
          <cell r="K52">
            <v>69</v>
          </cell>
          <cell r="L52" t="str">
            <v>SAINT PRIEST</v>
          </cell>
          <cell r="M52" t="str">
            <v>DEGW ITALIA</v>
          </cell>
          <cell r="N52" t="str">
            <v>Via Archimede 10</v>
          </cell>
          <cell r="O52">
            <v>20129</v>
          </cell>
          <cell r="P52" t="str">
            <v>MILANO</v>
          </cell>
          <cell r="T52">
            <v>9230</v>
          </cell>
        </row>
        <row r="53">
          <cell r="A53">
            <v>6.0519999999999996</v>
          </cell>
          <cell r="B53" t="str">
            <v>BB</v>
          </cell>
          <cell r="C53" t="str">
            <v>BI</v>
          </cell>
          <cell r="D53" t="str">
            <v>SCI KITA</v>
          </cell>
          <cell r="E53" t="str">
            <v>77, Route de Saint Innocent</v>
          </cell>
          <cell r="F53">
            <v>73100</v>
          </cell>
          <cell r="G53" t="str">
            <v>AIX LES BAINS</v>
          </cell>
          <cell r="H53">
            <v>479540101</v>
          </cell>
          <cell r="I53">
            <v>479545392</v>
          </cell>
          <cell r="J53" t="str">
            <v>SCI KITA</v>
          </cell>
          <cell r="K53">
            <v>69</v>
          </cell>
          <cell r="L53" t="str">
            <v>CHAPONNAY</v>
          </cell>
          <cell r="M53" t="str">
            <v>GRUYER PA</v>
          </cell>
          <cell r="N53" t="str">
            <v>94, Rue Mercière</v>
          </cell>
          <cell r="O53">
            <v>69002</v>
          </cell>
          <cell r="P53" t="str">
            <v>LYON</v>
          </cell>
          <cell r="Q53">
            <v>478376592</v>
          </cell>
          <cell r="S53">
            <v>472419055</v>
          </cell>
          <cell r="T53">
            <v>102000</v>
          </cell>
        </row>
        <row r="54">
          <cell r="A54">
            <v>6.0529999999999999</v>
          </cell>
          <cell r="B54" t="str">
            <v>YM</v>
          </cell>
          <cell r="C54" t="str">
            <v>DI</v>
          </cell>
          <cell r="D54" t="str">
            <v>CCR</v>
          </cell>
          <cell r="E54" t="str">
            <v>86, Rue Régnault</v>
          </cell>
          <cell r="F54">
            <v>75640</v>
          </cell>
          <cell r="G54" t="str">
            <v>PARIS</v>
          </cell>
          <cell r="H54">
            <v>144977650</v>
          </cell>
          <cell r="I54">
            <v>144977651</v>
          </cell>
          <cell r="J54" t="str">
            <v>LA POSTE</v>
          </cell>
          <cell r="K54">
            <v>77</v>
          </cell>
          <cell r="L54" t="str">
            <v>MEAUX</v>
          </cell>
          <cell r="M54" t="str">
            <v>CCR</v>
          </cell>
          <cell r="N54" t="str">
            <v>86, Rue Régnault</v>
          </cell>
          <cell r="O54">
            <v>75640</v>
          </cell>
          <cell r="P54" t="str">
            <v>PARIS</v>
          </cell>
          <cell r="Q54">
            <v>144977650</v>
          </cell>
          <cell r="S54">
            <v>144977651</v>
          </cell>
          <cell r="T54">
            <v>103300</v>
          </cell>
        </row>
        <row r="55">
          <cell r="A55">
            <v>6.0540000000000003</v>
          </cell>
          <cell r="B55" t="str">
            <v>BE</v>
          </cell>
          <cell r="C55" t="str">
            <v>GD</v>
          </cell>
          <cell r="D55" t="str">
            <v>SOCODIS</v>
          </cell>
          <cell r="F55">
            <v>25600</v>
          </cell>
          <cell r="G55" t="str">
            <v>SOCHAUX</v>
          </cell>
          <cell r="J55" t="str">
            <v>SUPER U</v>
          </cell>
          <cell r="K55">
            <v>25</v>
          </cell>
          <cell r="L55" t="str">
            <v>SOCHAUX</v>
          </cell>
          <cell r="M55" t="str">
            <v>SODER</v>
          </cell>
          <cell r="N55" t="str">
            <v>ZA Les Epenottes   BP 153</v>
          </cell>
          <cell r="O55">
            <v>39101</v>
          </cell>
          <cell r="P55" t="str">
            <v>DOLE Cédex</v>
          </cell>
          <cell r="Q55">
            <v>384794771</v>
          </cell>
          <cell r="S55">
            <v>384823028</v>
          </cell>
          <cell r="T55">
            <v>19000</v>
          </cell>
        </row>
        <row r="56">
          <cell r="A56">
            <v>6.0549999999999997</v>
          </cell>
          <cell r="B56" t="str">
            <v>YM</v>
          </cell>
          <cell r="C56" t="str">
            <v>DI</v>
          </cell>
          <cell r="D56" t="str">
            <v>SCI ESPACE ENTREPRISE</v>
          </cell>
          <cell r="E56" t="str">
            <v>1, Rue de Copenhague</v>
          </cell>
          <cell r="F56">
            <v>67300</v>
          </cell>
          <cell r="G56" t="str">
            <v>SCHILTIGHEIM</v>
          </cell>
          <cell r="J56" t="str">
            <v>SCI ESPACE ENTREPRISE</v>
          </cell>
          <cell r="K56">
            <v>67</v>
          </cell>
          <cell r="L56" t="str">
            <v>DUTTLENHEIM</v>
          </cell>
          <cell r="M56" t="str">
            <v>X O CARRE</v>
          </cell>
          <cell r="N56" t="str">
            <v>1, Rue de Copenhague</v>
          </cell>
          <cell r="O56">
            <v>67300</v>
          </cell>
          <cell r="P56" t="str">
            <v>SCHILTIGHEIM</v>
          </cell>
          <cell r="Q56">
            <v>390411878</v>
          </cell>
          <cell r="S56">
            <v>390411879</v>
          </cell>
          <cell r="T56">
            <v>89844.800000000003</v>
          </cell>
        </row>
        <row r="57">
          <cell r="A57">
            <v>6.056</v>
          </cell>
          <cell r="B57" t="str">
            <v>BB</v>
          </cell>
          <cell r="C57" t="str">
            <v>BI</v>
          </cell>
          <cell r="D57" t="str">
            <v>HYDRONIC</v>
          </cell>
          <cell r="E57" t="str">
            <v>ZI La Grippe   BP 64</v>
          </cell>
          <cell r="F57">
            <v>61400</v>
          </cell>
          <cell r="G57" t="str">
            <v>MORTAGNE AU PERCHE</v>
          </cell>
          <cell r="H57">
            <v>233851400</v>
          </cell>
          <cell r="I57">
            <v>233252252</v>
          </cell>
          <cell r="J57" t="str">
            <v>HYDRONIC</v>
          </cell>
          <cell r="K57">
            <v>61</v>
          </cell>
          <cell r="L57" t="str">
            <v>MORTAGNE AU PERCHE</v>
          </cell>
          <cell r="T57">
            <v>23750</v>
          </cell>
        </row>
        <row r="58">
          <cell r="A58">
            <v>6.0570000000000004</v>
          </cell>
          <cell r="B58" t="str">
            <v>BE</v>
          </cell>
          <cell r="C58" t="str">
            <v>BI</v>
          </cell>
          <cell r="D58" t="str">
            <v>GENERAL EMBALLAGE</v>
          </cell>
          <cell r="E58" t="str">
            <v>ZA Taharacht   BP 63E   AKBOU</v>
          </cell>
          <cell r="F58">
            <v>6200</v>
          </cell>
          <cell r="G58" t="str">
            <v>BEJAIA (ALGERIE)</v>
          </cell>
          <cell r="H58">
            <v>21370925940</v>
          </cell>
          <cell r="I58">
            <v>21334359043</v>
          </cell>
          <cell r="J58" t="str">
            <v>GENERAL EMBALLAGE</v>
          </cell>
          <cell r="K58" t="str">
            <v>E</v>
          </cell>
          <cell r="L58" t="str">
            <v>BEJAIA (ALGERIE)</v>
          </cell>
          <cell r="T58">
            <v>210400</v>
          </cell>
        </row>
        <row r="59">
          <cell r="A59">
            <v>6.0579999999999998</v>
          </cell>
          <cell r="B59" t="str">
            <v>BE</v>
          </cell>
          <cell r="C59" t="str">
            <v>BI</v>
          </cell>
          <cell r="D59" t="str">
            <v>HOLCIM FRANCE</v>
          </cell>
          <cell r="E59" t="str">
            <v>ZI   BP 13</v>
          </cell>
          <cell r="F59">
            <v>39701</v>
          </cell>
          <cell r="G59" t="str">
            <v>ROCHEFORT SUR NENON</v>
          </cell>
          <cell r="H59">
            <v>384707535</v>
          </cell>
          <cell r="I59">
            <v>382557835</v>
          </cell>
          <cell r="J59" t="str">
            <v>HOLCIM FRANCE</v>
          </cell>
          <cell r="K59">
            <v>39</v>
          </cell>
          <cell r="L59" t="str">
            <v>ROCHEFORT SUR NENON</v>
          </cell>
          <cell r="M59" t="str">
            <v>SETUREC ARCHITECTURE</v>
          </cell>
          <cell r="N59" t="str">
            <v>2, Rue Louis De Broglie   Parc Technologique</v>
          </cell>
          <cell r="O59">
            <v>21000</v>
          </cell>
          <cell r="P59" t="str">
            <v>DIJON</v>
          </cell>
          <cell r="Q59">
            <v>380740102</v>
          </cell>
          <cell r="S59">
            <v>380740106</v>
          </cell>
          <cell r="T59">
            <v>48620</v>
          </cell>
        </row>
        <row r="60">
          <cell r="A60">
            <v>6.0590000000000002</v>
          </cell>
          <cell r="B60" t="str">
            <v>BE</v>
          </cell>
          <cell r="C60" t="str">
            <v>AR</v>
          </cell>
          <cell r="D60" t="str">
            <v>BATIPRO</v>
          </cell>
          <cell r="E60" t="str">
            <v>8, Rue Alfred De Vigny   BP 72109</v>
          </cell>
          <cell r="F60">
            <v>25051</v>
          </cell>
          <cell r="G60" t="str">
            <v>BESANCON Cédex 5</v>
          </cell>
          <cell r="H60">
            <v>381412500</v>
          </cell>
          <cell r="I60">
            <v>381518041</v>
          </cell>
          <cell r="J60" t="str">
            <v>MSPH</v>
          </cell>
          <cell r="K60">
            <v>25</v>
          </cell>
          <cell r="L60" t="str">
            <v>ROCHE LEZ BEAUPRE</v>
          </cell>
          <cell r="M60" t="str">
            <v>BATIPRO</v>
          </cell>
          <cell r="N60" t="str">
            <v>8, Rue Alfred De Vigny   BP 72109</v>
          </cell>
          <cell r="O60">
            <v>25051</v>
          </cell>
          <cell r="P60" t="str">
            <v>BESANCON Cédex 5</v>
          </cell>
          <cell r="Q60">
            <v>381412500</v>
          </cell>
          <cell r="S60">
            <v>381518041</v>
          </cell>
          <cell r="T60">
            <v>35000</v>
          </cell>
        </row>
        <row r="61">
          <cell r="A61">
            <v>6.06</v>
          </cell>
          <cell r="B61" t="str">
            <v>YM</v>
          </cell>
          <cell r="C61" t="str">
            <v>BI</v>
          </cell>
          <cell r="D61" t="str">
            <v>CFF RECYCLING IMMOBILIERE</v>
          </cell>
          <cell r="E61" t="str">
            <v>119, Avenue du Général Michel Bizot</v>
          </cell>
          <cell r="F61">
            <v>75579</v>
          </cell>
          <cell r="G61" t="str">
            <v>PARIS Cédex 12</v>
          </cell>
          <cell r="H61">
            <v>144754040</v>
          </cell>
          <cell r="I61">
            <v>144754323</v>
          </cell>
          <cell r="J61" t="str">
            <v>CFF RECYCLING</v>
          </cell>
          <cell r="K61">
            <v>54</v>
          </cell>
          <cell r="L61" t="str">
            <v>TOUL</v>
          </cell>
          <cell r="M61" t="str">
            <v>IN SITU ARCHITECTES</v>
          </cell>
          <cell r="N61" t="str">
            <v>123, Rue Mac Mahon</v>
          </cell>
          <cell r="O61">
            <v>54000</v>
          </cell>
          <cell r="P61" t="str">
            <v>NANCY</v>
          </cell>
          <cell r="Q61">
            <v>383364084</v>
          </cell>
          <cell r="S61">
            <v>383372683</v>
          </cell>
          <cell r="T61">
            <v>53000</v>
          </cell>
        </row>
        <row r="62">
          <cell r="A62">
            <v>6.0609999999999999</v>
          </cell>
          <cell r="B62" t="str">
            <v>BE</v>
          </cell>
          <cell r="C62" t="str">
            <v>HS</v>
          </cell>
          <cell r="D62" t="str">
            <v>CACH BATIMENT</v>
          </cell>
          <cell r="E62" t="str">
            <v>9, Place Carrière</v>
          </cell>
          <cell r="F62">
            <v>54000</v>
          </cell>
          <cell r="G62" t="str">
            <v>NANCY</v>
          </cell>
          <cell r="H62">
            <v>383355494</v>
          </cell>
          <cell r="I62">
            <v>383376693</v>
          </cell>
          <cell r="J62" t="str">
            <v>FRANSBONHOMME</v>
          </cell>
          <cell r="K62">
            <v>92</v>
          </cell>
          <cell r="L62" t="str">
            <v>NANTERRE</v>
          </cell>
          <cell r="T62">
            <v>36000</v>
          </cell>
        </row>
        <row r="63">
          <cell r="A63">
            <v>6.0620000000000003</v>
          </cell>
          <cell r="B63" t="str">
            <v>BE</v>
          </cell>
          <cell r="C63" t="str">
            <v>BA</v>
          </cell>
          <cell r="D63" t="str">
            <v>LA GRAYLOISE DE TRAVAUX</v>
          </cell>
          <cell r="E63" t="str">
            <v>ZAC Gray Sud   BP 36</v>
          </cell>
          <cell r="F63">
            <v>70102</v>
          </cell>
          <cell r="G63" t="str">
            <v>GRAY Cédex</v>
          </cell>
          <cell r="H63">
            <v>384653088</v>
          </cell>
          <cell r="I63">
            <v>384655308</v>
          </cell>
          <cell r="J63" t="str">
            <v>GUSTAVE MULLER</v>
          </cell>
          <cell r="K63">
            <v>39</v>
          </cell>
          <cell r="L63" t="str">
            <v>SAINT AUBIN</v>
          </cell>
          <cell r="T63">
            <v>103548</v>
          </cell>
        </row>
        <row r="64">
          <cell r="A64">
            <v>6.0629999999999997</v>
          </cell>
          <cell r="B64" t="str">
            <v>BB</v>
          </cell>
          <cell r="C64" t="str">
            <v>AR</v>
          </cell>
          <cell r="D64" t="str">
            <v>SCI HELOUVA - Mr SERVANIN</v>
          </cell>
          <cell r="E64" t="str">
            <v>8, Lotissement Le Clair Matin</v>
          </cell>
          <cell r="F64">
            <v>38540</v>
          </cell>
          <cell r="G64" t="str">
            <v>HEYRIEUX</v>
          </cell>
          <cell r="H64">
            <v>673243526</v>
          </cell>
          <cell r="I64">
            <v>472485775</v>
          </cell>
          <cell r="J64" t="str">
            <v>SCI HELOUVA - Mr SERVANIN</v>
          </cell>
          <cell r="K64">
            <v>38</v>
          </cell>
          <cell r="L64" t="str">
            <v>VALENCIN</v>
          </cell>
          <cell r="T64">
            <v>110000</v>
          </cell>
        </row>
        <row r="65">
          <cell r="A65">
            <v>6.0640000000000001</v>
          </cell>
          <cell r="B65" t="str">
            <v>BB</v>
          </cell>
          <cell r="C65" t="str">
            <v>DI</v>
          </cell>
          <cell r="D65" t="str">
            <v>SCI ILENA PARK chez LAZARD CONSTRUCTION</v>
          </cell>
          <cell r="E65" t="str">
            <v>33, Avenue Foch</v>
          </cell>
          <cell r="F65">
            <v>69006</v>
          </cell>
          <cell r="G65" t="str">
            <v>LYON</v>
          </cell>
          <cell r="H65">
            <v>472698931</v>
          </cell>
          <cell r="I65">
            <v>472695968</v>
          </cell>
          <cell r="J65" t="str">
            <v>SCI ILENA PARK (B6)</v>
          </cell>
          <cell r="K65">
            <v>69</v>
          </cell>
          <cell r="L65" t="str">
            <v>SAINT PRIEST</v>
          </cell>
          <cell r="M65" t="str">
            <v>XANADU</v>
          </cell>
          <cell r="N65" t="str">
            <v>Hotel de l'Octroi   58 Bis, Rue Sala</v>
          </cell>
          <cell r="O65">
            <v>69002</v>
          </cell>
          <cell r="P65" t="str">
            <v>LYON</v>
          </cell>
          <cell r="Q65">
            <v>478375252</v>
          </cell>
          <cell r="R65">
            <v>621491293</v>
          </cell>
          <cell r="S65">
            <v>478370607</v>
          </cell>
          <cell r="T65">
            <v>188000</v>
          </cell>
        </row>
        <row r="66">
          <cell r="A66">
            <v>6.0650000000000004</v>
          </cell>
          <cell r="B66" t="str">
            <v>BB</v>
          </cell>
          <cell r="C66" t="str">
            <v>DI</v>
          </cell>
          <cell r="D66" t="str">
            <v>SCI ILENA PARK chez LAZARD CONSTRUCTION</v>
          </cell>
          <cell r="E66" t="str">
            <v>33, Avenue Foch</v>
          </cell>
          <cell r="F66">
            <v>69006</v>
          </cell>
          <cell r="G66" t="str">
            <v>LYON</v>
          </cell>
          <cell r="H66">
            <v>472698931</v>
          </cell>
          <cell r="I66">
            <v>472695968</v>
          </cell>
          <cell r="J66" t="str">
            <v>SCI ILENA PARK (B3, B4, B5)</v>
          </cell>
          <cell r="K66">
            <v>69</v>
          </cell>
          <cell r="L66" t="str">
            <v>SAINT PRIEST</v>
          </cell>
          <cell r="M66" t="str">
            <v>XANADU</v>
          </cell>
          <cell r="N66" t="str">
            <v>Hotel de l'Octroi   58 Bis, Rue Sala</v>
          </cell>
          <cell r="O66">
            <v>69002</v>
          </cell>
          <cell r="P66" t="str">
            <v>LYON</v>
          </cell>
          <cell r="Q66">
            <v>478375252</v>
          </cell>
          <cell r="R66">
            <v>621491293</v>
          </cell>
          <cell r="S66">
            <v>478370607</v>
          </cell>
          <cell r="T66">
            <v>662650</v>
          </cell>
        </row>
        <row r="67">
          <cell r="A67">
            <v>6.0659999999999998</v>
          </cell>
          <cell r="B67" t="str">
            <v>BE</v>
          </cell>
          <cell r="C67" t="str">
            <v>BA</v>
          </cell>
          <cell r="D67" t="str">
            <v>PERRIOT COMTE</v>
          </cell>
          <cell r="E67" t="str">
            <v>Lieu-Dit Les Seignottes</v>
          </cell>
          <cell r="F67">
            <v>25120</v>
          </cell>
          <cell r="G67" t="str">
            <v>MAICHE</v>
          </cell>
          <cell r="J67" t="str">
            <v>PERRIOT COMTE</v>
          </cell>
          <cell r="K67">
            <v>25</v>
          </cell>
          <cell r="L67" t="str">
            <v>MAICHE</v>
          </cell>
          <cell r="T67">
            <v>58850</v>
          </cell>
          <cell r="U67" t="str">
            <v>MONNET</v>
          </cell>
        </row>
        <row r="68">
          <cell r="A68">
            <v>6.0670000000000002</v>
          </cell>
          <cell r="B68" t="str">
            <v>BE</v>
          </cell>
          <cell r="C68" t="str">
            <v>BA</v>
          </cell>
          <cell r="D68" t="str">
            <v>CENTRE EQUESTRE</v>
          </cell>
          <cell r="E68" t="str">
            <v>4, Route de Noiron</v>
          </cell>
          <cell r="F68">
            <v>70100</v>
          </cell>
          <cell r="G68" t="str">
            <v>GRAY</v>
          </cell>
          <cell r="J68" t="str">
            <v>CENTRE EQUESTRE</v>
          </cell>
          <cell r="K68">
            <v>70</v>
          </cell>
          <cell r="L68" t="str">
            <v>GRAY</v>
          </cell>
          <cell r="T68">
            <v>9500</v>
          </cell>
        </row>
        <row r="69">
          <cell r="A69">
            <v>6.0679999999999996</v>
          </cell>
          <cell r="B69" t="str">
            <v>BE</v>
          </cell>
          <cell r="C69" t="str">
            <v>BI</v>
          </cell>
          <cell r="D69" t="str">
            <v xml:space="preserve">BRISARD DAMPIERRE </v>
          </cell>
          <cell r="E69" t="str">
            <v>BP 45</v>
          </cell>
          <cell r="F69">
            <v>70180</v>
          </cell>
          <cell r="G69" t="str">
            <v>DAMPIERRE SUR SALON</v>
          </cell>
          <cell r="J69" t="str">
            <v>CENTRE COMMERCIAL (2ème tranche)</v>
          </cell>
          <cell r="K69">
            <v>70</v>
          </cell>
          <cell r="L69" t="str">
            <v>DAMPIERRE SUR SALON</v>
          </cell>
          <cell r="T69" t="str">
            <v>ANNULEE</v>
          </cell>
        </row>
        <row r="70">
          <cell r="A70">
            <v>6.069</v>
          </cell>
          <cell r="B70" t="str">
            <v>YM</v>
          </cell>
          <cell r="C70" t="str">
            <v>GD</v>
          </cell>
          <cell r="D70" t="str">
            <v>SCI SANDOZ AMET</v>
          </cell>
          <cell r="E70" t="str">
            <v>2, Avenue de la Gare</v>
          </cell>
          <cell r="F70">
            <v>25680</v>
          </cell>
          <cell r="G70" t="str">
            <v>ROUGEMONT</v>
          </cell>
          <cell r="H70">
            <v>381869198</v>
          </cell>
          <cell r="I70">
            <v>381860173</v>
          </cell>
          <cell r="J70" t="str">
            <v>CASINO</v>
          </cell>
          <cell r="K70">
            <v>70</v>
          </cell>
          <cell r="L70" t="str">
            <v>RIOZ</v>
          </cell>
          <cell r="M70" t="str">
            <v>GBTP DEVELOPPEMENT</v>
          </cell>
          <cell r="N70" t="str">
            <v>2, Rue Archimède</v>
          </cell>
          <cell r="O70">
            <v>10600</v>
          </cell>
          <cell r="P70" t="str">
            <v>LA CHAPELLE SAINT LUC</v>
          </cell>
          <cell r="Q70">
            <v>325451122</v>
          </cell>
          <cell r="R70">
            <v>620911319</v>
          </cell>
          <cell r="S70">
            <v>325451133</v>
          </cell>
          <cell r="T70">
            <v>54620</v>
          </cell>
        </row>
        <row r="71">
          <cell r="A71">
            <v>6.07</v>
          </cell>
          <cell r="B71" t="str">
            <v>BE</v>
          </cell>
          <cell r="D71" t="str">
            <v>SCI DU VAL DE SAONE</v>
          </cell>
          <cell r="F71">
            <v>70130</v>
          </cell>
          <cell r="G71" t="str">
            <v>CHARENTENAY</v>
          </cell>
        </row>
        <row r="72">
          <cell r="A72">
            <v>6.0709999999999997</v>
          </cell>
          <cell r="B72" t="str">
            <v>BE</v>
          </cell>
          <cell r="C72" t="str">
            <v>HS</v>
          </cell>
          <cell r="D72" t="str">
            <v>CACH BATIMENT</v>
          </cell>
          <cell r="E72" t="str">
            <v>9, Place Carrière</v>
          </cell>
          <cell r="F72">
            <v>54000</v>
          </cell>
          <cell r="G72" t="str">
            <v>NANCY</v>
          </cell>
          <cell r="H72">
            <v>383355494</v>
          </cell>
          <cell r="J72" t="str">
            <v>FRANSBONHOMME</v>
          </cell>
          <cell r="K72">
            <v>65</v>
          </cell>
          <cell r="L72" t="str">
            <v>LEZIGNAN</v>
          </cell>
          <cell r="T72">
            <v>37680</v>
          </cell>
        </row>
        <row r="73">
          <cell r="A73">
            <v>6.0720000000000001</v>
          </cell>
          <cell r="B73" t="str">
            <v>BB</v>
          </cell>
          <cell r="C73" t="str">
            <v>AR</v>
          </cell>
          <cell r="D73" t="str">
            <v>LCR</v>
          </cell>
          <cell r="E73" t="str">
            <v>6 Ter, Rue Maryse Bastié</v>
          </cell>
          <cell r="F73">
            <v>69500</v>
          </cell>
          <cell r="G73" t="str">
            <v>BRON</v>
          </cell>
          <cell r="H73">
            <v>478371446</v>
          </cell>
          <cell r="I73">
            <v>472375545</v>
          </cell>
          <cell r="J73" t="str">
            <v>HUBTEX</v>
          </cell>
          <cell r="K73">
            <v>69</v>
          </cell>
          <cell r="L73" t="str">
            <v>LOZANNE</v>
          </cell>
          <cell r="M73" t="str">
            <v>LCR</v>
          </cell>
          <cell r="N73" t="str">
            <v>6 Ter, Rue Maryse Bastié</v>
          </cell>
          <cell r="O73">
            <v>69500</v>
          </cell>
          <cell r="P73" t="str">
            <v>BRON</v>
          </cell>
          <cell r="Q73">
            <v>478371446</v>
          </cell>
          <cell r="R73">
            <v>676039062</v>
          </cell>
          <cell r="S73">
            <v>472375545</v>
          </cell>
          <cell r="T73">
            <v>50141</v>
          </cell>
          <cell r="U73" t="str">
            <v xml:space="preserve"> </v>
          </cell>
        </row>
        <row r="74">
          <cell r="A74">
            <v>6.0730000000000004</v>
          </cell>
          <cell r="B74" t="str">
            <v>BE</v>
          </cell>
          <cell r="C74" t="str">
            <v>BI</v>
          </cell>
          <cell r="D74" t="str">
            <v>KILOUTOU</v>
          </cell>
          <cell r="E74" t="str">
            <v>Avenue du Hure Poix</v>
          </cell>
          <cell r="F74">
            <v>91700</v>
          </cell>
          <cell r="G74" t="str">
            <v>SAINTE GENEVIEVE DES BOIS</v>
          </cell>
          <cell r="H74">
            <v>169767878</v>
          </cell>
          <cell r="I74">
            <v>169467879</v>
          </cell>
          <cell r="J74" t="str">
            <v>KILOUTOU</v>
          </cell>
          <cell r="K74">
            <v>91</v>
          </cell>
          <cell r="L74" t="str">
            <v>STE GENEVIEVE DES BOIS</v>
          </cell>
          <cell r="M74" t="str">
            <v xml:space="preserve">STICHELBAULT </v>
          </cell>
          <cell r="N74" t="str">
            <v>278, Avenue de la Marne</v>
          </cell>
          <cell r="O74">
            <v>59700</v>
          </cell>
          <cell r="P74" t="str">
            <v>MARCQ EN BAROEUL</v>
          </cell>
          <cell r="Q74">
            <v>320984510</v>
          </cell>
          <cell r="S74">
            <v>320980760</v>
          </cell>
          <cell r="T74">
            <v>188210</v>
          </cell>
        </row>
        <row r="75">
          <cell r="A75">
            <v>6.0739999999999998</v>
          </cell>
          <cell r="B75" t="str">
            <v>BE</v>
          </cell>
          <cell r="C75" t="str">
            <v>GD</v>
          </cell>
          <cell r="D75" t="str">
            <v>COREAL</v>
          </cell>
          <cell r="E75" t="str">
            <v>BP 45</v>
          </cell>
          <cell r="F75">
            <v>70180</v>
          </cell>
          <cell r="G75" t="str">
            <v>DAMPIERRE SUR SALON</v>
          </cell>
          <cell r="J75" t="str">
            <v>CHAMPION</v>
          </cell>
          <cell r="K75">
            <v>61</v>
          </cell>
          <cell r="L75" t="str">
            <v>DOMFRONT</v>
          </cell>
          <cell r="T75">
            <v>9600</v>
          </cell>
        </row>
        <row r="76">
          <cell r="A76">
            <v>6.0750000000000002</v>
          </cell>
          <cell r="B76" t="str">
            <v>BE</v>
          </cell>
          <cell r="C76" t="str">
            <v>MP</v>
          </cell>
          <cell r="D76" t="str">
            <v xml:space="preserve">LA POSTE </v>
          </cell>
          <cell r="E76" t="str">
            <v>6, Place de l'Europe   BP 32131</v>
          </cell>
          <cell r="F76">
            <v>25051</v>
          </cell>
          <cell r="G76" t="str">
            <v>BESANCON Cédex</v>
          </cell>
          <cell r="H76">
            <v>381655613</v>
          </cell>
          <cell r="I76">
            <v>381655589</v>
          </cell>
          <cell r="J76" t="str">
            <v>LA POSTE</v>
          </cell>
          <cell r="K76">
            <v>25</v>
          </cell>
          <cell r="L76" t="str">
            <v>MAICHE</v>
          </cell>
          <cell r="T76">
            <v>107100</v>
          </cell>
        </row>
        <row r="77">
          <cell r="A77">
            <v>6.0759999999999996</v>
          </cell>
          <cell r="B77" t="str">
            <v>BB</v>
          </cell>
          <cell r="C77" t="str">
            <v>AR</v>
          </cell>
          <cell r="D77" t="str">
            <v>LCR</v>
          </cell>
          <cell r="E77" t="str">
            <v>6 Ter, Rue Maryse Bastié</v>
          </cell>
          <cell r="F77">
            <v>69500</v>
          </cell>
          <cell r="G77" t="str">
            <v>BRON</v>
          </cell>
          <cell r="H77">
            <v>478371446</v>
          </cell>
          <cell r="I77">
            <v>472375545</v>
          </cell>
          <cell r="J77" t="str">
            <v>S INDUSTRIE</v>
          </cell>
          <cell r="K77">
            <v>69</v>
          </cell>
          <cell r="L77" t="str">
            <v>VAULX EN VELIN</v>
          </cell>
          <cell r="M77" t="str">
            <v>LCR</v>
          </cell>
          <cell r="N77" t="str">
            <v>6 Ter, Rue Maryse Bastié</v>
          </cell>
          <cell r="O77">
            <v>69500</v>
          </cell>
          <cell r="P77" t="str">
            <v>BRON</v>
          </cell>
          <cell r="Q77">
            <v>478371446</v>
          </cell>
          <cell r="R77">
            <v>676039062</v>
          </cell>
          <cell r="S77">
            <v>472375545</v>
          </cell>
          <cell r="T77">
            <v>99940</v>
          </cell>
        </row>
        <row r="78">
          <cell r="A78">
            <v>6.077</v>
          </cell>
          <cell r="B78" t="str">
            <v>BE</v>
          </cell>
          <cell r="C78" t="str">
            <v>BI</v>
          </cell>
          <cell r="D78" t="str">
            <v>AUTIN</v>
          </cell>
          <cell r="E78" t="str">
            <v>8, Rue Joseph Cugnot  ZI Gellainville</v>
          </cell>
          <cell r="F78">
            <v>28630</v>
          </cell>
          <cell r="G78" t="str">
            <v>CHARTRES</v>
          </cell>
          <cell r="H78">
            <v>237343420</v>
          </cell>
          <cell r="I78">
            <v>237302606</v>
          </cell>
          <cell r="J78" t="str">
            <v>AUTIN</v>
          </cell>
          <cell r="K78">
            <v>28</v>
          </cell>
          <cell r="L78" t="str">
            <v>GELLAINVILLE</v>
          </cell>
          <cell r="M78" t="str">
            <v>PROUVEZ</v>
          </cell>
          <cell r="R78">
            <v>617560246</v>
          </cell>
          <cell r="S78">
            <v>321341982</v>
          </cell>
          <cell r="T78">
            <v>235600</v>
          </cell>
        </row>
        <row r="79">
          <cell r="A79">
            <v>6.0780000000000003</v>
          </cell>
          <cell r="B79" t="str">
            <v>BE</v>
          </cell>
          <cell r="C79" t="str">
            <v>AR</v>
          </cell>
          <cell r="D79" t="str">
            <v>DAMY Tonnellerie</v>
          </cell>
          <cell r="E79" t="str">
            <v>ZA des Champs Lin</v>
          </cell>
          <cell r="F79">
            <v>21190</v>
          </cell>
          <cell r="G79" t="str">
            <v>MEURSAULT</v>
          </cell>
          <cell r="J79" t="str">
            <v>DAMY Tonnellerie</v>
          </cell>
          <cell r="K79">
            <v>21</v>
          </cell>
          <cell r="L79" t="str">
            <v>MEURSAULT</v>
          </cell>
          <cell r="M79" t="str">
            <v>SURGOT MEULIEN</v>
          </cell>
          <cell r="N79" t="str">
            <v>3, Rue du Meix Pelletier</v>
          </cell>
          <cell r="O79">
            <v>21190</v>
          </cell>
          <cell r="P79" t="str">
            <v>PULIGNY MONTRACHET</v>
          </cell>
          <cell r="R79">
            <v>614017981</v>
          </cell>
          <cell r="S79">
            <v>380219837</v>
          </cell>
          <cell r="T79">
            <v>70900</v>
          </cell>
        </row>
        <row r="80">
          <cell r="A80">
            <v>6.0789999999999997</v>
          </cell>
          <cell r="B80" t="str">
            <v>BE</v>
          </cell>
          <cell r="C80" t="str">
            <v>GD</v>
          </cell>
          <cell r="D80" t="str">
            <v>COREAL</v>
          </cell>
          <cell r="E80" t="str">
            <v>BP 45</v>
          </cell>
          <cell r="F80">
            <v>70180</v>
          </cell>
          <cell r="G80" t="str">
            <v>DAMPIERRE SUR SALON</v>
          </cell>
          <cell r="J80" t="str">
            <v>CONFORAMA - SCI SJM</v>
          </cell>
          <cell r="K80">
            <v>77</v>
          </cell>
          <cell r="L80" t="str">
            <v>MELUN</v>
          </cell>
          <cell r="M80" t="str">
            <v>ATELIER 77</v>
          </cell>
          <cell r="N80" t="str">
            <v>10, Rue Delaunoy</v>
          </cell>
          <cell r="O80">
            <v>77000</v>
          </cell>
          <cell r="P80" t="str">
            <v>MELUN</v>
          </cell>
          <cell r="T80">
            <v>66820</v>
          </cell>
        </row>
        <row r="81">
          <cell r="A81">
            <v>6.08</v>
          </cell>
          <cell r="B81" t="str">
            <v>BB</v>
          </cell>
          <cell r="C81" t="str">
            <v>BI</v>
          </cell>
          <cell r="D81" t="str">
            <v>SCI VAILLANCE IMMOBILIERE chez SLDI</v>
          </cell>
          <cell r="E81" t="str">
            <v>305, Rue Garibaldi</v>
          </cell>
          <cell r="F81">
            <v>69007</v>
          </cell>
          <cell r="G81" t="str">
            <v>LYON</v>
          </cell>
          <cell r="H81">
            <v>437286156</v>
          </cell>
          <cell r="I81">
            <v>437286157</v>
          </cell>
          <cell r="J81" t="str">
            <v>SCI VAILLANCE IMMOBILIERE chez SLDI</v>
          </cell>
          <cell r="K81">
            <v>69</v>
          </cell>
          <cell r="L81" t="str">
            <v>CHAPONNAY</v>
          </cell>
          <cell r="M81" t="str">
            <v>GRUYER PA</v>
          </cell>
          <cell r="N81" t="str">
            <v>94, Rue Mercière</v>
          </cell>
          <cell r="O81">
            <v>69002</v>
          </cell>
          <cell r="P81" t="str">
            <v>LYON</v>
          </cell>
          <cell r="Q81">
            <v>478376592</v>
          </cell>
          <cell r="S81">
            <v>472419055</v>
          </cell>
          <cell r="T81">
            <v>400000</v>
          </cell>
        </row>
        <row r="82">
          <cell r="A82">
            <v>6.0810000000000004</v>
          </cell>
          <cell r="B82" t="str">
            <v>BE</v>
          </cell>
          <cell r="C82" t="str">
            <v>DI</v>
          </cell>
          <cell r="D82" t="str">
            <v>GTM BATIMENT</v>
          </cell>
          <cell r="E82" t="str">
            <v>35, Rue de Nanterre</v>
          </cell>
          <cell r="F82">
            <v>92600</v>
          </cell>
          <cell r="G82" t="str">
            <v>ASNIERES</v>
          </cell>
          <cell r="J82" t="str">
            <v>SCI COLOMBES CHAMPS PHILIPPE</v>
          </cell>
          <cell r="K82">
            <v>92</v>
          </cell>
          <cell r="L82" t="str">
            <v>COLOMBES</v>
          </cell>
          <cell r="T82">
            <v>334500</v>
          </cell>
        </row>
        <row r="83">
          <cell r="A83">
            <v>6.0819999999999999</v>
          </cell>
          <cell r="B83" t="str">
            <v>BE</v>
          </cell>
          <cell r="C83" t="str">
            <v>BI</v>
          </cell>
          <cell r="D83" t="str">
            <v>CASS AUTO JACQUOT</v>
          </cell>
          <cell r="E83" t="str">
            <v>Rue de la Tuilerie</v>
          </cell>
          <cell r="F83">
            <v>70200</v>
          </cell>
          <cell r="G83" t="str">
            <v>FROTEY LES LURE</v>
          </cell>
          <cell r="I83">
            <v>384630101</v>
          </cell>
          <cell r="T83">
            <v>26000</v>
          </cell>
        </row>
        <row r="84">
          <cell r="A84">
            <v>6.0830000000000002</v>
          </cell>
          <cell r="B84" t="str">
            <v>BE</v>
          </cell>
          <cell r="C84" t="str">
            <v>HS</v>
          </cell>
          <cell r="D84" t="str">
            <v>CACH BATIMENT</v>
          </cell>
          <cell r="E84" t="str">
            <v>9, Place Carrière</v>
          </cell>
          <cell r="F84">
            <v>54000</v>
          </cell>
          <cell r="G84" t="str">
            <v>NANCY</v>
          </cell>
          <cell r="H84">
            <v>383355494</v>
          </cell>
          <cell r="J84" t="str">
            <v>FRANSBONHOMME</v>
          </cell>
          <cell r="K84">
            <v>54</v>
          </cell>
          <cell r="L84" t="str">
            <v>LEXY</v>
          </cell>
          <cell r="T84">
            <v>37440</v>
          </cell>
        </row>
        <row r="85">
          <cell r="A85">
            <v>6.0839999999999996</v>
          </cell>
          <cell r="B85" t="str">
            <v>BE</v>
          </cell>
          <cell r="C85" t="str">
            <v>HS</v>
          </cell>
          <cell r="D85" t="str">
            <v>CACH BATIMENT</v>
          </cell>
          <cell r="E85" t="str">
            <v>9, Place Carrière</v>
          </cell>
          <cell r="F85">
            <v>54000</v>
          </cell>
          <cell r="G85" t="str">
            <v>NANCY</v>
          </cell>
          <cell r="H85">
            <v>383355494</v>
          </cell>
          <cell r="J85" t="str">
            <v>FRANSBONHOMME</v>
          </cell>
          <cell r="K85">
            <v>8</v>
          </cell>
          <cell r="L85" t="str">
            <v>RETHEL</v>
          </cell>
          <cell r="T85">
            <v>37440</v>
          </cell>
        </row>
        <row r="86">
          <cell r="A86">
            <v>6.085</v>
          </cell>
          <cell r="B86" t="str">
            <v>BB</v>
          </cell>
          <cell r="C86" t="str">
            <v>DI</v>
          </cell>
          <cell r="D86" t="str">
            <v>EM2C</v>
          </cell>
          <cell r="E86" t="str">
            <v>Chemin de la Plaine</v>
          </cell>
          <cell r="F86">
            <v>69390</v>
          </cell>
          <cell r="G86" t="str">
            <v>VOURLES</v>
          </cell>
          <cell r="H86">
            <v>472316507</v>
          </cell>
          <cell r="I86">
            <v>472319444</v>
          </cell>
          <cell r="J86" t="str">
            <v>ALTIS BOSCH PROUDREED</v>
          </cell>
          <cell r="K86">
            <v>69</v>
          </cell>
          <cell r="L86" t="str">
            <v>SAINT PRIEST</v>
          </cell>
          <cell r="M86" t="str">
            <v>EM2C</v>
          </cell>
          <cell r="N86" t="str">
            <v>Chemin de la Plaine</v>
          </cell>
          <cell r="O86">
            <v>69390</v>
          </cell>
          <cell r="P86" t="str">
            <v>VOURLES</v>
          </cell>
          <cell r="Q86">
            <v>472316507</v>
          </cell>
          <cell r="R86">
            <v>472319444</v>
          </cell>
          <cell r="S86">
            <v>472316509</v>
          </cell>
          <cell r="T86">
            <v>210400</v>
          </cell>
        </row>
        <row r="87">
          <cell r="A87">
            <v>6.0860000000000003</v>
          </cell>
          <cell r="B87" t="str">
            <v>BB</v>
          </cell>
          <cell r="C87" t="str">
            <v>GD</v>
          </cell>
          <cell r="D87" t="str">
            <v>IMMOBILIERE GROUPE CASINO</v>
          </cell>
          <cell r="E87" t="str">
            <v>24, Rue de la Montat   BP 306</v>
          </cell>
          <cell r="F87">
            <v>42008</v>
          </cell>
          <cell r="G87" t="str">
            <v>SAINT ETIENNE Cédex</v>
          </cell>
          <cell r="H87">
            <v>477454898</v>
          </cell>
          <cell r="I87">
            <v>477454136</v>
          </cell>
          <cell r="J87" t="str">
            <v>GO SPORT</v>
          </cell>
          <cell r="K87">
            <v>25</v>
          </cell>
          <cell r="L87" t="str">
            <v>BESANCON</v>
          </cell>
          <cell r="M87" t="str">
            <v>AGIL</v>
          </cell>
          <cell r="N87" t="str">
            <v>7, Rue Claude Monnet</v>
          </cell>
          <cell r="O87">
            <v>71100</v>
          </cell>
          <cell r="P87" t="str">
            <v>CHALON SUR SAONE</v>
          </cell>
          <cell r="Q87">
            <v>385970850</v>
          </cell>
          <cell r="S87">
            <v>385970869</v>
          </cell>
          <cell r="T87">
            <v>140475</v>
          </cell>
        </row>
        <row r="88">
          <cell r="A88">
            <v>6.0869999999999997</v>
          </cell>
          <cell r="B88" t="str">
            <v>BB</v>
          </cell>
          <cell r="C88" t="str">
            <v>HS</v>
          </cell>
          <cell r="D88" t="str">
            <v>ALP'AIN CONSTRUCTION</v>
          </cell>
          <cell r="E88" t="str">
            <v>Parc d'Activités des Fours</v>
          </cell>
          <cell r="F88">
            <v>1350</v>
          </cell>
          <cell r="G88" t="str">
            <v>BEON</v>
          </cell>
          <cell r="H88">
            <v>479870209</v>
          </cell>
          <cell r="I88">
            <v>479870210</v>
          </cell>
          <cell r="J88" t="str">
            <v>GEDIMAT</v>
          </cell>
          <cell r="K88">
            <v>1</v>
          </cell>
          <cell r="L88" t="str">
            <v>CULOZ</v>
          </cell>
          <cell r="M88" t="str">
            <v>ALP'AIN CONSTRUCTION</v>
          </cell>
          <cell r="N88" t="str">
            <v>Parc d'Activités des Fours</v>
          </cell>
          <cell r="O88">
            <v>1350</v>
          </cell>
          <cell r="P88" t="str">
            <v>BEON</v>
          </cell>
          <cell r="Q88">
            <v>479870209</v>
          </cell>
          <cell r="S88">
            <v>479870210</v>
          </cell>
          <cell r="T88" t="str">
            <v>ANNULEE</v>
          </cell>
        </row>
        <row r="89">
          <cell r="A89">
            <v>6.0880000000000001</v>
          </cell>
          <cell r="B89" t="str">
            <v>YM</v>
          </cell>
          <cell r="C89" t="str">
            <v>BI</v>
          </cell>
          <cell r="D89" t="str">
            <v>ARTS et BAT</v>
          </cell>
          <cell r="E89" t="str">
            <v>12, Rue des Cerisiers</v>
          </cell>
          <cell r="F89">
            <v>67117</v>
          </cell>
          <cell r="G89" t="str">
            <v>FURDENHEIM</v>
          </cell>
          <cell r="H89">
            <v>388691820</v>
          </cell>
          <cell r="J89" t="str">
            <v>SPP</v>
          </cell>
          <cell r="K89">
            <v>67</v>
          </cell>
          <cell r="L89" t="str">
            <v>WASSELONNE</v>
          </cell>
          <cell r="M89" t="str">
            <v>BGL ARCHITECTURE</v>
          </cell>
          <cell r="N89" t="str">
            <v>12, Rue des Cerisiers</v>
          </cell>
          <cell r="O89">
            <v>67117</v>
          </cell>
          <cell r="P89" t="str">
            <v>FURDENHEIM</v>
          </cell>
          <cell r="Q89">
            <v>388691880</v>
          </cell>
          <cell r="S89">
            <v>388691882</v>
          </cell>
          <cell r="T89">
            <v>52500</v>
          </cell>
        </row>
        <row r="90">
          <cell r="A90">
            <v>6.0890000000000004</v>
          </cell>
          <cell r="B90" t="str">
            <v>YM</v>
          </cell>
          <cell r="C90" t="str">
            <v>BI</v>
          </cell>
          <cell r="D90" t="str">
            <v>GUERINEAU</v>
          </cell>
          <cell r="E90" t="str">
            <v>Avenue des Erables   ZI Ouest</v>
          </cell>
          <cell r="F90">
            <v>54180</v>
          </cell>
          <cell r="G90" t="str">
            <v>HEILLECOURT</v>
          </cell>
          <cell r="H90">
            <v>383151418</v>
          </cell>
          <cell r="I90">
            <v>386560440</v>
          </cell>
          <cell r="J90" t="str">
            <v>GUERINEAU - EFI</v>
          </cell>
          <cell r="K90">
            <v>54</v>
          </cell>
          <cell r="L90" t="str">
            <v>HEILLECOURT</v>
          </cell>
          <cell r="M90" t="str">
            <v>LIGER Jean-Yves</v>
          </cell>
          <cell r="N90" t="str">
            <v>11, Rue Edouard Pierson</v>
          </cell>
          <cell r="O90">
            <v>54000</v>
          </cell>
          <cell r="P90" t="str">
            <v>NANCY</v>
          </cell>
          <cell r="Q90">
            <v>383320529</v>
          </cell>
          <cell r="S90">
            <v>383350907</v>
          </cell>
          <cell r="T90">
            <v>47150</v>
          </cell>
        </row>
        <row r="91">
          <cell r="A91">
            <v>6.09</v>
          </cell>
          <cell r="B91" t="str">
            <v>BE</v>
          </cell>
          <cell r="C91" t="str">
            <v>DI</v>
          </cell>
          <cell r="D91" t="str">
            <v>MAIRIE DE DAMPIERRE SUR SALON</v>
          </cell>
          <cell r="F91">
            <v>70180</v>
          </cell>
          <cell r="G91" t="str">
            <v>DAMPIERRE SUR SALON</v>
          </cell>
          <cell r="J91" t="str">
            <v>MAIRIE DE DAMPIERRE SUR SALON (Passerelle)</v>
          </cell>
          <cell r="K91">
            <v>70</v>
          </cell>
          <cell r="L91" t="str">
            <v>DAMPIERRE SUR SALON</v>
          </cell>
          <cell r="M91" t="str">
            <v>AGENCE ET TERRITOIRE</v>
          </cell>
          <cell r="N91" t="str">
            <v>22, Rue Mégevand</v>
          </cell>
          <cell r="O91">
            <v>25000</v>
          </cell>
          <cell r="P91" t="str">
            <v>BESANCON</v>
          </cell>
          <cell r="Q91">
            <v>381820666</v>
          </cell>
          <cell r="T91">
            <v>134514</v>
          </cell>
        </row>
        <row r="92">
          <cell r="A92">
            <v>6.0910000000000002</v>
          </cell>
          <cell r="B92" t="str">
            <v>BE</v>
          </cell>
          <cell r="C92" t="str">
            <v>BI</v>
          </cell>
          <cell r="D92" t="str">
            <v>GENERAL EMBALLAGE</v>
          </cell>
          <cell r="E92" t="str">
            <v>ZA Taharacht   BP 63E   AKBOU</v>
          </cell>
          <cell r="F92">
            <v>6200</v>
          </cell>
          <cell r="G92" t="str">
            <v>ALGERIE</v>
          </cell>
          <cell r="J92" t="str">
            <v>GMF</v>
          </cell>
          <cell r="L92" t="str">
            <v>ALGERIE</v>
          </cell>
          <cell r="T92">
            <v>146230</v>
          </cell>
        </row>
        <row r="93">
          <cell r="A93">
            <v>6.0919999999999996</v>
          </cell>
          <cell r="B93" t="str">
            <v>BE</v>
          </cell>
          <cell r="C93" t="str">
            <v>GD</v>
          </cell>
          <cell r="D93" t="str">
            <v>CARREFOUR</v>
          </cell>
          <cell r="E93" t="str">
            <v>Centre Commercial La Toison d'Or</v>
          </cell>
          <cell r="F93">
            <v>21000</v>
          </cell>
          <cell r="G93" t="str">
            <v>DIJON</v>
          </cell>
          <cell r="H93">
            <v>383676706</v>
          </cell>
          <cell r="I93">
            <v>380785501</v>
          </cell>
          <cell r="J93" t="str">
            <v>CARREFOUR</v>
          </cell>
          <cell r="K93">
            <v>21</v>
          </cell>
          <cell r="L93" t="str">
            <v>DIJON</v>
          </cell>
          <cell r="M93" t="str">
            <v>BATIC</v>
          </cell>
          <cell r="N93" t="str">
            <v>4, Rue Jean Mielo</v>
          </cell>
          <cell r="O93">
            <v>18150</v>
          </cell>
          <cell r="P93" t="str">
            <v>LA GUERCHE SUR L'AUBOIS</v>
          </cell>
          <cell r="R93">
            <v>681966415</v>
          </cell>
          <cell r="T93">
            <v>67000</v>
          </cell>
        </row>
        <row r="94">
          <cell r="A94">
            <v>6.093</v>
          </cell>
          <cell r="B94" t="str">
            <v>BE</v>
          </cell>
          <cell r="C94" t="str">
            <v>AR</v>
          </cell>
          <cell r="D94" t="str">
            <v>BATIPRO</v>
          </cell>
          <cell r="E94" t="str">
            <v>8, Rue Alfred De Vigny   BP 72109</v>
          </cell>
          <cell r="F94">
            <v>25051</v>
          </cell>
          <cell r="G94" t="str">
            <v>BESANCON Cédex 5</v>
          </cell>
          <cell r="H94">
            <v>381412500</v>
          </cell>
          <cell r="I94">
            <v>381518040</v>
          </cell>
          <cell r="J94" t="str">
            <v>PERNOT Garage - SCI LME</v>
          </cell>
          <cell r="K94">
            <v>25</v>
          </cell>
          <cell r="L94" t="str">
            <v>ORNANS</v>
          </cell>
          <cell r="M94" t="str">
            <v>BATIPRO</v>
          </cell>
          <cell r="N94" t="str">
            <v>8, Rue Alfred De Vigny   BP 72109</v>
          </cell>
          <cell r="O94">
            <v>25051</v>
          </cell>
          <cell r="P94" t="str">
            <v>BESANCON Cédex 5</v>
          </cell>
          <cell r="Q94">
            <v>381412500</v>
          </cell>
          <cell r="S94">
            <v>381518040</v>
          </cell>
          <cell r="T94">
            <v>56660</v>
          </cell>
        </row>
        <row r="95">
          <cell r="A95">
            <v>6.0940000000000003</v>
          </cell>
          <cell r="B95" t="str">
            <v>YM</v>
          </cell>
          <cell r="C95" t="str">
            <v>BI</v>
          </cell>
          <cell r="D95" t="str">
            <v>LAPP Câblerie</v>
          </cell>
          <cell r="E95" t="str">
            <v>Technopôle Forbach Sud</v>
          </cell>
          <cell r="F95">
            <v>57600</v>
          </cell>
          <cell r="G95" t="str">
            <v>FORBACH</v>
          </cell>
          <cell r="H95">
            <v>387844344</v>
          </cell>
          <cell r="J95" t="str">
            <v>LAPP Câblerie</v>
          </cell>
          <cell r="K95">
            <v>57</v>
          </cell>
          <cell r="L95" t="str">
            <v>FORBACH</v>
          </cell>
          <cell r="M95" t="str">
            <v>SIRR INGENIERIE</v>
          </cell>
          <cell r="N95" t="str">
            <v>16, Rue de l'Industrie   BP 30047</v>
          </cell>
          <cell r="O95">
            <v>67402</v>
          </cell>
          <cell r="P95" t="str">
            <v>ILLKIRCH Cédex</v>
          </cell>
          <cell r="Q95">
            <v>388408800</v>
          </cell>
          <cell r="T95">
            <v>296000</v>
          </cell>
        </row>
        <row r="96">
          <cell r="A96">
            <v>6.0949999999999998</v>
          </cell>
          <cell r="B96" t="str">
            <v>BE</v>
          </cell>
          <cell r="C96" t="str">
            <v>GD</v>
          </cell>
          <cell r="D96" t="str">
            <v>PIC TRANSACTIONS</v>
          </cell>
          <cell r="E96" t="str">
            <v>25, Rue René Cassin</v>
          </cell>
          <cell r="F96">
            <v>62223</v>
          </cell>
          <cell r="G96" t="str">
            <v>SAINT LAURENT BLANGY</v>
          </cell>
          <cell r="H96">
            <v>321231830</v>
          </cell>
          <cell r="I96">
            <v>321234578</v>
          </cell>
          <cell r="J96" t="str">
            <v>LEADER PRICE</v>
          </cell>
          <cell r="K96">
            <v>21</v>
          </cell>
          <cell r="L96" t="str">
            <v>CREANCEY</v>
          </cell>
          <cell r="M96" t="str">
            <v>ARTEC 2</v>
          </cell>
          <cell r="N96" t="str">
            <v>11, Rue du Docteur Quignard</v>
          </cell>
          <cell r="O96">
            <v>21000</v>
          </cell>
          <cell r="P96" t="str">
            <v>DIJON</v>
          </cell>
          <cell r="Q96">
            <v>380787711</v>
          </cell>
          <cell r="S96">
            <v>380601023</v>
          </cell>
          <cell r="T96">
            <v>120000</v>
          </cell>
        </row>
        <row r="97">
          <cell r="A97">
            <v>6.0960000000000001</v>
          </cell>
          <cell r="B97" t="str">
            <v>BB</v>
          </cell>
          <cell r="C97" t="str">
            <v>AR</v>
          </cell>
          <cell r="D97" t="str">
            <v>LCR</v>
          </cell>
          <cell r="E97" t="str">
            <v>6 Ter, Rue Maryse Bastié</v>
          </cell>
          <cell r="F97">
            <v>69500</v>
          </cell>
          <cell r="G97" t="str">
            <v>BRON</v>
          </cell>
          <cell r="H97">
            <v>478371446</v>
          </cell>
          <cell r="I97">
            <v>472375545</v>
          </cell>
          <cell r="J97" t="str">
            <v>BATCITY</v>
          </cell>
          <cell r="K97">
            <v>69</v>
          </cell>
          <cell r="L97" t="str">
            <v>VAULX EN VELIN</v>
          </cell>
          <cell r="M97" t="str">
            <v>LCR</v>
          </cell>
          <cell r="N97" t="str">
            <v>6 Ter, Rue Maryse Bastié</v>
          </cell>
          <cell r="O97">
            <v>69500</v>
          </cell>
          <cell r="P97" t="str">
            <v>BRON</v>
          </cell>
          <cell r="Q97">
            <v>478371446</v>
          </cell>
          <cell r="S97">
            <v>472375545</v>
          </cell>
          <cell r="T97">
            <v>156381.75</v>
          </cell>
        </row>
        <row r="98">
          <cell r="A98">
            <v>6.0970000000000004</v>
          </cell>
          <cell r="B98" t="str">
            <v>SD</v>
          </cell>
          <cell r="C98" t="str">
            <v>BA</v>
          </cell>
          <cell r="D98" t="str">
            <v>DEGOIS Vincent</v>
          </cell>
          <cell r="E98" t="str">
            <v>La Monnoise</v>
          </cell>
          <cell r="F98">
            <v>25470</v>
          </cell>
          <cell r="G98" t="str">
            <v>THIEBOUHANS</v>
          </cell>
          <cell r="H98">
            <v>381444123</v>
          </cell>
          <cell r="J98" t="str">
            <v>DEGOIS Julien</v>
          </cell>
          <cell r="K98">
            <v>25</v>
          </cell>
          <cell r="L98" t="str">
            <v>THIEBOUHANS</v>
          </cell>
          <cell r="T98">
            <v>50000</v>
          </cell>
          <cell r="U98" t="str">
            <v>MONNET</v>
          </cell>
        </row>
        <row r="99">
          <cell r="A99">
            <v>6.0979999999999999</v>
          </cell>
          <cell r="B99" t="str">
            <v>BE</v>
          </cell>
          <cell r="C99" t="str">
            <v>BI</v>
          </cell>
          <cell r="D99" t="str">
            <v>KILOUTOU</v>
          </cell>
          <cell r="E99" t="str">
            <v>340, Avenue de la Marne</v>
          </cell>
          <cell r="F99">
            <v>59700</v>
          </cell>
          <cell r="G99" t="str">
            <v>MARCQ EN BAROEUL</v>
          </cell>
          <cell r="H99">
            <v>169467893</v>
          </cell>
          <cell r="I99">
            <v>169467879</v>
          </cell>
          <cell r="J99" t="str">
            <v>KILOUTOU</v>
          </cell>
          <cell r="K99">
            <v>1</v>
          </cell>
          <cell r="L99" t="str">
            <v>SAINT DENIS LES BOURG</v>
          </cell>
          <cell r="M99" t="str">
            <v>ARCA Architectes</v>
          </cell>
          <cell r="N99" t="str">
            <v>45, Avenue des Droits de l'Homme</v>
          </cell>
          <cell r="O99">
            <v>45000</v>
          </cell>
          <cell r="P99" t="str">
            <v>ORLEANS</v>
          </cell>
          <cell r="Q99">
            <v>238846000</v>
          </cell>
          <cell r="S99">
            <v>238848020</v>
          </cell>
          <cell r="T99">
            <v>41285</v>
          </cell>
        </row>
        <row r="100">
          <cell r="A100">
            <v>6.0990000000000002</v>
          </cell>
          <cell r="B100" t="str">
            <v>BE</v>
          </cell>
          <cell r="C100" t="str">
            <v>GD</v>
          </cell>
          <cell r="D100" t="str">
            <v>NOIDIS</v>
          </cell>
          <cell r="E100" t="str">
            <v>Rue Albert Olivier</v>
          </cell>
          <cell r="F100">
            <v>70000</v>
          </cell>
          <cell r="G100" t="str">
            <v>NOIDANS LES VESOUL</v>
          </cell>
          <cell r="J100" t="str">
            <v>LECLERC (Station Service)</v>
          </cell>
          <cell r="K100">
            <v>70</v>
          </cell>
          <cell r="L100" t="str">
            <v>PUSEY</v>
          </cell>
          <cell r="M100" t="str">
            <v>SOPRICOM</v>
          </cell>
          <cell r="N100" t="str">
            <v>7 Bis, Boulevard de la République  BP 245</v>
          </cell>
          <cell r="O100">
            <v>58002</v>
          </cell>
          <cell r="P100" t="str">
            <v>NEVERS Cédex</v>
          </cell>
          <cell r="Q100">
            <v>386939120</v>
          </cell>
          <cell r="S100">
            <v>386612048</v>
          </cell>
          <cell r="T100">
            <v>60000</v>
          </cell>
        </row>
        <row r="101">
          <cell r="A101">
            <v>6.1</v>
          </cell>
          <cell r="B101" t="str">
            <v>BE</v>
          </cell>
          <cell r="C101" t="str">
            <v>AR</v>
          </cell>
          <cell r="D101" t="str">
            <v>LA GRAYLOISE DE TRAVAUX</v>
          </cell>
          <cell r="E101" t="str">
            <v>ZAC Gray Sud   BP 36</v>
          </cell>
          <cell r="F101">
            <v>70100</v>
          </cell>
          <cell r="G101" t="str">
            <v>GRAY</v>
          </cell>
          <cell r="H101">
            <v>384653088</v>
          </cell>
          <cell r="I101">
            <v>384655308</v>
          </cell>
          <cell r="J101" t="str">
            <v>LOCAREST</v>
          </cell>
          <cell r="K101">
            <v>25</v>
          </cell>
          <cell r="L101" t="str">
            <v>BESANCON</v>
          </cell>
          <cell r="T101">
            <v>23753.5</v>
          </cell>
        </row>
        <row r="102">
          <cell r="A102">
            <v>6.101</v>
          </cell>
          <cell r="B102" t="str">
            <v>SD</v>
          </cell>
          <cell r="C102" t="str">
            <v>DI</v>
          </cell>
          <cell r="D102" t="str">
            <v>ADAPEI - CAT</v>
          </cell>
          <cell r="E102" t="str">
            <v>Zone Industrielle</v>
          </cell>
          <cell r="F102">
            <v>25120</v>
          </cell>
          <cell r="G102" t="str">
            <v>MAICHE</v>
          </cell>
          <cell r="J102" t="str">
            <v>CAT - ESAT LES GENEVRIERS</v>
          </cell>
          <cell r="K102">
            <v>25</v>
          </cell>
          <cell r="L102" t="str">
            <v>MAICHE</v>
          </cell>
          <cell r="M102" t="str">
            <v>VUILLET Pierre</v>
          </cell>
          <cell r="N102" t="str">
            <v>4, Rue de la Batheuse</v>
          </cell>
          <cell r="O102">
            <v>25120</v>
          </cell>
          <cell r="P102" t="str">
            <v>MAICHE</v>
          </cell>
          <cell r="Q102">
            <v>381640587</v>
          </cell>
          <cell r="S102">
            <v>381642562</v>
          </cell>
          <cell r="T102">
            <v>56566</v>
          </cell>
        </row>
        <row r="103">
          <cell r="A103">
            <v>6.1020000000000003</v>
          </cell>
          <cell r="B103" t="str">
            <v>SD</v>
          </cell>
          <cell r="C103" t="str">
            <v>BI</v>
          </cell>
          <cell r="D103" t="str">
            <v>EBELMANN</v>
          </cell>
          <cell r="E103" t="str">
            <v>ZI des Plaines</v>
          </cell>
          <cell r="F103">
            <v>88510</v>
          </cell>
          <cell r="G103" t="str">
            <v>ELOYES</v>
          </cell>
          <cell r="H103">
            <v>329323636</v>
          </cell>
          <cell r="I103">
            <v>329323637</v>
          </cell>
          <cell r="J103" t="str">
            <v>EBELMANN</v>
          </cell>
          <cell r="K103">
            <v>88</v>
          </cell>
          <cell r="L103" t="str">
            <v>ELOYES</v>
          </cell>
          <cell r="M103" t="str">
            <v>BARBIER Bernard</v>
          </cell>
          <cell r="N103" t="str">
            <v>27, Rue Rouget</v>
          </cell>
          <cell r="O103">
            <v>70000</v>
          </cell>
          <cell r="P103" t="str">
            <v>ECHENOZ LA MELINE</v>
          </cell>
          <cell r="Q103">
            <v>384758865</v>
          </cell>
          <cell r="T103">
            <v>55000</v>
          </cell>
        </row>
        <row r="104">
          <cell r="A104">
            <v>6.1029999999999998</v>
          </cell>
          <cell r="B104" t="str">
            <v>BE</v>
          </cell>
          <cell r="C104" t="str">
            <v>BI</v>
          </cell>
          <cell r="D104" t="str">
            <v>ARCO</v>
          </cell>
          <cell r="E104" t="str">
            <v>57, Allée de la Robertsau</v>
          </cell>
          <cell r="F104">
            <v>67000</v>
          </cell>
          <cell r="G104" t="str">
            <v>STRASBOURG</v>
          </cell>
          <cell r="H104">
            <v>388251715</v>
          </cell>
          <cell r="J104" t="str">
            <v>SCI BBT</v>
          </cell>
          <cell r="K104">
            <v>67</v>
          </cell>
          <cell r="L104" t="str">
            <v>OBERNAI</v>
          </cell>
          <cell r="M104" t="str">
            <v>ARCO</v>
          </cell>
          <cell r="N104" t="str">
            <v>57, Allée de la Robertsau</v>
          </cell>
          <cell r="O104">
            <v>67000</v>
          </cell>
          <cell r="P104" t="str">
            <v>STRASBOURG</v>
          </cell>
          <cell r="Q104">
            <v>388251715</v>
          </cell>
          <cell r="T104">
            <v>37900</v>
          </cell>
        </row>
        <row r="105">
          <cell r="A105">
            <v>6.1040000000000001</v>
          </cell>
          <cell r="B105" t="str">
            <v>BE</v>
          </cell>
          <cell r="C105" t="str">
            <v>BI</v>
          </cell>
          <cell r="D105" t="str">
            <v>PIC TRANSACTIONS</v>
          </cell>
          <cell r="E105" t="str">
            <v>25, Rue René Cassin   ZA des Chemins Croisés</v>
          </cell>
          <cell r="F105">
            <v>62223</v>
          </cell>
          <cell r="G105" t="str">
            <v>SAINT LAURENT BLANGY</v>
          </cell>
          <cell r="H105">
            <v>321231830</v>
          </cell>
          <cell r="I105">
            <v>321234578</v>
          </cell>
          <cell r="J105">
            <v>0</v>
          </cell>
          <cell r="K105">
            <v>62</v>
          </cell>
          <cell r="L105" t="str">
            <v>CARVIN</v>
          </cell>
          <cell r="M105" t="str">
            <v>ARTEC 2</v>
          </cell>
          <cell r="N105" t="str">
            <v>11, Rue du Docteur Quignard</v>
          </cell>
          <cell r="O105">
            <v>21000</v>
          </cell>
          <cell r="P105" t="str">
            <v>DIJON</v>
          </cell>
          <cell r="Q105">
            <v>380787711</v>
          </cell>
          <cell r="S105">
            <v>380601023</v>
          </cell>
          <cell r="T105">
            <v>174142.83</v>
          </cell>
        </row>
        <row r="106">
          <cell r="A106">
            <v>6.1050000000000004</v>
          </cell>
          <cell r="B106" t="str">
            <v>SD</v>
          </cell>
          <cell r="C106" t="str">
            <v>HS</v>
          </cell>
          <cell r="D106" t="str">
            <v>DE GIORGI</v>
          </cell>
          <cell r="E106" t="str">
            <v>30, Rue Denis Papin   BP 35</v>
          </cell>
          <cell r="F106">
            <v>25301</v>
          </cell>
          <cell r="G106" t="str">
            <v>PONTARLIER</v>
          </cell>
          <cell r="H106">
            <v>381467187</v>
          </cell>
          <cell r="I106">
            <v>381391117</v>
          </cell>
          <cell r="J106" t="str">
            <v>SOGEMAT - MERCEDES</v>
          </cell>
          <cell r="K106">
            <v>25</v>
          </cell>
          <cell r="L106" t="str">
            <v>PONTARLIER</v>
          </cell>
          <cell r="T106">
            <v>43395</v>
          </cell>
        </row>
        <row r="107">
          <cell r="A107">
            <v>6.1059999999999999</v>
          </cell>
          <cell r="B107" t="str">
            <v>BE</v>
          </cell>
          <cell r="C107" t="str">
            <v>BI</v>
          </cell>
          <cell r="D107" t="str">
            <v>CHAROT</v>
          </cell>
          <cell r="E107" t="str">
            <v>BP 166</v>
          </cell>
          <cell r="F107">
            <v>89101</v>
          </cell>
          <cell r="G107" t="str">
            <v>SENS</v>
          </cell>
          <cell r="H107">
            <v>386647389</v>
          </cell>
          <cell r="J107" t="str">
            <v>CHAROT</v>
          </cell>
          <cell r="K107">
            <v>89</v>
          </cell>
          <cell r="L107" t="str">
            <v>SENS</v>
          </cell>
          <cell r="T107">
            <v>74700</v>
          </cell>
        </row>
        <row r="108">
          <cell r="A108">
            <v>6.1070000000000002</v>
          </cell>
          <cell r="B108" t="str">
            <v>BE</v>
          </cell>
          <cell r="C108" t="str">
            <v>DI</v>
          </cell>
          <cell r="D108" t="str">
            <v>PATHE VAISE</v>
          </cell>
          <cell r="E108" t="str">
            <v>SODIPRESS</v>
          </cell>
          <cell r="F108">
            <v>75008</v>
          </cell>
          <cell r="G108" t="str">
            <v>PARIS</v>
          </cell>
          <cell r="H108">
            <v>171723000</v>
          </cell>
          <cell r="I108">
            <v>171723087</v>
          </cell>
          <cell r="J108" t="str">
            <v>PATHE VAISE</v>
          </cell>
          <cell r="K108">
            <v>69</v>
          </cell>
          <cell r="L108" t="str">
            <v>LYON</v>
          </cell>
          <cell r="M108" t="str">
            <v>GC INGENIERIE</v>
          </cell>
          <cell r="N108" t="str">
            <v>29, Avenue des Sources</v>
          </cell>
          <cell r="O108">
            <v>69009</v>
          </cell>
          <cell r="P108" t="str">
            <v>LYON</v>
          </cell>
          <cell r="Q108">
            <v>478475921</v>
          </cell>
          <cell r="R108">
            <v>614263396</v>
          </cell>
          <cell r="S108">
            <v>472179424</v>
          </cell>
          <cell r="T108">
            <v>1354780</v>
          </cell>
        </row>
        <row r="109">
          <cell r="A109">
            <v>6.1079999999999997</v>
          </cell>
          <cell r="B109" t="str">
            <v>SD</v>
          </cell>
          <cell r="C109" t="str">
            <v>AR</v>
          </cell>
          <cell r="D109" t="str">
            <v>MOBILYA</v>
          </cell>
          <cell r="E109" t="str">
            <v>Rue des Charmottes</v>
          </cell>
          <cell r="F109">
            <v>70180</v>
          </cell>
          <cell r="G109" t="str">
            <v>DAMPIERRE SUR SALON</v>
          </cell>
          <cell r="H109">
            <v>384670743</v>
          </cell>
          <cell r="I109">
            <v>384670475</v>
          </cell>
          <cell r="J109" t="str">
            <v>MOBILYA</v>
          </cell>
          <cell r="K109">
            <v>70</v>
          </cell>
          <cell r="L109" t="str">
            <v>DAMPIERRE SUR SALON</v>
          </cell>
          <cell r="T109">
            <v>20000</v>
          </cell>
        </row>
        <row r="110">
          <cell r="A110">
            <v>6.109</v>
          </cell>
          <cell r="B110" t="str">
            <v>SD</v>
          </cell>
          <cell r="C110" t="str">
            <v>BI</v>
          </cell>
          <cell r="D110" t="str">
            <v>TIMAC</v>
          </cell>
          <cell r="F110">
            <v>52400</v>
          </cell>
          <cell r="G110" t="str">
            <v>VOISEY</v>
          </cell>
          <cell r="H110">
            <v>325907207</v>
          </cell>
          <cell r="I110">
            <v>325903800</v>
          </cell>
          <cell r="J110" t="str">
            <v>TIMAC</v>
          </cell>
          <cell r="K110">
            <v>35</v>
          </cell>
          <cell r="L110" t="str">
            <v>SAINT MALO</v>
          </cell>
          <cell r="T110">
            <v>32750</v>
          </cell>
        </row>
        <row r="111">
          <cell r="A111">
            <v>6.11</v>
          </cell>
          <cell r="B111" t="str">
            <v>SD</v>
          </cell>
          <cell r="C111" t="str">
            <v>AR</v>
          </cell>
          <cell r="D111" t="str">
            <v>SCI DES COMBOTTES - SCI GIGOUX</v>
          </cell>
          <cell r="E111" t="str">
            <v>61, Rue Armand Peugeot</v>
          </cell>
          <cell r="F111">
            <v>25700</v>
          </cell>
          <cell r="G111" t="str">
            <v>VALENTIGNEY</v>
          </cell>
          <cell r="H111">
            <v>660203980</v>
          </cell>
          <cell r="J111" t="str">
            <v>SCI DES COMBOTTES - SCI GIGOUX</v>
          </cell>
          <cell r="K111">
            <v>25</v>
          </cell>
          <cell r="L111" t="str">
            <v>VALENTIGNEY</v>
          </cell>
          <cell r="T111">
            <v>34280.94</v>
          </cell>
        </row>
        <row r="112">
          <cell r="A112">
            <v>6.1109999999999998</v>
          </cell>
          <cell r="B112" t="str">
            <v>BB</v>
          </cell>
          <cell r="C112" t="str">
            <v>BI</v>
          </cell>
          <cell r="D112" t="str">
            <v>CMC</v>
          </cell>
          <cell r="E112" t="str">
            <v>354, Rue André Philip</v>
          </cell>
          <cell r="F112">
            <v>69007</v>
          </cell>
          <cell r="G112" t="str">
            <v>LYON</v>
          </cell>
          <cell r="H112">
            <v>472731440</v>
          </cell>
          <cell r="I112">
            <v>478580206</v>
          </cell>
          <cell r="J112" t="str">
            <v>RHEINZINC</v>
          </cell>
          <cell r="K112">
            <v>69</v>
          </cell>
          <cell r="L112" t="str">
            <v>SAINT PRIEST</v>
          </cell>
          <cell r="M112" t="str">
            <v>CMC</v>
          </cell>
          <cell r="N112" t="str">
            <v>354, Rue André Philip</v>
          </cell>
          <cell r="O112">
            <v>69007</v>
          </cell>
          <cell r="P112" t="str">
            <v>LYON</v>
          </cell>
          <cell r="Q112">
            <v>472731440</v>
          </cell>
          <cell r="S112">
            <v>478580206</v>
          </cell>
          <cell r="T112">
            <v>135000</v>
          </cell>
        </row>
        <row r="113">
          <cell r="A113">
            <v>6.1120000000000001</v>
          </cell>
          <cell r="B113" t="str">
            <v>BB</v>
          </cell>
          <cell r="C113" t="str">
            <v>DI</v>
          </cell>
          <cell r="D113" t="str">
            <v>CMC</v>
          </cell>
          <cell r="E113" t="str">
            <v>354, Rue André Philip</v>
          </cell>
          <cell r="F113">
            <v>69007</v>
          </cell>
          <cell r="G113" t="str">
            <v>LYON</v>
          </cell>
          <cell r="H113">
            <v>472731440</v>
          </cell>
          <cell r="I113">
            <v>478580206</v>
          </cell>
          <cell r="J113" t="str">
            <v>PARC GENEVE</v>
          </cell>
          <cell r="K113">
            <v>69</v>
          </cell>
          <cell r="L113" t="str">
            <v>SAINT PRIEST</v>
          </cell>
          <cell r="M113" t="str">
            <v>CMC</v>
          </cell>
          <cell r="N113" t="str">
            <v>354, Rue André Philip</v>
          </cell>
          <cell r="O113">
            <v>69007</v>
          </cell>
          <cell r="P113" t="str">
            <v>LYON</v>
          </cell>
          <cell r="Q113">
            <v>172731440</v>
          </cell>
          <cell r="S113">
            <v>478580206</v>
          </cell>
          <cell r="T113">
            <v>442888</v>
          </cell>
        </row>
        <row r="114">
          <cell r="A114">
            <v>6.1130000000000004</v>
          </cell>
          <cell r="B114" t="str">
            <v>SD</v>
          </cell>
          <cell r="C114" t="str">
            <v>BI</v>
          </cell>
          <cell r="D114" t="str">
            <v>ORIEZ Daniel</v>
          </cell>
          <cell r="E114" t="str">
            <v>23b, Grande Rue</v>
          </cell>
          <cell r="F114">
            <v>70290</v>
          </cell>
          <cell r="G114" t="str">
            <v>CHAMPAGNEY</v>
          </cell>
          <cell r="H114">
            <v>384232845</v>
          </cell>
          <cell r="I114">
            <v>384232845</v>
          </cell>
          <cell r="J114" t="str">
            <v>ORIEZ Garage</v>
          </cell>
          <cell r="K114">
            <v>70</v>
          </cell>
          <cell r="L114" t="str">
            <v>CHAMPAGNEY</v>
          </cell>
          <cell r="T114">
            <v>70000</v>
          </cell>
        </row>
        <row r="115">
          <cell r="A115">
            <v>6.1139999999999999</v>
          </cell>
          <cell r="B115" t="str">
            <v>YM</v>
          </cell>
          <cell r="C115" t="str">
            <v>BI</v>
          </cell>
          <cell r="D115" t="str">
            <v>RIVAUD Benjamin</v>
          </cell>
          <cell r="E115" t="str">
            <v>4, Rue du Village</v>
          </cell>
          <cell r="F115">
            <v>67170</v>
          </cell>
          <cell r="G115" t="str">
            <v>DONNENHEIM</v>
          </cell>
          <cell r="H115">
            <v>388512629</v>
          </cell>
          <cell r="J115" t="str">
            <v>RIVAUD Benjamin</v>
          </cell>
          <cell r="K115">
            <v>67</v>
          </cell>
          <cell r="L115" t="str">
            <v>WINGERSHEIM</v>
          </cell>
          <cell r="M115" t="str">
            <v>BGL ARCHITECTURE</v>
          </cell>
          <cell r="N115" t="str">
            <v>12, Rue des Cerisiers</v>
          </cell>
          <cell r="O115">
            <v>67117</v>
          </cell>
          <cell r="P115" t="str">
            <v>FURDENHEIM</v>
          </cell>
          <cell r="Q115">
            <v>388691880</v>
          </cell>
          <cell r="S115">
            <v>388691882</v>
          </cell>
          <cell r="T115" t="str">
            <v>ANNULEE</v>
          </cell>
        </row>
        <row r="116">
          <cell r="A116">
            <v>6.1150000000000002</v>
          </cell>
          <cell r="B116" t="str">
            <v>SD</v>
          </cell>
          <cell r="C116" t="str">
            <v>BI</v>
          </cell>
          <cell r="D116" t="str">
            <v>SCI FORESTIERE DE CONFLANS</v>
          </cell>
          <cell r="E116" t="str">
            <v>Route de Clémont</v>
          </cell>
          <cell r="F116">
            <v>45620</v>
          </cell>
          <cell r="G116" t="str">
            <v>CERDON DU LOIRET</v>
          </cell>
          <cell r="H116">
            <v>238360556</v>
          </cell>
          <cell r="I116">
            <v>238363079</v>
          </cell>
          <cell r="J116" t="str">
            <v>SCI FORESTIERE DE CONFLANS</v>
          </cell>
          <cell r="K116">
            <v>45</v>
          </cell>
          <cell r="L116" t="str">
            <v>MORNANT SUR VERNISSON</v>
          </cell>
          <cell r="T116">
            <v>53800</v>
          </cell>
        </row>
        <row r="117">
          <cell r="A117">
            <v>6.1159999999999997</v>
          </cell>
          <cell r="B117" t="str">
            <v>BE</v>
          </cell>
          <cell r="C117" t="str">
            <v>AR</v>
          </cell>
          <cell r="D117" t="str">
            <v>LCR</v>
          </cell>
          <cell r="E117" t="str">
            <v>4, Rue de Berne   BP 30058   SCHILTIGHEIM</v>
          </cell>
          <cell r="F117">
            <v>67013</v>
          </cell>
          <cell r="G117" t="str">
            <v>STRASBOURG Cédex</v>
          </cell>
          <cell r="H117">
            <v>388770240</v>
          </cell>
          <cell r="I117">
            <v>388770265</v>
          </cell>
          <cell r="J117" t="str">
            <v>SCI PHEMATI</v>
          </cell>
          <cell r="K117">
            <v>57</v>
          </cell>
          <cell r="L117" t="str">
            <v>FAULQUEMONT</v>
          </cell>
          <cell r="M117" t="str">
            <v>LCR</v>
          </cell>
          <cell r="N117" t="str">
            <v>4, Rue de Berne   BP 30058   SCHILTIGHEIM</v>
          </cell>
          <cell r="O117">
            <v>67013</v>
          </cell>
          <cell r="P117" t="str">
            <v>STRASBOURG Cédex</v>
          </cell>
          <cell r="Q117">
            <v>388770240</v>
          </cell>
          <cell r="S117">
            <v>388770265</v>
          </cell>
          <cell r="T117">
            <v>38000</v>
          </cell>
        </row>
        <row r="118">
          <cell r="A118">
            <v>6.117</v>
          </cell>
          <cell r="B118" t="str">
            <v>BE</v>
          </cell>
          <cell r="C118" t="str">
            <v>MP</v>
          </cell>
          <cell r="D118" t="str">
            <v>SICRA</v>
          </cell>
          <cell r="E118" t="str">
            <v>36, Rue du Séminaire Centra 307 CHEVILLY LARUE</v>
          </cell>
          <cell r="F118">
            <v>94586</v>
          </cell>
          <cell r="G118" t="str">
            <v>RUNGIS Cédex</v>
          </cell>
          <cell r="H118">
            <v>149785100</v>
          </cell>
          <cell r="I118">
            <v>146875112</v>
          </cell>
          <cell r="J118" t="str">
            <v>GROUPE SCOLAIRE</v>
          </cell>
          <cell r="K118">
            <v>93</v>
          </cell>
          <cell r="L118" t="str">
            <v>BONDY</v>
          </cell>
          <cell r="T118">
            <v>93760</v>
          </cell>
        </row>
        <row r="119">
          <cell r="A119">
            <v>6.1180000000000003</v>
          </cell>
          <cell r="B119" t="str">
            <v>SD</v>
          </cell>
          <cell r="C119" t="str">
            <v>BI</v>
          </cell>
          <cell r="D119" t="str">
            <v>MECADEP</v>
          </cell>
          <cell r="E119" t="str">
            <v>ZAC du Port</v>
          </cell>
          <cell r="F119">
            <v>90850</v>
          </cell>
          <cell r="G119" t="str">
            <v>ESSERT</v>
          </cell>
          <cell r="H119">
            <v>384228498</v>
          </cell>
          <cell r="I119">
            <v>384228576</v>
          </cell>
          <cell r="J119" t="str">
            <v>MECADEP - SCI LA TOURNERIE DU PORT</v>
          </cell>
          <cell r="K119">
            <v>90</v>
          </cell>
          <cell r="L119" t="str">
            <v>ESSERT</v>
          </cell>
          <cell r="M119" t="str">
            <v>CONCEPT MACHINE</v>
          </cell>
          <cell r="N119" t="str">
            <v>ZAC du Port</v>
          </cell>
          <cell r="O119">
            <v>90850</v>
          </cell>
          <cell r="P119" t="str">
            <v>ESSERT</v>
          </cell>
          <cell r="Q119">
            <v>384213167</v>
          </cell>
          <cell r="S119">
            <v>384285763</v>
          </cell>
          <cell r="T119">
            <v>45650</v>
          </cell>
        </row>
        <row r="120">
          <cell r="A120">
            <v>6.1189999999999998</v>
          </cell>
          <cell r="B120" t="str">
            <v>BE</v>
          </cell>
          <cell r="C120" t="str">
            <v>HS</v>
          </cell>
          <cell r="D120" t="str">
            <v>CACH BATIMENT</v>
          </cell>
          <cell r="E120" t="str">
            <v>9, Place Carrière</v>
          </cell>
          <cell r="F120">
            <v>54000</v>
          </cell>
          <cell r="G120" t="str">
            <v>NANCY</v>
          </cell>
          <cell r="H120">
            <v>383355494</v>
          </cell>
          <cell r="I120">
            <v>383376693</v>
          </cell>
          <cell r="J120" t="str">
            <v>FRANSBONHOMME</v>
          </cell>
          <cell r="K120">
            <v>21</v>
          </cell>
          <cell r="L120" t="str">
            <v>SAINT APOLLINAIRE</v>
          </cell>
          <cell r="T120">
            <v>34000</v>
          </cell>
        </row>
        <row r="121">
          <cell r="A121">
            <v>6.12</v>
          </cell>
          <cell r="B121" t="str">
            <v>BE</v>
          </cell>
          <cell r="C121" t="str">
            <v>BI</v>
          </cell>
          <cell r="D121" t="str">
            <v>SILAC</v>
          </cell>
          <cell r="E121" t="str">
            <v>Route de Combeaufontaine   BP 14</v>
          </cell>
          <cell r="F121">
            <v>70600</v>
          </cell>
          <cell r="G121" t="str">
            <v>CHAMPLITTE</v>
          </cell>
          <cell r="H121">
            <v>384677400</v>
          </cell>
          <cell r="I121">
            <v>384677430</v>
          </cell>
          <cell r="J121" t="str">
            <v>SILAC</v>
          </cell>
          <cell r="K121">
            <v>70</v>
          </cell>
          <cell r="L121" t="str">
            <v>CHAMPLITTE</v>
          </cell>
          <cell r="T121">
            <v>10650</v>
          </cell>
        </row>
        <row r="122">
          <cell r="A122">
            <v>6.1210000000000004</v>
          </cell>
          <cell r="B122" t="str">
            <v>BE</v>
          </cell>
          <cell r="C122" t="str">
            <v>BI</v>
          </cell>
          <cell r="D122" t="str">
            <v>DUPUY Groupe</v>
          </cell>
          <cell r="E122" t="str">
            <v>91, Rue Molière</v>
          </cell>
          <cell r="F122">
            <v>94200</v>
          </cell>
          <cell r="G122" t="str">
            <v>IVRY SUR SEINE</v>
          </cell>
          <cell r="H122">
            <v>146702419</v>
          </cell>
          <cell r="I122">
            <v>146702235</v>
          </cell>
          <cell r="J122" t="str">
            <v>DUPUY</v>
          </cell>
          <cell r="K122">
            <v>94</v>
          </cell>
          <cell r="L122" t="str">
            <v>BONNEUIL SUR MARNE</v>
          </cell>
          <cell r="M122" t="str">
            <v>PROUVEZ JM</v>
          </cell>
          <cell r="R122">
            <v>617560246</v>
          </cell>
          <cell r="S122">
            <v>321341882</v>
          </cell>
          <cell r="T122">
            <v>233775.5</v>
          </cell>
        </row>
        <row r="123">
          <cell r="A123">
            <v>6.1210000000000004</v>
          </cell>
          <cell r="B123" t="str">
            <v>BE</v>
          </cell>
          <cell r="C123" t="str">
            <v>BI</v>
          </cell>
          <cell r="D123" t="str">
            <v>DUPUY Groupe</v>
          </cell>
          <cell r="E123" t="str">
            <v>91, Rue Molière</v>
          </cell>
          <cell r="F123">
            <v>94200</v>
          </cell>
          <cell r="G123" t="str">
            <v>IVRY SUR SEINE</v>
          </cell>
          <cell r="H123">
            <v>146702419</v>
          </cell>
          <cell r="I123">
            <v>146702235</v>
          </cell>
          <cell r="J123" t="str">
            <v>DUPUY</v>
          </cell>
          <cell r="K123">
            <v>92</v>
          </cell>
          <cell r="L123" t="str">
            <v>NANTERRE</v>
          </cell>
          <cell r="M123" t="str">
            <v>PROUVEZ JM</v>
          </cell>
          <cell r="R123">
            <v>617560246</v>
          </cell>
          <cell r="S123">
            <v>321341882</v>
          </cell>
          <cell r="T123">
            <v>183282.1</v>
          </cell>
        </row>
        <row r="124">
          <cell r="A124">
            <v>6.1219999999999999</v>
          </cell>
          <cell r="B124" t="str">
            <v>BE</v>
          </cell>
          <cell r="C124" t="str">
            <v>HS</v>
          </cell>
          <cell r="D124" t="str">
            <v>IDEC</v>
          </cell>
          <cell r="E124" t="str">
            <v>BP 30048</v>
          </cell>
          <cell r="F124">
            <v>41913</v>
          </cell>
          <cell r="G124" t="str">
            <v>BLOIS Cédex</v>
          </cell>
          <cell r="H124">
            <v>254745426</v>
          </cell>
          <cell r="I124">
            <v>254749905</v>
          </cell>
          <cell r="J124" t="str">
            <v>SCI PROSDIM - SERNAM</v>
          </cell>
          <cell r="K124">
            <v>21</v>
          </cell>
          <cell r="L124" t="str">
            <v>GEVREY CHAMBERTIN</v>
          </cell>
          <cell r="T124">
            <v>380000</v>
          </cell>
        </row>
        <row r="125">
          <cell r="A125">
            <v>6.1230000000000002</v>
          </cell>
          <cell r="B125" t="str">
            <v>BE</v>
          </cell>
          <cell r="C125" t="str">
            <v>DI</v>
          </cell>
          <cell r="D125" t="str">
            <v>HAAS WEISROCK</v>
          </cell>
          <cell r="E125" t="str">
            <v>7, Rue Jean Jaurès</v>
          </cell>
          <cell r="F125">
            <v>88580</v>
          </cell>
          <cell r="G125" t="str">
            <v>SAULCY SUR MEURTHE</v>
          </cell>
          <cell r="H125">
            <v>329528000</v>
          </cell>
          <cell r="J125" t="str">
            <v>PISCINE</v>
          </cell>
          <cell r="K125">
            <v>49</v>
          </cell>
          <cell r="L125" t="str">
            <v>CHOLET</v>
          </cell>
          <cell r="T125">
            <v>55610</v>
          </cell>
        </row>
        <row r="126">
          <cell r="A126">
            <v>6.1239999999999997</v>
          </cell>
          <cell r="B126" t="str">
            <v>BE</v>
          </cell>
          <cell r="C126" t="str">
            <v>AR</v>
          </cell>
          <cell r="D126" t="str">
            <v>ROUX</v>
          </cell>
          <cell r="E126" t="str">
            <v>Rue des Artisans   ZAC de la Petite Issue</v>
          </cell>
          <cell r="F126">
            <v>21220</v>
          </cell>
          <cell r="G126" t="str">
            <v>GEVREY CHAMBERTIN</v>
          </cell>
          <cell r="J126" t="str">
            <v>ROUX</v>
          </cell>
          <cell r="K126">
            <v>70</v>
          </cell>
          <cell r="L126" t="str">
            <v>GRAY</v>
          </cell>
          <cell r="M126" t="str">
            <v>SETUREC ARCHITECTURE</v>
          </cell>
          <cell r="N126" t="str">
            <v>2, Rue Louis De Broglie   Parc Technologique</v>
          </cell>
          <cell r="O126">
            <v>21000</v>
          </cell>
          <cell r="P126" t="str">
            <v>DIJON</v>
          </cell>
          <cell r="R126">
            <v>380740102</v>
          </cell>
          <cell r="S126">
            <v>380740106</v>
          </cell>
          <cell r="T126">
            <v>13500</v>
          </cell>
        </row>
        <row r="127">
          <cell r="A127">
            <v>6.125</v>
          </cell>
          <cell r="B127" t="str">
            <v>BE</v>
          </cell>
          <cell r="C127" t="str">
            <v>GD</v>
          </cell>
          <cell r="D127" t="str">
            <v>ASSURANDIS</v>
          </cell>
          <cell r="E127" t="str">
            <v>5 Bis, Place Pont des Cordeliers   BP 131</v>
          </cell>
          <cell r="F127">
            <v>54205</v>
          </cell>
          <cell r="G127" t="str">
            <v>TOUL Cédex</v>
          </cell>
          <cell r="J127" t="str">
            <v>BELDIS - LECLERC</v>
          </cell>
          <cell r="K127">
            <v>90</v>
          </cell>
          <cell r="L127" t="str">
            <v>BELFORT</v>
          </cell>
          <cell r="M127" t="str">
            <v>COLLOME Frères</v>
          </cell>
          <cell r="N127" t="str">
            <v>78 Bis, Rue Velpeau</v>
          </cell>
          <cell r="O127">
            <v>92160</v>
          </cell>
          <cell r="P127" t="str">
            <v>ANTONY</v>
          </cell>
          <cell r="Q127">
            <v>155595500</v>
          </cell>
          <cell r="S127">
            <v>155595501</v>
          </cell>
          <cell r="T127">
            <v>25400</v>
          </cell>
        </row>
        <row r="128">
          <cell r="A128">
            <v>6.1260000000000003</v>
          </cell>
          <cell r="B128" t="str">
            <v>BB</v>
          </cell>
          <cell r="C128" t="str">
            <v>AR</v>
          </cell>
          <cell r="D128" t="str">
            <v>CMC</v>
          </cell>
          <cell r="E128" t="str">
            <v>354, Rue André Philip</v>
          </cell>
          <cell r="F128">
            <v>69007</v>
          </cell>
          <cell r="G128" t="str">
            <v>LYON</v>
          </cell>
          <cell r="H128">
            <v>472731440</v>
          </cell>
          <cell r="I128">
            <v>478580206</v>
          </cell>
          <cell r="J128" t="str">
            <v>REPRO TECHNIC</v>
          </cell>
          <cell r="K128">
            <v>38</v>
          </cell>
          <cell r="L128" t="str">
            <v>BOURGOIN JALLIEU</v>
          </cell>
          <cell r="M128" t="str">
            <v>CMC</v>
          </cell>
          <cell r="N128" t="str">
            <v>354, Rue André Philip</v>
          </cell>
          <cell r="O128">
            <v>69007</v>
          </cell>
          <cell r="P128" t="str">
            <v>LYON</v>
          </cell>
          <cell r="Q128">
            <v>472731440</v>
          </cell>
          <cell r="S128">
            <v>478580206</v>
          </cell>
          <cell r="T128">
            <v>40000</v>
          </cell>
        </row>
        <row r="129">
          <cell r="A129">
            <v>6.1269999999999998</v>
          </cell>
          <cell r="B129" t="str">
            <v>BB</v>
          </cell>
          <cell r="C129" t="str">
            <v>DI</v>
          </cell>
          <cell r="D129" t="str">
            <v>CMC</v>
          </cell>
          <cell r="E129" t="str">
            <v>354, Rue André Philip</v>
          </cell>
          <cell r="F129">
            <v>69007</v>
          </cell>
          <cell r="G129" t="str">
            <v>LYON</v>
          </cell>
          <cell r="H129">
            <v>472731440</v>
          </cell>
          <cell r="I129">
            <v>478580206</v>
          </cell>
          <cell r="J129" t="str">
            <v>TECHNOPARC DU PAYS DE GEX</v>
          </cell>
          <cell r="K129">
            <v>1</v>
          </cell>
          <cell r="L129" t="str">
            <v>SAINTE GNIS POUILLY</v>
          </cell>
          <cell r="M129" t="str">
            <v>CMC</v>
          </cell>
          <cell r="N129" t="str">
            <v>354, Rue André Philip</v>
          </cell>
          <cell r="O129">
            <v>69007</v>
          </cell>
          <cell r="P129" t="str">
            <v>LYON</v>
          </cell>
          <cell r="Q129">
            <v>472731440</v>
          </cell>
          <cell r="S129">
            <v>478580206</v>
          </cell>
          <cell r="T129">
            <v>180000</v>
          </cell>
        </row>
        <row r="130">
          <cell r="A130">
            <v>6.1280000000000001</v>
          </cell>
          <cell r="B130" t="str">
            <v>SD</v>
          </cell>
          <cell r="C130" t="str">
            <v>MP</v>
          </cell>
          <cell r="D130" t="str">
            <v>DE GIORGI</v>
          </cell>
          <cell r="E130" t="str">
            <v>30, Rue Denis Papin   BP 35</v>
          </cell>
          <cell r="F130">
            <v>25301</v>
          </cell>
          <cell r="G130" t="str">
            <v>PONTARLIER</v>
          </cell>
          <cell r="H130">
            <v>381467187</v>
          </cell>
          <cell r="I130">
            <v>381391117</v>
          </cell>
          <cell r="J130" t="str">
            <v>HOPITAL</v>
          </cell>
          <cell r="K130">
            <v>25</v>
          </cell>
          <cell r="L130" t="str">
            <v>MORTEAU</v>
          </cell>
          <cell r="T130">
            <v>24700</v>
          </cell>
        </row>
        <row r="131">
          <cell r="A131">
            <v>6.1289999999999996</v>
          </cell>
          <cell r="B131" t="str">
            <v>BE</v>
          </cell>
          <cell r="C131" t="str">
            <v>GD</v>
          </cell>
          <cell r="D131" t="str">
            <v>PROVENCIA</v>
          </cell>
          <cell r="E131" t="str">
            <v>1, Rue de Vénétie</v>
          </cell>
          <cell r="F131">
            <v>74940</v>
          </cell>
          <cell r="G131" t="str">
            <v>ANNECY LE VIEUX</v>
          </cell>
          <cell r="J131" t="str">
            <v>CHAMPION STATION SERVICE - SCI BRUNETTE</v>
          </cell>
          <cell r="K131">
            <v>73</v>
          </cell>
          <cell r="L131" t="str">
            <v>GRESY SUR AIX</v>
          </cell>
          <cell r="M131" t="str">
            <v>AARALP</v>
          </cell>
          <cell r="N131" t="str">
            <v>L'Astrolabe   Park Nord Annecy</v>
          </cell>
          <cell r="O131">
            <v>74370</v>
          </cell>
          <cell r="P131" t="str">
            <v>METZ TESSY</v>
          </cell>
          <cell r="Q131">
            <v>450273674</v>
          </cell>
          <cell r="S131">
            <v>450273609</v>
          </cell>
          <cell r="T131">
            <v>43500</v>
          </cell>
        </row>
        <row r="132">
          <cell r="A132">
            <v>6.13</v>
          </cell>
          <cell r="B132" t="str">
            <v>YM</v>
          </cell>
          <cell r="C132" t="str">
            <v>DI</v>
          </cell>
          <cell r="D132" t="str">
            <v>SCI SIRRS</v>
          </cell>
          <cell r="E132" t="str">
            <v>37, Rue du Général de Gaulle</v>
          </cell>
          <cell r="F132">
            <v>67310</v>
          </cell>
          <cell r="G132" t="str">
            <v>WASSELONNE</v>
          </cell>
          <cell r="J132" t="str">
            <v>PETER PIX</v>
          </cell>
          <cell r="K132">
            <v>67</v>
          </cell>
          <cell r="L132" t="str">
            <v>DORLISHEIM</v>
          </cell>
          <cell r="M132" t="str">
            <v>H2A HELBURG ARCHITECTES ASSOCIES</v>
          </cell>
          <cell r="N132" t="str">
            <v>32, Rue de l'Industrie</v>
          </cell>
          <cell r="O132">
            <v>67400</v>
          </cell>
          <cell r="P132" t="str">
            <v>ILLKIRCH</v>
          </cell>
          <cell r="Q132">
            <v>390403440</v>
          </cell>
          <cell r="S132">
            <v>388670392</v>
          </cell>
          <cell r="T132">
            <v>40297.75</v>
          </cell>
        </row>
        <row r="133">
          <cell r="A133">
            <v>6.1310000000000002</v>
          </cell>
          <cell r="B133" t="str">
            <v>YM</v>
          </cell>
          <cell r="C133" t="str">
            <v>GD</v>
          </cell>
          <cell r="D133" t="str">
            <v>SCCV DE MONTBRISON</v>
          </cell>
          <cell r="E133" t="str">
            <v>58, Avenue de Fouilleuse</v>
          </cell>
          <cell r="F133">
            <v>92500</v>
          </cell>
          <cell r="G133" t="str">
            <v>RUEIL MALMAISON</v>
          </cell>
          <cell r="J133" t="str">
            <v>LECLERC</v>
          </cell>
          <cell r="K133">
            <v>92</v>
          </cell>
          <cell r="L133" t="str">
            <v>RUEIL MALMAISON</v>
          </cell>
          <cell r="M133" t="str">
            <v>2CZI</v>
          </cell>
          <cell r="N133" t="str">
            <v>2, Rue Raymond Penot</v>
          </cell>
          <cell r="O133">
            <v>91150</v>
          </cell>
          <cell r="P133" t="str">
            <v>BOUTERVILLIERS</v>
          </cell>
          <cell r="Q133">
            <v>169953000</v>
          </cell>
          <cell r="S133">
            <v>169953297</v>
          </cell>
          <cell r="T133">
            <v>778382</v>
          </cell>
        </row>
        <row r="134">
          <cell r="A134">
            <v>6.1319999999999997</v>
          </cell>
          <cell r="B134" t="str">
            <v>BE</v>
          </cell>
          <cell r="C134" t="str">
            <v>BI</v>
          </cell>
          <cell r="D134" t="str">
            <v>LCR</v>
          </cell>
          <cell r="E134" t="str">
            <v>4, Rue de Berne   BP 30058   SCHILTIGHEIM</v>
          </cell>
          <cell r="F134">
            <v>67013</v>
          </cell>
          <cell r="G134" t="str">
            <v>STRASBOURG Cédex</v>
          </cell>
          <cell r="H134">
            <v>388770240</v>
          </cell>
          <cell r="I134">
            <v>388770265</v>
          </cell>
          <cell r="J134" t="str">
            <v>HANSSEN - SCI JULIE</v>
          </cell>
          <cell r="K134">
            <v>67</v>
          </cell>
          <cell r="L134" t="str">
            <v>STRASBOURG</v>
          </cell>
          <cell r="M134" t="str">
            <v>LCR</v>
          </cell>
          <cell r="N134" t="str">
            <v>4, Rue de Berne   BP 30058   SCHILTIGHEIM</v>
          </cell>
          <cell r="O134">
            <v>67013</v>
          </cell>
          <cell r="P134" t="str">
            <v>STRASBOURG Cédex</v>
          </cell>
          <cell r="Q134">
            <v>388770240</v>
          </cell>
          <cell r="S134">
            <v>388770265</v>
          </cell>
          <cell r="T134">
            <v>54590</v>
          </cell>
        </row>
        <row r="135">
          <cell r="A135">
            <v>6.133</v>
          </cell>
          <cell r="B135" t="str">
            <v>BE</v>
          </cell>
          <cell r="C135" t="str">
            <v>BI</v>
          </cell>
          <cell r="D135" t="str">
            <v>SILAC</v>
          </cell>
          <cell r="E135" t="str">
            <v>BP 14</v>
          </cell>
          <cell r="F135">
            <v>70600</v>
          </cell>
          <cell r="G135" t="str">
            <v>CHAMPLITTE</v>
          </cell>
          <cell r="H135">
            <v>384677400</v>
          </cell>
          <cell r="I135">
            <v>384677410</v>
          </cell>
          <cell r="J135" t="str">
            <v>SILAC</v>
          </cell>
          <cell r="K135">
            <v>70</v>
          </cell>
          <cell r="L135" t="str">
            <v>CHAMPLITTE</v>
          </cell>
          <cell r="M135" t="str">
            <v>SAUA</v>
          </cell>
          <cell r="N135" t="str">
            <v>1, Rue de la Vignotte   BP 56</v>
          </cell>
          <cell r="O135">
            <v>52205</v>
          </cell>
          <cell r="P135" t="str">
            <v>LANGRES Cédex</v>
          </cell>
          <cell r="T135">
            <v>307570</v>
          </cell>
          <cell r="U135" t="str">
            <v xml:space="preserve"> </v>
          </cell>
        </row>
        <row r="136">
          <cell r="A136">
            <v>6.1340000000000003</v>
          </cell>
          <cell r="B136" t="str">
            <v>BE</v>
          </cell>
          <cell r="C136" t="str">
            <v>AR</v>
          </cell>
          <cell r="D136" t="str">
            <v>SOPRICOM</v>
          </cell>
          <cell r="E136" t="str">
            <v>7 Bis, Boulevard de la République  BP 245 Les 3 R</v>
          </cell>
          <cell r="F136">
            <v>58002</v>
          </cell>
          <cell r="G136" t="str">
            <v>NEVES Cédex</v>
          </cell>
          <cell r="H136">
            <v>386939120</v>
          </cell>
          <cell r="I136">
            <v>386612048</v>
          </cell>
          <cell r="J136" t="str">
            <v>DHI - LA HALLE</v>
          </cell>
          <cell r="K136">
            <v>73</v>
          </cell>
          <cell r="L136" t="str">
            <v>GILLY SUR ISERE</v>
          </cell>
          <cell r="M136" t="str">
            <v>SOPRICOM</v>
          </cell>
          <cell r="N136" t="str">
            <v>7 Bis, Boulevard de la République  BP 245</v>
          </cell>
          <cell r="O136">
            <v>58002</v>
          </cell>
          <cell r="P136" t="str">
            <v>NEVERS Cédex</v>
          </cell>
          <cell r="Q136">
            <v>386939120</v>
          </cell>
          <cell r="S136">
            <v>386612048</v>
          </cell>
          <cell r="T136">
            <v>102300</v>
          </cell>
        </row>
        <row r="137">
          <cell r="A137">
            <v>6.1349999999999998</v>
          </cell>
          <cell r="B137" t="str">
            <v>SD</v>
          </cell>
          <cell r="C137" t="str">
            <v>GD</v>
          </cell>
          <cell r="D137" t="str">
            <v>SCI BEAUMONT</v>
          </cell>
          <cell r="E137" t="str">
            <v>12 Ter, Grande Rue</v>
          </cell>
          <cell r="F137">
            <v>25800</v>
          </cell>
          <cell r="G137" t="str">
            <v>VALDAHON</v>
          </cell>
          <cell r="J137" t="str">
            <v>CHAUSSEA - DEFI MODE</v>
          </cell>
          <cell r="K137">
            <v>25</v>
          </cell>
          <cell r="L137" t="str">
            <v>VALDAHON</v>
          </cell>
          <cell r="M137" t="str">
            <v>CONCEPT BATIMENT</v>
          </cell>
          <cell r="N137" t="str">
            <v>PRUNEVAUX</v>
          </cell>
          <cell r="O137">
            <v>58700</v>
          </cell>
          <cell r="P137" t="str">
            <v>NOLAY</v>
          </cell>
          <cell r="Q137">
            <v>386680812</v>
          </cell>
          <cell r="R137">
            <v>379356352</v>
          </cell>
          <cell r="S137">
            <v>386379617</v>
          </cell>
          <cell r="T137">
            <v>90000</v>
          </cell>
        </row>
        <row r="138">
          <cell r="A138">
            <v>6.1360000000000001</v>
          </cell>
          <cell r="B138" t="str">
            <v>SD</v>
          </cell>
          <cell r="C138" t="str">
            <v>BI</v>
          </cell>
          <cell r="D138" t="str">
            <v>SIVOS DU PLATEAU - SIDEC</v>
          </cell>
          <cell r="F138">
            <v>39300</v>
          </cell>
          <cell r="G138" t="str">
            <v>LE VAUDIOUX</v>
          </cell>
          <cell r="J138" t="str">
            <v>GROUPE SCOLAIRE</v>
          </cell>
          <cell r="K138">
            <v>39</v>
          </cell>
          <cell r="L138" t="str">
            <v>LOULLE</v>
          </cell>
          <cell r="M138" t="str">
            <v>BARREAU LONCHAMP</v>
          </cell>
          <cell r="N138" t="str">
            <v>7, Rue Gollut</v>
          </cell>
          <cell r="O138">
            <v>39100</v>
          </cell>
          <cell r="P138" t="str">
            <v>DOLE</v>
          </cell>
          <cell r="Q138">
            <v>384720441</v>
          </cell>
          <cell r="S138">
            <v>384823069</v>
          </cell>
          <cell r="T138">
            <v>30000</v>
          </cell>
        </row>
        <row r="139">
          <cell r="A139">
            <v>6.1369999999999996</v>
          </cell>
          <cell r="B139" t="str">
            <v>SD</v>
          </cell>
          <cell r="C139" t="str">
            <v>GD</v>
          </cell>
          <cell r="D139" t="str">
            <v>SCI LE TRIANGLE</v>
          </cell>
          <cell r="E139" t="str">
            <v>30, Rue Pierre Brasseur</v>
          </cell>
          <cell r="F139">
            <v>77110</v>
          </cell>
          <cell r="G139" t="str">
            <v>MEAUX</v>
          </cell>
          <cell r="H139">
            <v>160441827</v>
          </cell>
          <cell r="I139">
            <v>160012115</v>
          </cell>
          <cell r="J139" t="str">
            <v>GRAND FRAIS</v>
          </cell>
          <cell r="K139">
            <v>77</v>
          </cell>
          <cell r="L139" t="str">
            <v>MEAUX</v>
          </cell>
          <cell r="M139" t="str">
            <v xml:space="preserve">ADC INGENIERIE </v>
          </cell>
          <cell r="N139" t="str">
            <v>30, Rue Pierre Brasseur</v>
          </cell>
          <cell r="O139">
            <v>77110</v>
          </cell>
          <cell r="P139" t="str">
            <v>MEAUX</v>
          </cell>
          <cell r="Q139">
            <v>160441000</v>
          </cell>
          <cell r="R139">
            <v>626370950</v>
          </cell>
          <cell r="S139">
            <v>160257653</v>
          </cell>
          <cell r="T139" t="str">
            <v>ANNULEE</v>
          </cell>
        </row>
        <row r="140">
          <cell r="A140">
            <v>6.1379999999999999</v>
          </cell>
          <cell r="B140" t="str">
            <v>BE</v>
          </cell>
          <cell r="C140" t="str">
            <v>BI</v>
          </cell>
          <cell r="D140" t="str">
            <v xml:space="preserve">ALSABAIL </v>
          </cell>
          <cell r="E140" t="str">
            <v>5, Allée de la Robertsau   BP 30 R1</v>
          </cell>
          <cell r="F140">
            <v>67001</v>
          </cell>
          <cell r="G140" t="str">
            <v>STRASBOURG Cédex</v>
          </cell>
          <cell r="J140" t="str">
            <v>CFM - MDL</v>
          </cell>
          <cell r="K140">
            <v>25</v>
          </cell>
          <cell r="L140" t="str">
            <v>SERRE LES SAPINS</v>
          </cell>
          <cell r="M140" t="str">
            <v>ARCO</v>
          </cell>
          <cell r="N140" t="str">
            <v>57, Allée de la Robertsau</v>
          </cell>
          <cell r="O140">
            <v>67000</v>
          </cell>
          <cell r="P140" t="str">
            <v>STRASBOURG</v>
          </cell>
          <cell r="Q140">
            <v>388251715</v>
          </cell>
          <cell r="S140">
            <v>388251190</v>
          </cell>
          <cell r="T140">
            <v>63200</v>
          </cell>
        </row>
        <row r="141">
          <cell r="A141">
            <v>6.1390000000000002</v>
          </cell>
          <cell r="B141" t="str">
            <v>BE</v>
          </cell>
          <cell r="C141" t="str">
            <v>BI</v>
          </cell>
          <cell r="D141" t="str">
            <v>LCR</v>
          </cell>
          <cell r="E141" t="str">
            <v>4, Rue de Berne   BP 30058   SCHILTIGHEIM</v>
          </cell>
          <cell r="F141">
            <v>67013</v>
          </cell>
          <cell r="G141" t="str">
            <v>STRASBOURG Cédex</v>
          </cell>
          <cell r="H141">
            <v>388770240</v>
          </cell>
          <cell r="I141">
            <v>388770265</v>
          </cell>
          <cell r="J141" t="str">
            <v>SCI FORLEN 2007</v>
          </cell>
          <cell r="K141">
            <v>67</v>
          </cell>
          <cell r="L141" t="str">
            <v>GEIPOLSHEIM</v>
          </cell>
          <cell r="M141" t="str">
            <v>LCR</v>
          </cell>
          <cell r="N141" t="str">
            <v>4, Rue de Berne   BP 30058   SCHILTIGHEIM</v>
          </cell>
          <cell r="O141">
            <v>67013</v>
          </cell>
          <cell r="P141" t="str">
            <v>STRASBOURG Cédex</v>
          </cell>
          <cell r="Q141">
            <v>388770240</v>
          </cell>
          <cell r="S141">
            <v>388770265</v>
          </cell>
          <cell r="T141">
            <v>317194.90000000002</v>
          </cell>
        </row>
        <row r="142">
          <cell r="A142">
            <v>6.14</v>
          </cell>
          <cell r="B142" t="str">
            <v>YM</v>
          </cell>
          <cell r="C142" t="str">
            <v>BI</v>
          </cell>
          <cell r="D142" t="str">
            <v>MS TECHNIQUES</v>
          </cell>
          <cell r="E142" t="str">
            <v>Boulevard de la Moselle   Site Eiffel</v>
          </cell>
          <cell r="F142">
            <v>54340</v>
          </cell>
          <cell r="G142" t="str">
            <v>POMPEY</v>
          </cell>
          <cell r="H142">
            <v>383247590</v>
          </cell>
          <cell r="I142">
            <v>383247591</v>
          </cell>
          <cell r="J142" t="str">
            <v>MS TECHNIQUES</v>
          </cell>
          <cell r="K142">
            <v>54</v>
          </cell>
          <cell r="L142" t="str">
            <v>POMPEY</v>
          </cell>
          <cell r="M142" t="str">
            <v>PICAULT Michel</v>
          </cell>
          <cell r="N142" t="str">
            <v>85, Grande Rue</v>
          </cell>
          <cell r="O142">
            <v>54000</v>
          </cell>
          <cell r="P142" t="str">
            <v>NANCY</v>
          </cell>
          <cell r="Q142">
            <v>383321295</v>
          </cell>
          <cell r="S142">
            <v>383354274</v>
          </cell>
          <cell r="T142">
            <v>321400</v>
          </cell>
        </row>
        <row r="143">
          <cell r="A143">
            <v>6.141</v>
          </cell>
          <cell r="B143" t="str">
            <v>SD</v>
          </cell>
          <cell r="C143" t="str">
            <v>BI</v>
          </cell>
          <cell r="D143" t="str">
            <v>HOLCIM GRANULATS FRANCE</v>
          </cell>
          <cell r="E143" t="str">
            <v>Chemin du Leidt    BP 40150</v>
          </cell>
          <cell r="F143">
            <v>57103</v>
          </cell>
          <cell r="G143" t="str">
            <v>THIONVILLE Cédex</v>
          </cell>
          <cell r="H143">
            <v>382557871</v>
          </cell>
          <cell r="J143" t="str">
            <v>HOLCIM GRANULATS France</v>
          </cell>
          <cell r="K143">
            <v>52</v>
          </cell>
          <cell r="L143" t="str">
            <v>NOIDANT LE ROCHEUX</v>
          </cell>
          <cell r="T143">
            <v>132500</v>
          </cell>
        </row>
        <row r="144">
          <cell r="A144">
            <v>6.1420000000000003</v>
          </cell>
          <cell r="B144" t="str">
            <v>SD</v>
          </cell>
          <cell r="C144" t="str">
            <v>AR</v>
          </cell>
          <cell r="D144" t="str">
            <v>ROGER MARTIN</v>
          </cell>
          <cell r="F144">
            <v>25410</v>
          </cell>
          <cell r="G144" t="str">
            <v>DANNEMARIE SUR CRETE</v>
          </cell>
          <cell r="H144">
            <v>381586363</v>
          </cell>
          <cell r="J144" t="str">
            <v>ROGER MARTIN</v>
          </cell>
          <cell r="K144">
            <v>25</v>
          </cell>
          <cell r="L144" t="str">
            <v>DANNEMARIE SUR CRETE</v>
          </cell>
          <cell r="T144">
            <v>37440</v>
          </cell>
        </row>
        <row r="163">
          <cell r="A163">
            <v>6.5010000000000003</v>
          </cell>
          <cell r="B163" t="str">
            <v>QD</v>
          </cell>
          <cell r="C163" t="str">
            <v>MP</v>
          </cell>
          <cell r="D163" t="str">
            <v>LA POSTE</v>
          </cell>
          <cell r="E163" t="str">
            <v>14, Rue Gambetta   BP 96419</v>
          </cell>
          <cell r="F163">
            <v>25018</v>
          </cell>
          <cell r="G163" t="str">
            <v>BESANCON Cédex</v>
          </cell>
          <cell r="J163" t="str">
            <v>LA POSTE</v>
          </cell>
          <cell r="K163">
            <v>90</v>
          </cell>
          <cell r="L163" t="str">
            <v>DANJOUTIN</v>
          </cell>
          <cell r="M163" t="str">
            <v>GOMEZ</v>
          </cell>
          <cell r="N163" t="str">
            <v>11, Rue du 14 Juillet</v>
          </cell>
          <cell r="O163">
            <v>90000</v>
          </cell>
          <cell r="P163" t="str">
            <v>BELFORT</v>
          </cell>
          <cell r="T163">
            <v>105693.78</v>
          </cell>
        </row>
        <row r="164">
          <cell r="A164">
            <v>6.5019999999999998</v>
          </cell>
          <cell r="B164" t="str">
            <v>QD</v>
          </cell>
          <cell r="C164" t="str">
            <v>BI</v>
          </cell>
          <cell r="D164" t="str">
            <v>BANCEL - TED</v>
          </cell>
          <cell r="E164" t="str">
            <v>29, Rue de Pontarlier</v>
          </cell>
          <cell r="F164">
            <v>25600</v>
          </cell>
          <cell r="G164" t="str">
            <v>SOCHAUX</v>
          </cell>
          <cell r="H164">
            <v>381942189</v>
          </cell>
          <cell r="I164">
            <v>381951377</v>
          </cell>
          <cell r="J164" t="str">
            <v>PEUGEOT SIAM</v>
          </cell>
          <cell r="K164">
            <v>68</v>
          </cell>
          <cell r="L164" t="str">
            <v>MULHOUSE</v>
          </cell>
          <cell r="M164" t="str">
            <v>BANCEL - TED</v>
          </cell>
          <cell r="N164" t="str">
            <v>29, Rue de Pontarlier</v>
          </cell>
          <cell r="O164">
            <v>25600</v>
          </cell>
          <cell r="P164" t="str">
            <v>SOCHAUX</v>
          </cell>
          <cell r="Q164">
            <v>381942189</v>
          </cell>
          <cell r="S164">
            <v>381951377</v>
          </cell>
          <cell r="T164">
            <v>371708</v>
          </cell>
        </row>
        <row r="165">
          <cell r="A165">
            <v>6.5030000000000001</v>
          </cell>
          <cell r="B165" t="str">
            <v>QD</v>
          </cell>
          <cell r="C165" t="str">
            <v>GD</v>
          </cell>
          <cell r="D165" t="str">
            <v>SCI CEPHEIDE</v>
          </cell>
          <cell r="E165" t="str">
            <v>Route de Tramoyes</v>
          </cell>
          <cell r="F165">
            <v>1706</v>
          </cell>
          <cell r="G165" t="str">
            <v>MIRIBEL</v>
          </cell>
          <cell r="H165">
            <v>472262870</v>
          </cell>
          <cell r="I165">
            <v>472265018</v>
          </cell>
          <cell r="J165" t="str">
            <v>NETTO</v>
          </cell>
          <cell r="K165">
            <v>71</v>
          </cell>
          <cell r="L165" t="str">
            <v>SENNECEY LE GRAND</v>
          </cell>
          <cell r="M165" t="str">
            <v>AB INGENIERIE</v>
          </cell>
          <cell r="N165" t="str">
            <v>1, Rue Paccard   BP 56</v>
          </cell>
          <cell r="O165">
            <v>42340</v>
          </cell>
          <cell r="P165" t="str">
            <v>VEAUCHE</v>
          </cell>
          <cell r="Q165">
            <v>477546205</v>
          </cell>
          <cell r="R165">
            <v>608730358</v>
          </cell>
          <cell r="S165">
            <v>477546213</v>
          </cell>
          <cell r="T165">
            <v>75700</v>
          </cell>
        </row>
        <row r="166">
          <cell r="A166">
            <v>6.5039999999999996</v>
          </cell>
          <cell r="B166" t="str">
            <v>QD</v>
          </cell>
          <cell r="C166" t="str">
            <v>GD</v>
          </cell>
          <cell r="D166" t="str">
            <v>COREAL</v>
          </cell>
          <cell r="E166" t="str">
            <v>BP 45</v>
          </cell>
          <cell r="F166">
            <v>70180</v>
          </cell>
          <cell r="G166" t="str">
            <v>DAMPIERRE SUR SALON</v>
          </cell>
          <cell r="H166">
            <v>384677080</v>
          </cell>
          <cell r="J166" t="str">
            <v>CONFORAMA - SCI CARLA</v>
          </cell>
          <cell r="K166">
            <v>95</v>
          </cell>
          <cell r="L166" t="str">
            <v>SAINT BRICE SOUS FORET</v>
          </cell>
          <cell r="T166">
            <v>105111</v>
          </cell>
        </row>
        <row r="167">
          <cell r="A167">
            <v>6.5049999999999999</v>
          </cell>
          <cell r="B167" t="str">
            <v>QD</v>
          </cell>
          <cell r="C167" t="str">
            <v>BI</v>
          </cell>
          <cell r="D167" t="str">
            <v>CURIOZ</v>
          </cell>
          <cell r="E167" t="str">
            <v>ZAE Moutti</v>
          </cell>
          <cell r="F167">
            <v>74540</v>
          </cell>
          <cell r="G167" t="str">
            <v>ALBY SUR CHERAN</v>
          </cell>
          <cell r="H167">
            <v>450683000</v>
          </cell>
          <cell r="I167">
            <v>450682628</v>
          </cell>
          <cell r="J167" t="str">
            <v>SCI ALCAR</v>
          </cell>
          <cell r="K167">
            <v>74</v>
          </cell>
          <cell r="L167" t="str">
            <v>ALBY SUR CHERAN</v>
          </cell>
          <cell r="T167" t="str">
            <v>ANNULEE</v>
          </cell>
        </row>
        <row r="168">
          <cell r="A168">
            <v>6.5060000000000002</v>
          </cell>
          <cell r="B168" t="str">
            <v>QD</v>
          </cell>
          <cell r="C168" t="str">
            <v>AR</v>
          </cell>
          <cell r="D168" t="str">
            <v>MORISSEAU Menuiserie</v>
          </cell>
          <cell r="F168">
            <v>70180</v>
          </cell>
          <cell r="G168" t="str">
            <v>AUTET</v>
          </cell>
          <cell r="J168" t="str">
            <v>MORISSEAU Menuiserie</v>
          </cell>
          <cell r="K168">
            <v>70</v>
          </cell>
          <cell r="L168" t="str">
            <v>DAMPIERRE SUR SALON</v>
          </cell>
          <cell r="M168" t="str">
            <v>GRAPPE Daniel</v>
          </cell>
          <cell r="O168">
            <v>70130</v>
          </cell>
          <cell r="P168" t="str">
            <v>MERCEY SUR SAONE</v>
          </cell>
          <cell r="T168">
            <v>54120</v>
          </cell>
        </row>
        <row r="169">
          <cell r="A169">
            <v>6.5069999999999997</v>
          </cell>
          <cell r="B169" t="str">
            <v>QD</v>
          </cell>
          <cell r="C169" t="str">
            <v>GD</v>
          </cell>
          <cell r="D169" t="str">
            <v>SCI SAM</v>
          </cell>
          <cell r="E169" t="str">
            <v>ZI</v>
          </cell>
          <cell r="F169">
            <v>70100</v>
          </cell>
          <cell r="G169" t="str">
            <v>ARC LES GRAY</v>
          </cell>
          <cell r="J169" t="str">
            <v>MR BRICOLAGE</v>
          </cell>
          <cell r="K169">
            <v>70</v>
          </cell>
          <cell r="L169" t="str">
            <v>ARC LES GRAY</v>
          </cell>
          <cell r="T169">
            <v>6900</v>
          </cell>
        </row>
        <row r="170">
          <cell r="A170">
            <v>6.508</v>
          </cell>
          <cell r="B170" t="str">
            <v>QD</v>
          </cell>
          <cell r="C170" t="str">
            <v>GD</v>
          </cell>
          <cell r="D170" t="str">
            <v>COREAL</v>
          </cell>
          <cell r="E170" t="str">
            <v>BP 45</v>
          </cell>
          <cell r="F170">
            <v>70180</v>
          </cell>
          <cell r="G170" t="str">
            <v>DAMPIERRE SUR SALON</v>
          </cell>
          <cell r="J170" t="str">
            <v>PICARD</v>
          </cell>
          <cell r="K170">
            <v>91</v>
          </cell>
          <cell r="L170" t="str">
            <v>MONTGERON</v>
          </cell>
          <cell r="T170">
            <v>37000</v>
          </cell>
        </row>
        <row r="171">
          <cell r="A171">
            <v>6.5090000000000003</v>
          </cell>
          <cell r="B171" t="str">
            <v>QD</v>
          </cell>
          <cell r="C171" t="str">
            <v>BI</v>
          </cell>
          <cell r="D171" t="str">
            <v>CITROEN SPORT</v>
          </cell>
          <cell r="F171">
            <v>78000</v>
          </cell>
          <cell r="G171" t="str">
            <v>SATORY</v>
          </cell>
          <cell r="J171" t="str">
            <v>CITROEN SPORT</v>
          </cell>
          <cell r="K171">
            <v>78</v>
          </cell>
          <cell r="L171" t="str">
            <v>SATORY</v>
          </cell>
          <cell r="M171" t="str">
            <v>ICAR</v>
          </cell>
          <cell r="N171" t="str">
            <v>1, Rue Noël Pons</v>
          </cell>
          <cell r="O171">
            <v>92000</v>
          </cell>
          <cell r="P171" t="str">
            <v>NANTERRE</v>
          </cell>
          <cell r="S171">
            <v>141190279</v>
          </cell>
          <cell r="T171">
            <v>7342.7</v>
          </cell>
        </row>
        <row r="172">
          <cell r="A172">
            <v>6.51</v>
          </cell>
          <cell r="B172" t="str">
            <v>QD</v>
          </cell>
          <cell r="C172" t="str">
            <v>BI</v>
          </cell>
          <cell r="D172" t="str">
            <v>CFF RECYCLING IMMOBILIERE</v>
          </cell>
          <cell r="E172" t="str">
            <v>119, Avenue du Général Michel Bizot</v>
          </cell>
          <cell r="F172">
            <v>75579</v>
          </cell>
          <cell r="G172" t="str">
            <v>PARIS Cédex 12</v>
          </cell>
          <cell r="H172">
            <v>144754040</v>
          </cell>
          <cell r="I172">
            <v>144754323</v>
          </cell>
          <cell r="J172" t="str">
            <v>CFF RECYCLING</v>
          </cell>
          <cell r="K172">
            <v>54</v>
          </cell>
          <cell r="L172" t="str">
            <v>TOUL</v>
          </cell>
          <cell r="M172" t="str">
            <v>IN SITU ARCHITECTES</v>
          </cell>
          <cell r="N172" t="str">
            <v>123, Rue Mac Mahon</v>
          </cell>
          <cell r="O172">
            <v>54000</v>
          </cell>
          <cell r="P172" t="str">
            <v>NANCY</v>
          </cell>
          <cell r="Q172">
            <v>383364084</v>
          </cell>
          <cell r="S172">
            <v>383372683</v>
          </cell>
          <cell r="T172">
            <v>45500</v>
          </cell>
        </row>
        <row r="173">
          <cell r="A173">
            <v>6.5110000000000001</v>
          </cell>
          <cell r="B173" t="str">
            <v>QD</v>
          </cell>
          <cell r="C173" t="str">
            <v>AR</v>
          </cell>
          <cell r="D173" t="str">
            <v>SCI HELOUVA - Mr SERVANIN</v>
          </cell>
          <cell r="E173" t="str">
            <v>8, Lotissement Le Clair Matin</v>
          </cell>
          <cell r="F173">
            <v>38540</v>
          </cell>
          <cell r="G173" t="str">
            <v>HEYRIEUX</v>
          </cell>
          <cell r="H173">
            <v>673243526</v>
          </cell>
          <cell r="I173">
            <v>472485775</v>
          </cell>
          <cell r="J173" t="str">
            <v>SCI HELOUVA - Mr SERVANIN</v>
          </cell>
          <cell r="K173">
            <v>38</v>
          </cell>
          <cell r="L173" t="str">
            <v>VALENCIN</v>
          </cell>
          <cell r="T173" t="str">
            <v>ANNULEE</v>
          </cell>
        </row>
        <row r="174">
          <cell r="A174">
            <v>6.5119999999999996</v>
          </cell>
          <cell r="B174" t="str">
            <v>QD</v>
          </cell>
          <cell r="C174" t="str">
            <v>MP</v>
          </cell>
          <cell r="D174" t="str">
            <v>LA POSTE</v>
          </cell>
          <cell r="E174" t="str">
            <v>6, Place de l'Europe   BP 32131</v>
          </cell>
          <cell r="F174">
            <v>25051</v>
          </cell>
          <cell r="G174" t="str">
            <v>BESANCON Cédex</v>
          </cell>
          <cell r="H174">
            <v>381655613</v>
          </cell>
          <cell r="I174">
            <v>381655589</v>
          </cell>
          <cell r="J174" t="str">
            <v>LA POSTE</v>
          </cell>
          <cell r="K174">
            <v>25</v>
          </cell>
          <cell r="L174" t="str">
            <v>MAICHE</v>
          </cell>
          <cell r="T174">
            <v>113317.6</v>
          </cell>
        </row>
        <row r="175">
          <cell r="A175">
            <v>6.5129999999999999</v>
          </cell>
          <cell r="B175" t="str">
            <v>QD</v>
          </cell>
          <cell r="C175" t="str">
            <v>BI</v>
          </cell>
          <cell r="D175" t="str">
            <v>KILOUTOU</v>
          </cell>
          <cell r="E175" t="str">
            <v>Avenue du Hure Poix</v>
          </cell>
          <cell r="F175">
            <v>91700</v>
          </cell>
          <cell r="G175" t="str">
            <v>SAINTE GENEVIEVE DES BOIS</v>
          </cell>
          <cell r="H175">
            <v>169767878</v>
          </cell>
          <cell r="I175">
            <v>169467879</v>
          </cell>
          <cell r="J175" t="str">
            <v>KILOUTOU</v>
          </cell>
          <cell r="K175">
            <v>91</v>
          </cell>
          <cell r="L175" t="str">
            <v>STE GENEVIEVE DES BOIS</v>
          </cell>
          <cell r="M175" t="str">
            <v xml:space="preserve">STICHELBAULT </v>
          </cell>
          <cell r="N175" t="str">
            <v>278, Avenue de la Marne</v>
          </cell>
          <cell r="O175">
            <v>59700</v>
          </cell>
          <cell r="P175" t="str">
            <v>MARCQ EN BAROEUL</v>
          </cell>
          <cell r="Q175">
            <v>320984510</v>
          </cell>
          <cell r="S175">
            <v>320980760</v>
          </cell>
          <cell r="T175">
            <v>147000</v>
          </cell>
        </row>
        <row r="176">
          <cell r="A176">
            <v>6.5140000000000002</v>
          </cell>
          <cell r="B176" t="str">
            <v>QD</v>
          </cell>
          <cell r="C176" t="str">
            <v>BI</v>
          </cell>
          <cell r="D176" t="str">
            <v>OMDIC</v>
          </cell>
          <cell r="E176" t="str">
            <v>4, Rue Daguerre</v>
          </cell>
          <cell r="F176">
            <v>21300</v>
          </cell>
          <cell r="G176" t="str">
            <v>CHENOVE</v>
          </cell>
          <cell r="H176">
            <v>380521575</v>
          </cell>
          <cell r="I176">
            <v>380512777</v>
          </cell>
          <cell r="J176" t="str">
            <v>OMDIC</v>
          </cell>
          <cell r="K176">
            <v>21</v>
          </cell>
          <cell r="L176" t="str">
            <v>CHENOVE</v>
          </cell>
          <cell r="T176" t="str">
            <v>ANNULEE</v>
          </cell>
        </row>
        <row r="177">
          <cell r="A177">
            <v>6.5149999999999997</v>
          </cell>
          <cell r="B177" t="str">
            <v>QD</v>
          </cell>
          <cell r="C177" t="str">
            <v>GD</v>
          </cell>
          <cell r="D177" t="str">
            <v>COREAL</v>
          </cell>
          <cell r="E177" t="str">
            <v>BP 45</v>
          </cell>
          <cell r="F177">
            <v>70180</v>
          </cell>
          <cell r="G177" t="str">
            <v>DAMPIERRE SUR SALON</v>
          </cell>
          <cell r="J177" t="str">
            <v>CHAMPION</v>
          </cell>
          <cell r="K177">
            <v>61</v>
          </cell>
          <cell r="L177" t="str">
            <v>DOMFRONT</v>
          </cell>
          <cell r="T177">
            <v>12300</v>
          </cell>
        </row>
        <row r="178">
          <cell r="A178">
            <v>6.516</v>
          </cell>
          <cell r="B178" t="str">
            <v>QD</v>
          </cell>
          <cell r="C178" t="str">
            <v>BI</v>
          </cell>
          <cell r="D178" t="str">
            <v>KILOUTOU</v>
          </cell>
          <cell r="E178" t="str">
            <v>340, Avenue de la Marne</v>
          </cell>
          <cell r="F178">
            <v>59700</v>
          </cell>
          <cell r="G178" t="str">
            <v>MARCQ EN BAROEUL</v>
          </cell>
          <cell r="H178">
            <v>169467893</v>
          </cell>
          <cell r="I178">
            <v>169467879</v>
          </cell>
          <cell r="J178" t="str">
            <v>KILOUTOU</v>
          </cell>
          <cell r="K178">
            <v>1</v>
          </cell>
          <cell r="L178" t="str">
            <v>SAINT DENIS LES BOURG</v>
          </cell>
          <cell r="M178" t="str">
            <v>ARCA Architectes</v>
          </cell>
          <cell r="N178" t="str">
            <v>45, Avenue des Droits de l'Homme</v>
          </cell>
          <cell r="O178">
            <v>45000</v>
          </cell>
          <cell r="P178" t="str">
            <v>ORLEANS</v>
          </cell>
          <cell r="Q178">
            <v>238846000</v>
          </cell>
          <cell r="S178">
            <v>238848020</v>
          </cell>
          <cell r="T178">
            <v>64923</v>
          </cell>
        </row>
        <row r="179">
          <cell r="A179">
            <v>6.5170000000000003</v>
          </cell>
          <cell r="B179" t="str">
            <v>QD</v>
          </cell>
          <cell r="C179" t="str">
            <v>BI</v>
          </cell>
          <cell r="D179" t="str">
            <v>GUERINEAU</v>
          </cell>
          <cell r="E179" t="str">
            <v>Avenue des Erables   ZI Ouest</v>
          </cell>
          <cell r="F179">
            <v>54180</v>
          </cell>
          <cell r="G179" t="str">
            <v>HEILLECOURT</v>
          </cell>
          <cell r="H179">
            <v>383151418</v>
          </cell>
          <cell r="I179">
            <v>386560440</v>
          </cell>
          <cell r="J179" t="str">
            <v>GUERINEAU</v>
          </cell>
          <cell r="K179">
            <v>54</v>
          </cell>
          <cell r="L179" t="str">
            <v>HEILLECOURT</v>
          </cell>
          <cell r="M179" t="str">
            <v>LIGER Jean-Yves</v>
          </cell>
          <cell r="N179" t="str">
            <v>11, Rue Edouard Pierson</v>
          </cell>
          <cell r="O179">
            <v>54000</v>
          </cell>
          <cell r="P179" t="str">
            <v>NANCY</v>
          </cell>
          <cell r="Q179">
            <v>383320529</v>
          </cell>
          <cell r="S179">
            <v>383350907</v>
          </cell>
          <cell r="T179">
            <v>32125</v>
          </cell>
        </row>
        <row r="180">
          <cell r="A180">
            <v>6.5179999999999998</v>
          </cell>
          <cell r="B180" t="str">
            <v>QD</v>
          </cell>
          <cell r="C180" t="str">
            <v>BA</v>
          </cell>
          <cell r="D180" t="str">
            <v>SCICAV BOURGOGNE ELEVAGE (LES ELEVEURS DU CENTRE)</v>
          </cell>
          <cell r="E180" t="str">
            <v>ZI   Rue de l'Oze</v>
          </cell>
          <cell r="F180">
            <v>21150</v>
          </cell>
          <cell r="G180" t="str">
            <v>VENAREY LES LAUMES</v>
          </cell>
          <cell r="H180">
            <v>380895900</v>
          </cell>
          <cell r="I180">
            <v>380895902</v>
          </cell>
          <cell r="J180" t="str">
            <v>SCICAV BOURGOGNE ELEVAGE</v>
          </cell>
          <cell r="K180">
            <v>21</v>
          </cell>
          <cell r="L180" t="str">
            <v>VENAREY LES LAUMES</v>
          </cell>
          <cell r="T180">
            <v>57951.519999999997</v>
          </cell>
        </row>
        <row r="181">
          <cell r="A181">
            <v>6.5190000000000001</v>
          </cell>
          <cell r="B181" t="str">
            <v>QD</v>
          </cell>
          <cell r="C181" t="str">
            <v>BI</v>
          </cell>
          <cell r="D181" t="str">
            <v>ORIEZ Daniel</v>
          </cell>
          <cell r="E181" t="str">
            <v>23b, Grande Rue</v>
          </cell>
          <cell r="F181">
            <v>70290</v>
          </cell>
          <cell r="G181" t="str">
            <v>CHAMPAGNEY</v>
          </cell>
          <cell r="H181">
            <v>384232845</v>
          </cell>
          <cell r="I181">
            <v>384232845</v>
          </cell>
          <cell r="J181" t="str">
            <v>ORIEZ Garage</v>
          </cell>
          <cell r="K181">
            <v>70</v>
          </cell>
          <cell r="L181" t="str">
            <v>CHAMPAGNEY</v>
          </cell>
          <cell r="T181" t="str">
            <v>ANNULEE</v>
          </cell>
        </row>
        <row r="182">
          <cell r="A182">
            <v>6.52</v>
          </cell>
          <cell r="B182" t="str">
            <v>QD</v>
          </cell>
          <cell r="C182" t="str">
            <v>BI</v>
          </cell>
          <cell r="D182" t="str">
            <v>SCI FORESTIERE DE CONFLANS</v>
          </cell>
          <cell r="E182" t="str">
            <v>Route de Clémont</v>
          </cell>
          <cell r="F182">
            <v>45620</v>
          </cell>
          <cell r="G182" t="str">
            <v>CERDON DU LOIRET</v>
          </cell>
          <cell r="H182">
            <v>238360556</v>
          </cell>
          <cell r="I182">
            <v>238363079</v>
          </cell>
          <cell r="J182" t="str">
            <v>SCI FORESTIERE DE CONFLANS</v>
          </cell>
          <cell r="K182">
            <v>45</v>
          </cell>
          <cell r="L182" t="str">
            <v>MORNANT SUR VERNISSON</v>
          </cell>
          <cell r="T182">
            <v>88200</v>
          </cell>
        </row>
        <row r="183">
          <cell r="A183">
            <v>6.5209999999999999</v>
          </cell>
          <cell r="B183" t="str">
            <v>QD</v>
          </cell>
          <cell r="C183" t="str">
            <v>BI</v>
          </cell>
          <cell r="D183" t="str">
            <v>MECADEP</v>
          </cell>
          <cell r="E183" t="str">
            <v>ZAC du Port</v>
          </cell>
          <cell r="F183">
            <v>90850</v>
          </cell>
          <cell r="G183" t="str">
            <v>ESSERT</v>
          </cell>
          <cell r="H183">
            <v>384228498</v>
          </cell>
          <cell r="I183">
            <v>384228576</v>
          </cell>
          <cell r="J183" t="str">
            <v>MECADEP - SCI LA TOURNERIE DU PORT</v>
          </cell>
          <cell r="K183">
            <v>90</v>
          </cell>
          <cell r="L183" t="str">
            <v>ESSERT</v>
          </cell>
          <cell r="M183" t="str">
            <v>CONCEPT MACHINE</v>
          </cell>
          <cell r="N183" t="str">
            <v>ZAC du Port</v>
          </cell>
          <cell r="O183">
            <v>90850</v>
          </cell>
          <cell r="P183" t="str">
            <v>ESSERT</v>
          </cell>
          <cell r="Q183">
            <v>384213167</v>
          </cell>
          <cell r="S183">
            <v>384285763</v>
          </cell>
          <cell r="T183">
            <v>42350</v>
          </cell>
        </row>
        <row r="184">
          <cell r="A184">
            <v>6.5220000000000002</v>
          </cell>
          <cell r="B184" t="str">
            <v>QD</v>
          </cell>
          <cell r="C184" t="str">
            <v>HS</v>
          </cell>
          <cell r="D184" t="str">
            <v>IDEC</v>
          </cell>
          <cell r="E184" t="str">
            <v>BP 30048</v>
          </cell>
          <cell r="F184">
            <v>41913</v>
          </cell>
          <cell r="G184" t="str">
            <v>BLOIS Cédex</v>
          </cell>
          <cell r="H184">
            <v>254745426</v>
          </cell>
          <cell r="I184">
            <v>254749905</v>
          </cell>
          <cell r="J184" t="str">
            <v>SCI PROSDIM - SERNAM</v>
          </cell>
          <cell r="K184">
            <v>21</v>
          </cell>
          <cell r="L184" t="str">
            <v>GEVREY CHAMBERTIN</v>
          </cell>
          <cell r="T184">
            <v>372950</v>
          </cell>
        </row>
        <row r="185">
          <cell r="A185">
            <v>6.5229999999999997</v>
          </cell>
          <cell r="B185" t="str">
            <v>QD</v>
          </cell>
          <cell r="C185" t="str">
            <v>BI</v>
          </cell>
          <cell r="D185" t="str">
            <v>SILAC</v>
          </cell>
          <cell r="E185" t="str">
            <v>BP 14</v>
          </cell>
          <cell r="F185">
            <v>70600</v>
          </cell>
          <cell r="G185" t="str">
            <v>CHAMPLITTE</v>
          </cell>
          <cell r="H185">
            <v>384677400</v>
          </cell>
          <cell r="I185">
            <v>384677410</v>
          </cell>
          <cell r="J185" t="str">
            <v>SILAC</v>
          </cell>
          <cell r="K185">
            <v>70</v>
          </cell>
          <cell r="L185" t="str">
            <v>CHAMPLITTE</v>
          </cell>
          <cell r="M185" t="str">
            <v>SAUA</v>
          </cell>
          <cell r="N185" t="str">
            <v>1, Rue de la Vignotte   BP 56</v>
          </cell>
          <cell r="O185">
            <v>52205</v>
          </cell>
          <cell r="P185" t="str">
            <v>LANGRES Cédex</v>
          </cell>
          <cell r="T185">
            <v>227100</v>
          </cell>
        </row>
      </sheetData>
      <sheetData sheetId="10">
        <row r="1">
          <cell r="A1" t="str">
            <v>N° AFFAIRE</v>
          </cell>
          <cell r="B1" t="str">
            <v>COM</v>
          </cell>
          <cell r="C1" t="str">
            <v>SECTEUR</v>
          </cell>
          <cell r="D1" t="str">
            <v>NOM DU CLIENT</v>
          </cell>
          <cell r="E1" t="str">
            <v>ADRESSE</v>
          </cell>
          <cell r="F1" t="str">
            <v>CP</v>
          </cell>
          <cell r="G1" t="str">
            <v>VILLE</v>
          </cell>
          <cell r="H1" t="str">
            <v>TEL</v>
          </cell>
          <cell r="I1" t="str">
            <v>FAX</v>
          </cell>
          <cell r="J1" t="str">
            <v>NOM CHANTIER</v>
          </cell>
          <cell r="K1" t="str">
            <v>DPT</v>
          </cell>
          <cell r="L1" t="str">
            <v>VILLE</v>
          </cell>
          <cell r="M1" t="str">
            <v>ARCHITECTE</v>
          </cell>
          <cell r="N1" t="str">
            <v>ADRESSE</v>
          </cell>
          <cell r="O1" t="str">
            <v>CP</v>
          </cell>
          <cell r="P1" t="str">
            <v>VILLE</v>
          </cell>
          <cell r="Q1" t="str">
            <v>TEL</v>
          </cell>
          <cell r="R1" t="str">
            <v>PORTABLE</v>
          </cell>
          <cell r="S1" t="str">
            <v>FAX</v>
          </cell>
          <cell r="T1" t="str">
            <v>MONTANT HT</v>
          </cell>
        </row>
        <row r="2">
          <cell r="A2">
            <v>7.0010000000000003</v>
          </cell>
          <cell r="B2" t="str">
            <v>YM</v>
          </cell>
          <cell r="C2" t="str">
            <v>GD</v>
          </cell>
          <cell r="D2" t="str">
            <v>SUPER U</v>
          </cell>
          <cell r="E2" t="str">
            <v>Rue de Strasbourg</v>
          </cell>
          <cell r="F2">
            <v>57430</v>
          </cell>
          <cell r="G2" t="str">
            <v>SARRALBE</v>
          </cell>
          <cell r="H2">
            <v>387978153</v>
          </cell>
          <cell r="I2">
            <v>387978151</v>
          </cell>
          <cell r="J2" t="str">
            <v>SUPER U - ALBEDIS</v>
          </cell>
          <cell r="K2">
            <v>57</v>
          </cell>
          <cell r="L2" t="str">
            <v>SARRALBE</v>
          </cell>
          <cell r="M2" t="str">
            <v>SODER FRACHON</v>
          </cell>
          <cell r="N2" t="str">
            <v>ZA Les Epenottes   BP 153</v>
          </cell>
          <cell r="O2">
            <v>39101</v>
          </cell>
          <cell r="P2" t="str">
            <v>DOLE Cédex</v>
          </cell>
          <cell r="Q2">
            <v>384794771</v>
          </cell>
          <cell r="S2">
            <v>384794772</v>
          </cell>
          <cell r="T2">
            <v>453956</v>
          </cell>
        </row>
        <row r="3">
          <cell r="A3">
            <v>7.0019999999999998</v>
          </cell>
          <cell r="B3" t="str">
            <v>BE</v>
          </cell>
          <cell r="C3" t="str">
            <v>BI</v>
          </cell>
          <cell r="D3" t="str">
            <v>BAIKOWSKI</v>
          </cell>
          <cell r="E3" t="str">
            <v>BP 501</v>
          </cell>
          <cell r="F3">
            <v>74000</v>
          </cell>
          <cell r="G3" t="str">
            <v>LA BALME DE SILLINGY</v>
          </cell>
          <cell r="J3" t="str">
            <v>BAIKOWSKI</v>
          </cell>
          <cell r="K3">
            <v>73</v>
          </cell>
          <cell r="L3" t="str">
            <v>LA BALME DE SILLINGY</v>
          </cell>
          <cell r="M3" t="str">
            <v>AARALP</v>
          </cell>
          <cell r="N3" t="str">
            <v>L'Astrolabe   Park Nord Annecy</v>
          </cell>
          <cell r="O3">
            <v>73370</v>
          </cell>
          <cell r="P3" t="str">
            <v>METZ TESSY</v>
          </cell>
          <cell r="Q3">
            <v>450273674</v>
          </cell>
          <cell r="S3">
            <v>450273609</v>
          </cell>
          <cell r="T3">
            <v>396510</v>
          </cell>
        </row>
        <row r="4">
          <cell r="A4">
            <v>7.0030000000000001</v>
          </cell>
          <cell r="B4" t="str">
            <v>BB</v>
          </cell>
          <cell r="C4" t="str">
            <v>BI</v>
          </cell>
          <cell r="D4" t="str">
            <v>SCI IBERIA</v>
          </cell>
          <cell r="E4" t="str">
            <v>2, Place Gantes</v>
          </cell>
          <cell r="F4">
            <v>13002</v>
          </cell>
          <cell r="G4" t="str">
            <v>MARSEILLE</v>
          </cell>
          <cell r="J4" t="str">
            <v>RICHARDSON</v>
          </cell>
          <cell r="K4">
            <v>93</v>
          </cell>
          <cell r="L4" t="str">
            <v>LES PAVILLONS SOUS BOIS</v>
          </cell>
          <cell r="M4" t="str">
            <v>ABCT</v>
          </cell>
          <cell r="N4" t="str">
            <v>Château du Soleil   BP 419</v>
          </cell>
          <cell r="O4">
            <v>1704</v>
          </cell>
          <cell r="P4" t="str">
            <v>BEYNOST Cédex</v>
          </cell>
          <cell r="Q4">
            <v>478550888</v>
          </cell>
          <cell r="S4">
            <v>478554928</v>
          </cell>
          <cell r="T4">
            <v>80000</v>
          </cell>
        </row>
        <row r="5">
          <cell r="A5">
            <v>7.0039999999999996</v>
          </cell>
          <cell r="B5" t="str">
            <v>BE</v>
          </cell>
          <cell r="C5" t="str">
            <v>HS</v>
          </cell>
          <cell r="D5" t="str">
            <v>CACH BATIMENT</v>
          </cell>
          <cell r="E5" t="str">
            <v>9, Place Carrière</v>
          </cell>
          <cell r="F5">
            <v>54000</v>
          </cell>
          <cell r="G5" t="str">
            <v>NANCY</v>
          </cell>
          <cell r="H5">
            <v>383355494</v>
          </cell>
          <cell r="I5">
            <v>383376693</v>
          </cell>
          <cell r="J5" t="str">
            <v>FRANSBONHOMME</v>
          </cell>
          <cell r="K5">
            <v>39</v>
          </cell>
          <cell r="L5" t="str">
            <v>PRATZ</v>
          </cell>
          <cell r="T5">
            <v>36000</v>
          </cell>
        </row>
        <row r="6">
          <cell r="A6">
            <v>7.0049999999999999</v>
          </cell>
          <cell r="B6" t="str">
            <v>SD</v>
          </cell>
          <cell r="C6" t="str">
            <v>BA</v>
          </cell>
          <cell r="D6" t="str">
            <v>PARENT Philippe</v>
          </cell>
          <cell r="E6" t="str">
            <v>Le Recey</v>
          </cell>
          <cell r="F6">
            <v>25190</v>
          </cell>
          <cell r="G6" t="str">
            <v>BIEF SAINT HIPPOLYTHE</v>
          </cell>
          <cell r="J6" t="str">
            <v>PARENT Philippe</v>
          </cell>
          <cell r="K6">
            <v>25</v>
          </cell>
          <cell r="L6" t="str">
            <v>BIEF SAINT HIPPOLYTHE</v>
          </cell>
          <cell r="T6">
            <v>37000</v>
          </cell>
          <cell r="U6" t="str">
            <v>MONNET</v>
          </cell>
        </row>
        <row r="7">
          <cell r="A7">
            <v>7.0060000000000002</v>
          </cell>
          <cell r="B7" t="str">
            <v>YM</v>
          </cell>
          <cell r="C7" t="str">
            <v>BI</v>
          </cell>
          <cell r="D7" t="str">
            <v>TLB HOLDING</v>
          </cell>
          <cell r="E7" t="str">
            <v>4, Rue du Gibier   ZI</v>
          </cell>
          <cell r="F7">
            <v>67120</v>
          </cell>
          <cell r="G7" t="str">
            <v>MOLHSEIM</v>
          </cell>
          <cell r="H7">
            <v>388495660</v>
          </cell>
          <cell r="I7">
            <v>388388832</v>
          </cell>
          <cell r="J7" t="str">
            <v>TLB HOLDING</v>
          </cell>
          <cell r="K7">
            <v>67</v>
          </cell>
          <cell r="L7" t="str">
            <v>MOLSHEIM</v>
          </cell>
          <cell r="M7" t="str">
            <v>BGL ARCHITECTURE</v>
          </cell>
          <cell r="N7" t="str">
            <v>12, Rue des Cerisiers</v>
          </cell>
          <cell r="O7">
            <v>67117</v>
          </cell>
          <cell r="P7" t="str">
            <v>FURDENHEIM</v>
          </cell>
          <cell r="Q7">
            <v>388691880</v>
          </cell>
          <cell r="S7">
            <v>388691882</v>
          </cell>
          <cell r="T7">
            <v>30859</v>
          </cell>
        </row>
        <row r="8">
          <cell r="A8">
            <v>7.0069999999999997</v>
          </cell>
          <cell r="B8" t="str">
            <v>BE</v>
          </cell>
          <cell r="C8" t="str">
            <v>MP</v>
          </cell>
          <cell r="D8" t="str">
            <v>LCR</v>
          </cell>
          <cell r="E8" t="str">
            <v>4, Rue de Berne   BP 30058   SCHILTIGHEIM</v>
          </cell>
          <cell r="F8">
            <v>67013</v>
          </cell>
          <cell r="G8" t="str">
            <v>STRASBOURG Cédex</v>
          </cell>
          <cell r="H8">
            <v>388770240</v>
          </cell>
          <cell r="I8">
            <v>388770265</v>
          </cell>
          <cell r="J8" t="str">
            <v>ANPE</v>
          </cell>
          <cell r="K8">
            <v>67</v>
          </cell>
          <cell r="L8" t="str">
            <v>LINGOLSHEIM</v>
          </cell>
          <cell r="M8" t="str">
            <v>LCR</v>
          </cell>
          <cell r="N8" t="str">
            <v>4, Rue de Berne   BP 30058   SCHILTIGHEIM</v>
          </cell>
          <cell r="O8">
            <v>67013</v>
          </cell>
          <cell r="P8" t="str">
            <v>STRASBOURG Cédex</v>
          </cell>
          <cell r="Q8">
            <v>388770240</v>
          </cell>
          <cell r="S8">
            <v>388770265</v>
          </cell>
          <cell r="T8">
            <v>78289.61</v>
          </cell>
        </row>
        <row r="9">
          <cell r="A9">
            <v>7.0090000000000003</v>
          </cell>
          <cell r="B9" t="str">
            <v>FZ</v>
          </cell>
          <cell r="C9" t="str">
            <v>GD</v>
          </cell>
          <cell r="D9" t="str">
            <v>COREAL</v>
          </cell>
          <cell r="E9" t="str">
            <v>BP 45</v>
          </cell>
          <cell r="F9">
            <v>70180</v>
          </cell>
          <cell r="G9" t="str">
            <v>DAMPIERRE SUR SALON</v>
          </cell>
          <cell r="H9">
            <v>384677080</v>
          </cell>
          <cell r="J9" t="str">
            <v>COREAL</v>
          </cell>
          <cell r="K9">
            <v>48</v>
          </cell>
          <cell r="L9" t="str">
            <v>MARVEJOLS</v>
          </cell>
          <cell r="T9">
            <v>392158</v>
          </cell>
        </row>
        <row r="10">
          <cell r="A10">
            <v>7.01</v>
          </cell>
          <cell r="B10" t="str">
            <v>SD</v>
          </cell>
          <cell r="C10" t="str">
            <v>BI</v>
          </cell>
          <cell r="D10" t="str">
            <v>ADAPEI DU PAYS DE MONTBELIARD</v>
          </cell>
          <cell r="E10" t="str">
            <v>20, Rue de Rose   BP 332</v>
          </cell>
          <cell r="F10">
            <v>25200</v>
          </cell>
          <cell r="G10" t="str">
            <v>MONTBELIARD</v>
          </cell>
          <cell r="H10">
            <v>381993200</v>
          </cell>
          <cell r="J10" t="str">
            <v>ADAPEI LA MALTIERE</v>
          </cell>
          <cell r="K10">
            <v>25</v>
          </cell>
          <cell r="L10" t="str">
            <v>SELONCOURT</v>
          </cell>
          <cell r="M10" t="str">
            <v>CETEC</v>
          </cell>
          <cell r="N10" t="str">
            <v>5, Rue Vivaldi</v>
          </cell>
          <cell r="O10">
            <v>25200</v>
          </cell>
          <cell r="P10" t="str">
            <v>MONTBELIARD</v>
          </cell>
          <cell r="Q10">
            <v>381983183</v>
          </cell>
          <cell r="T10">
            <v>28500</v>
          </cell>
        </row>
        <row r="11">
          <cell r="A11">
            <v>7.0110000000000001</v>
          </cell>
          <cell r="B11" t="str">
            <v>FZ</v>
          </cell>
          <cell r="C11" t="str">
            <v>GD</v>
          </cell>
          <cell r="D11" t="str">
            <v>SODIPONS</v>
          </cell>
          <cell r="E11" t="str">
            <v>5, Rue Voltaire</v>
          </cell>
          <cell r="F11">
            <v>17800</v>
          </cell>
          <cell r="G11" t="str">
            <v>PONS</v>
          </cell>
          <cell r="H11">
            <v>671819802</v>
          </cell>
          <cell r="J11" t="str">
            <v>LECLERC</v>
          </cell>
          <cell r="K11">
            <v>17</v>
          </cell>
          <cell r="L11" t="str">
            <v>PONS</v>
          </cell>
          <cell r="M11" t="str">
            <v>ARDECO</v>
          </cell>
          <cell r="N11" t="str">
            <v xml:space="preserve">16, Rue des Granges Galand   </v>
          </cell>
          <cell r="O11">
            <v>37550</v>
          </cell>
          <cell r="P11" t="str">
            <v>SAINT AVERTIN</v>
          </cell>
          <cell r="T11">
            <v>472000</v>
          </cell>
        </row>
        <row r="12">
          <cell r="A12">
            <v>7.0119999999999996</v>
          </cell>
          <cell r="B12" t="str">
            <v>BE</v>
          </cell>
          <cell r="C12" t="str">
            <v>DI</v>
          </cell>
          <cell r="D12" t="str">
            <v>COREAL</v>
          </cell>
          <cell r="E12" t="str">
            <v>BP 45</v>
          </cell>
          <cell r="F12">
            <v>70180</v>
          </cell>
          <cell r="G12" t="str">
            <v>DAMPIERRE SUR SALON</v>
          </cell>
          <cell r="H12">
            <v>384677080</v>
          </cell>
          <cell r="J12" t="str">
            <v>CFR ELBEUF</v>
          </cell>
          <cell r="K12">
            <v>76</v>
          </cell>
          <cell r="L12" t="str">
            <v>SAINT PIERRE LES ELBEUF</v>
          </cell>
          <cell r="T12">
            <v>80000</v>
          </cell>
        </row>
        <row r="13">
          <cell r="A13">
            <v>7.0129999999999999</v>
          </cell>
          <cell r="B13" t="str">
            <v>YM</v>
          </cell>
          <cell r="C13" t="str">
            <v>DI</v>
          </cell>
          <cell r="D13" t="str">
            <v>EIFFAGE CONSTRUCTION</v>
          </cell>
          <cell r="E13" t="str">
            <v>423, Les Bureaux de la Colline</v>
          </cell>
          <cell r="F13">
            <v>92213</v>
          </cell>
          <cell r="G13" t="str">
            <v>SAINT CLOUD Cédex</v>
          </cell>
          <cell r="H13">
            <v>155396000</v>
          </cell>
          <cell r="I13">
            <v>155396040</v>
          </cell>
          <cell r="J13" t="str">
            <v>CLINIQUE DU GRAND STADE (SCI CASANOVA)</v>
          </cell>
          <cell r="K13">
            <v>93</v>
          </cell>
          <cell r="L13" t="str">
            <v>SAINT DENIS</v>
          </cell>
          <cell r="T13">
            <v>292830</v>
          </cell>
        </row>
        <row r="14">
          <cell r="A14">
            <v>7.0140000000000002</v>
          </cell>
          <cell r="B14" t="str">
            <v>BE</v>
          </cell>
          <cell r="C14" t="str">
            <v>BI</v>
          </cell>
          <cell r="D14" t="str">
            <v>DANFOSS SOCLA</v>
          </cell>
          <cell r="E14" t="str">
            <v>365, Avenue du Lieutenant Putier</v>
          </cell>
          <cell r="F14">
            <v>71530</v>
          </cell>
          <cell r="G14" t="str">
            <v>VIREY LE GRAND</v>
          </cell>
          <cell r="H14">
            <v>385974235</v>
          </cell>
          <cell r="I14">
            <v>385597935</v>
          </cell>
          <cell r="J14" t="str">
            <v>DANFOSS SOCLA</v>
          </cell>
          <cell r="K14">
            <v>71</v>
          </cell>
          <cell r="L14" t="str">
            <v>VIREY LE GRAND</v>
          </cell>
          <cell r="T14">
            <v>16250</v>
          </cell>
        </row>
        <row r="15">
          <cell r="A15">
            <v>7.0149999999999997</v>
          </cell>
          <cell r="B15" t="str">
            <v>BE</v>
          </cell>
          <cell r="C15" t="str">
            <v>BI</v>
          </cell>
          <cell r="D15" t="str">
            <v>DUPUY</v>
          </cell>
          <cell r="E15" t="str">
            <v>91, Rue Molière</v>
          </cell>
          <cell r="F15">
            <v>94200</v>
          </cell>
          <cell r="G15" t="str">
            <v>IVRY SUR SEINE</v>
          </cell>
          <cell r="H15">
            <v>146702419</v>
          </cell>
          <cell r="I15">
            <v>146702235</v>
          </cell>
          <cell r="J15" t="str">
            <v>DUPUY</v>
          </cell>
          <cell r="K15">
            <v>94</v>
          </cell>
          <cell r="L15" t="str">
            <v>BONNEUIL SUR MARNE</v>
          </cell>
          <cell r="M15" t="str">
            <v>PROUVEZ JM</v>
          </cell>
          <cell r="T15">
            <v>46200</v>
          </cell>
        </row>
        <row r="16">
          <cell r="A16">
            <v>7.016</v>
          </cell>
          <cell r="B16" t="str">
            <v>BB</v>
          </cell>
          <cell r="C16" t="str">
            <v>AR</v>
          </cell>
          <cell r="D16" t="str">
            <v>CMC</v>
          </cell>
          <cell r="E16" t="str">
            <v>354, Rue André Philip</v>
          </cell>
          <cell r="F16">
            <v>69007</v>
          </cell>
          <cell r="G16" t="str">
            <v>LYON</v>
          </cell>
          <cell r="H16">
            <v>472731440</v>
          </cell>
          <cell r="I16">
            <v>478580206</v>
          </cell>
          <cell r="J16" t="str">
            <v>LES COURRIERS RHODANIENS</v>
          </cell>
          <cell r="K16">
            <v>69</v>
          </cell>
          <cell r="L16" t="str">
            <v>MIONS</v>
          </cell>
          <cell r="M16" t="str">
            <v>CMC</v>
          </cell>
          <cell r="N16" t="str">
            <v>354, Rue André Philip</v>
          </cell>
          <cell r="O16">
            <v>69007</v>
          </cell>
          <cell r="P16" t="str">
            <v>LYON</v>
          </cell>
          <cell r="Q16">
            <v>472731440</v>
          </cell>
          <cell r="S16">
            <v>478580206</v>
          </cell>
          <cell r="T16">
            <v>61000</v>
          </cell>
        </row>
        <row r="17">
          <cell r="A17">
            <v>7.0170000000000003</v>
          </cell>
          <cell r="B17" t="str">
            <v>SD</v>
          </cell>
          <cell r="C17" t="str">
            <v>BI</v>
          </cell>
          <cell r="D17" t="str">
            <v>WAKOA</v>
          </cell>
          <cell r="E17" t="str">
            <v>9, Rue de la Charente</v>
          </cell>
          <cell r="F17">
            <v>68270</v>
          </cell>
          <cell r="G17" t="str">
            <v>WITTENHEIM</v>
          </cell>
          <cell r="H17">
            <v>389530677</v>
          </cell>
          <cell r="I17">
            <v>389530677</v>
          </cell>
          <cell r="J17" t="str">
            <v>WAKOA - Garage RENAULT</v>
          </cell>
          <cell r="K17">
            <v>68</v>
          </cell>
          <cell r="L17" t="str">
            <v>BARTENHEIM</v>
          </cell>
          <cell r="M17" t="str">
            <v>SMOD</v>
          </cell>
          <cell r="N17" t="str">
            <v>12, Rue Carnot</v>
          </cell>
          <cell r="O17">
            <v>70180</v>
          </cell>
          <cell r="P17" t="str">
            <v>DAMPIERRE SUR SALON</v>
          </cell>
          <cell r="Q17">
            <v>384670478</v>
          </cell>
          <cell r="R17">
            <v>633374188</v>
          </cell>
          <cell r="S17">
            <v>384670722</v>
          </cell>
          <cell r="T17">
            <v>45000</v>
          </cell>
        </row>
        <row r="18">
          <cell r="A18">
            <v>7.0179999999999998</v>
          </cell>
          <cell r="B18" t="str">
            <v>SD</v>
          </cell>
          <cell r="C18" t="str">
            <v>BA</v>
          </cell>
          <cell r="D18" t="str">
            <v>BRESSE MONTAGE SERVICE - BOND René</v>
          </cell>
          <cell r="F18">
            <v>39120</v>
          </cell>
          <cell r="G18" t="str">
            <v>PALAISEAU</v>
          </cell>
          <cell r="H18">
            <v>384817122</v>
          </cell>
          <cell r="I18">
            <v>384817122</v>
          </cell>
          <cell r="J18" t="str">
            <v>GARESSUS Alain</v>
          </cell>
          <cell r="K18">
            <v>25</v>
          </cell>
          <cell r="L18" t="str">
            <v>FERRIERE LE LAC</v>
          </cell>
          <cell r="T18">
            <v>58000</v>
          </cell>
          <cell r="U18" t="str">
            <v>MONNET</v>
          </cell>
        </row>
        <row r="19">
          <cell r="A19">
            <v>7.0190000000000001</v>
          </cell>
          <cell r="B19" t="str">
            <v>BB</v>
          </cell>
          <cell r="C19" t="str">
            <v>DI</v>
          </cell>
          <cell r="D19" t="str">
            <v>SCI TECHNOMAIL chez LAZARD GROUPE</v>
          </cell>
          <cell r="E19" t="str">
            <v>33, Avenue Foch</v>
          </cell>
          <cell r="F19">
            <v>69006</v>
          </cell>
          <cell r="G19" t="str">
            <v>LYON</v>
          </cell>
          <cell r="H19">
            <v>472695969</v>
          </cell>
          <cell r="I19">
            <v>472695968</v>
          </cell>
          <cell r="J19" t="str">
            <v>ZB4</v>
          </cell>
          <cell r="K19">
            <v>69</v>
          </cell>
          <cell r="L19" t="str">
            <v>SAINT PRIEST</v>
          </cell>
          <cell r="M19" t="str">
            <v>XANADU ARCHITECTES</v>
          </cell>
          <cell r="N19" t="str">
            <v>58 Bis, Rue Sala</v>
          </cell>
          <cell r="O19">
            <v>69002</v>
          </cell>
          <cell r="P19" t="str">
            <v>LYON</v>
          </cell>
          <cell r="Q19">
            <v>478375252</v>
          </cell>
          <cell r="R19">
            <v>621491293</v>
          </cell>
          <cell r="S19">
            <v>478370607</v>
          </cell>
          <cell r="T19">
            <v>666590</v>
          </cell>
        </row>
        <row r="20">
          <cell r="A20">
            <v>7.02</v>
          </cell>
          <cell r="B20" t="str">
            <v>BE</v>
          </cell>
          <cell r="C20" t="str">
            <v>AR</v>
          </cell>
          <cell r="D20" t="str">
            <v>BATAILLE</v>
          </cell>
          <cell r="E20" t="str">
            <v>1, Rue de Paradis</v>
          </cell>
          <cell r="F20">
            <v>77720</v>
          </cell>
          <cell r="G20" t="str">
            <v>AUBEPIERRE</v>
          </cell>
          <cell r="H20">
            <v>164068575</v>
          </cell>
          <cell r="I20">
            <v>164065408</v>
          </cell>
          <cell r="J20" t="str">
            <v>SCI ALBIGES</v>
          </cell>
          <cell r="K20">
            <v>77</v>
          </cell>
          <cell r="L20" t="str">
            <v>SERVON</v>
          </cell>
          <cell r="T20">
            <v>51780</v>
          </cell>
        </row>
        <row r="21">
          <cell r="A21">
            <v>7.0209999999999999</v>
          </cell>
          <cell r="B21" t="str">
            <v>YM</v>
          </cell>
          <cell r="C21" t="str">
            <v>GD</v>
          </cell>
          <cell r="D21" t="str">
            <v>PROMOBRICO</v>
          </cell>
          <cell r="E21" t="str">
            <v>21, Avenue du Maréchal De Lattre De Tassigny</v>
          </cell>
          <cell r="F21">
            <v>94726</v>
          </cell>
          <cell r="G21" t="str">
            <v>FONTENAY SOUS BOIS Cédex</v>
          </cell>
          <cell r="J21" t="str">
            <v>BRICORAMA</v>
          </cell>
          <cell r="K21">
            <v>91</v>
          </cell>
          <cell r="L21" t="str">
            <v>ST GERMAIN LES ARPAJON</v>
          </cell>
          <cell r="M21" t="str">
            <v>DESFORGES Guillaume</v>
          </cell>
          <cell r="N21" t="str">
            <v>40, Rue du Chemin Neuf   BP 20060   LORMAYE</v>
          </cell>
          <cell r="O21">
            <v>28211</v>
          </cell>
          <cell r="P21" t="str">
            <v>NOGENT LE ROI Cédex</v>
          </cell>
          <cell r="Q21">
            <v>237511327</v>
          </cell>
          <cell r="S21">
            <v>237611328</v>
          </cell>
          <cell r="T21">
            <v>167500</v>
          </cell>
        </row>
        <row r="22">
          <cell r="A22">
            <v>7.0220000000000002</v>
          </cell>
          <cell r="B22" t="str">
            <v>SD</v>
          </cell>
          <cell r="C22" t="str">
            <v>BI</v>
          </cell>
          <cell r="D22" t="str">
            <v>ETOILE 70</v>
          </cell>
          <cell r="E22" t="str">
            <v>BP 343</v>
          </cell>
          <cell r="F22">
            <v>70006</v>
          </cell>
          <cell r="G22" t="str">
            <v>VESOUL Cédex</v>
          </cell>
          <cell r="H22">
            <v>384970102</v>
          </cell>
          <cell r="I22">
            <v>384970370</v>
          </cell>
          <cell r="J22" t="str">
            <v>MERCEDES</v>
          </cell>
          <cell r="K22">
            <v>70</v>
          </cell>
          <cell r="L22" t="str">
            <v>VESOUL</v>
          </cell>
          <cell r="T22">
            <v>3870</v>
          </cell>
        </row>
        <row r="23">
          <cell r="A23">
            <v>7.0229999999999997</v>
          </cell>
          <cell r="B23" t="str">
            <v>BB</v>
          </cell>
          <cell r="C23" t="str">
            <v>HS</v>
          </cell>
          <cell r="D23" t="str">
            <v>SCI DU PUITS DE L'HOMME</v>
          </cell>
          <cell r="E23" t="str">
            <v>ZI Marais du Culas</v>
          </cell>
          <cell r="F23">
            <v>74330</v>
          </cell>
          <cell r="G23" t="str">
            <v>SILLINGY</v>
          </cell>
          <cell r="H23">
            <v>609268753</v>
          </cell>
          <cell r="J23" t="str">
            <v>MEGEVAND Transports</v>
          </cell>
          <cell r="K23">
            <v>74</v>
          </cell>
          <cell r="L23" t="str">
            <v>SILLINGY</v>
          </cell>
          <cell r="M23" t="str">
            <v>BONNOT Yves</v>
          </cell>
          <cell r="N23" t="str">
            <v>10, Quai de la Tourette</v>
          </cell>
          <cell r="O23">
            <v>74000</v>
          </cell>
          <cell r="P23" t="str">
            <v>ANNECY</v>
          </cell>
          <cell r="Q23">
            <v>450455542</v>
          </cell>
          <cell r="S23">
            <v>450453671</v>
          </cell>
          <cell r="T23">
            <v>89445.6</v>
          </cell>
        </row>
        <row r="24">
          <cell r="A24">
            <v>7.024</v>
          </cell>
          <cell r="B24" t="str">
            <v>BE</v>
          </cell>
          <cell r="C24" t="str">
            <v>MP</v>
          </cell>
          <cell r="D24" t="str">
            <v>SOLGEC</v>
          </cell>
          <cell r="E24" t="str">
            <v>Grand Cap   Immeuble Le Portant   152, Rue St Clair</v>
          </cell>
          <cell r="F24">
            <v>69731</v>
          </cell>
          <cell r="G24" t="str">
            <v>CALUIRE</v>
          </cell>
          <cell r="H24">
            <v>472272700</v>
          </cell>
          <cell r="J24" t="str">
            <v>CHU LE BOCAGE CENTRAL</v>
          </cell>
          <cell r="K24">
            <v>21</v>
          </cell>
          <cell r="L24" t="str">
            <v>DIJON</v>
          </cell>
          <cell r="M24" t="str">
            <v>SOLGEC - OTH - GROUPE 6</v>
          </cell>
          <cell r="T24">
            <v>1540799</v>
          </cell>
        </row>
        <row r="25">
          <cell r="A25">
            <v>7.0250000000000004</v>
          </cell>
          <cell r="B25" t="str">
            <v>BB</v>
          </cell>
          <cell r="C25" t="str">
            <v>AR</v>
          </cell>
          <cell r="D25" t="str">
            <v>CMC</v>
          </cell>
          <cell r="E25" t="str">
            <v>354, Rue André Philip</v>
          </cell>
          <cell r="F25">
            <v>69007</v>
          </cell>
          <cell r="G25" t="str">
            <v>LYON</v>
          </cell>
          <cell r="H25">
            <v>472731440</v>
          </cell>
          <cell r="I25">
            <v>478580206</v>
          </cell>
          <cell r="J25" t="str">
            <v>CAPDA - FINEGIL</v>
          </cell>
          <cell r="K25">
            <v>69</v>
          </cell>
          <cell r="L25" t="str">
            <v>RILLEUX LA PAPE</v>
          </cell>
          <cell r="M25" t="str">
            <v>CMC</v>
          </cell>
          <cell r="N25" t="str">
            <v>354, Rue André Philip</v>
          </cell>
          <cell r="O25">
            <v>69007</v>
          </cell>
          <cell r="P25" t="str">
            <v>LYON</v>
          </cell>
          <cell r="Q25">
            <v>472731440</v>
          </cell>
          <cell r="S25">
            <v>478580206</v>
          </cell>
          <cell r="T25">
            <v>183560</v>
          </cell>
        </row>
        <row r="26">
          <cell r="A26">
            <v>7.0259999999999998</v>
          </cell>
          <cell r="B26" t="str">
            <v>BE</v>
          </cell>
          <cell r="C26" t="str">
            <v>DI</v>
          </cell>
          <cell r="D26" t="str">
            <v>DRUET</v>
          </cell>
          <cell r="E26" t="str">
            <v>BP 46</v>
          </cell>
          <cell r="F26">
            <v>70180</v>
          </cell>
          <cell r="G26" t="str">
            <v>DAMPIERRE SUR SALON</v>
          </cell>
          <cell r="J26" t="str">
            <v>CITY PLAZA</v>
          </cell>
          <cell r="K26">
            <v>34</v>
          </cell>
          <cell r="L26" t="str">
            <v>MONTPELLIER</v>
          </cell>
          <cell r="T26">
            <v>27500</v>
          </cell>
        </row>
        <row r="27">
          <cell r="A27">
            <v>7.0270000000000001</v>
          </cell>
          <cell r="B27" t="str">
            <v>SD</v>
          </cell>
          <cell r="C27" t="str">
            <v>BA</v>
          </cell>
          <cell r="D27" t="str">
            <v>GAEC LOUVET</v>
          </cell>
          <cell r="F27">
            <v>25140</v>
          </cell>
          <cell r="G27" t="str">
            <v>CHARQUEONT</v>
          </cell>
          <cell r="H27">
            <v>381440175</v>
          </cell>
          <cell r="J27" t="str">
            <v>GAEC LOUVET</v>
          </cell>
          <cell r="K27">
            <v>25</v>
          </cell>
          <cell r="L27" t="str">
            <v>CHARQUEMONT</v>
          </cell>
          <cell r="T27">
            <v>42570</v>
          </cell>
          <cell r="U27" t="str">
            <v>MONNET</v>
          </cell>
        </row>
        <row r="28">
          <cell r="A28">
            <v>7.0279999999999996</v>
          </cell>
          <cell r="B28" t="str">
            <v>FZ</v>
          </cell>
          <cell r="C28" t="str">
            <v>GD</v>
          </cell>
          <cell r="D28" t="str">
            <v>SODIA</v>
          </cell>
          <cell r="E28" t="str">
            <v>Centre Commercial Grand Tour  Avenue d'Aquitaine</v>
          </cell>
          <cell r="F28">
            <v>33560</v>
          </cell>
          <cell r="G28" t="str">
            <v>SAINTE EULALIE</v>
          </cell>
          <cell r="H28">
            <v>556773535</v>
          </cell>
          <cell r="I28">
            <v>556773504</v>
          </cell>
          <cell r="J28" t="str">
            <v>LECLERC GRAND TOUR</v>
          </cell>
          <cell r="K28">
            <v>33</v>
          </cell>
          <cell r="L28" t="str">
            <v>SAINTE EULALIE</v>
          </cell>
          <cell r="M28" t="str">
            <v>2CZI</v>
          </cell>
          <cell r="N28" t="str">
            <v>2, Rue Raymond Penot</v>
          </cell>
          <cell r="O28">
            <v>91150</v>
          </cell>
          <cell r="P28" t="str">
            <v>BOUTERVILLIERS</v>
          </cell>
          <cell r="Q28">
            <v>169953000</v>
          </cell>
          <cell r="S28">
            <v>169953297</v>
          </cell>
          <cell r="T28">
            <v>199528</v>
          </cell>
        </row>
        <row r="29">
          <cell r="A29">
            <v>7.0289999999999999</v>
          </cell>
          <cell r="B29" t="str">
            <v>BE</v>
          </cell>
          <cell r="C29" t="str">
            <v>BI</v>
          </cell>
          <cell r="D29" t="str">
            <v>TERREAL</v>
          </cell>
          <cell r="E29" t="str">
            <v>Rue Léon Saccard</v>
          </cell>
          <cell r="F29">
            <v>71150</v>
          </cell>
          <cell r="G29" t="str">
            <v>CHAGNY</v>
          </cell>
          <cell r="H29">
            <v>149972320</v>
          </cell>
          <cell r="J29" t="str">
            <v>TERREAL</v>
          </cell>
          <cell r="K29">
            <v>71</v>
          </cell>
          <cell r="L29" t="str">
            <v>CHAGNY</v>
          </cell>
          <cell r="M29" t="str">
            <v>ARCHIMEN</v>
          </cell>
          <cell r="N29" t="str">
            <v>2, Rue René Char Les Bureaux de Churchill BP 66606</v>
          </cell>
          <cell r="O29">
            <v>21066</v>
          </cell>
          <cell r="P29" t="str">
            <v>DIJON Cédex</v>
          </cell>
          <cell r="Q29">
            <v>380539595</v>
          </cell>
          <cell r="S29">
            <v>380539604</v>
          </cell>
          <cell r="T29">
            <v>2962635.18</v>
          </cell>
        </row>
        <row r="30">
          <cell r="A30">
            <v>7.03</v>
          </cell>
          <cell r="B30" t="str">
            <v>BE</v>
          </cell>
          <cell r="C30" t="str">
            <v>HS</v>
          </cell>
          <cell r="D30" t="str">
            <v>CACH BATIMENT</v>
          </cell>
          <cell r="E30" t="str">
            <v>9, Place Carrière</v>
          </cell>
          <cell r="F30">
            <v>54000</v>
          </cell>
          <cell r="G30" t="str">
            <v>NANCY</v>
          </cell>
          <cell r="H30">
            <v>383355494</v>
          </cell>
          <cell r="I30">
            <v>383376693</v>
          </cell>
          <cell r="J30" t="str">
            <v>FRANSBONHOMME</v>
          </cell>
          <cell r="K30">
            <v>28</v>
          </cell>
          <cell r="L30" t="str">
            <v>NOGENT LE ROTROU</v>
          </cell>
          <cell r="T30">
            <v>36000</v>
          </cell>
        </row>
        <row r="31">
          <cell r="A31">
            <v>7.0309999999999997</v>
          </cell>
          <cell r="B31" t="str">
            <v>BE</v>
          </cell>
          <cell r="C31" t="str">
            <v>BI</v>
          </cell>
          <cell r="D31" t="str">
            <v>BATIPRO CONCEPT</v>
          </cell>
          <cell r="E31" t="str">
            <v>8, Rue Alfred De Vigny   BP 72109</v>
          </cell>
          <cell r="F31">
            <v>25051</v>
          </cell>
          <cell r="G31" t="str">
            <v>BESANCON Cédex 5</v>
          </cell>
          <cell r="H31">
            <v>381412500</v>
          </cell>
          <cell r="I31">
            <v>381518041</v>
          </cell>
          <cell r="J31" t="str">
            <v>WORLDPLAS</v>
          </cell>
          <cell r="K31">
            <v>25</v>
          </cell>
          <cell r="L31" t="str">
            <v>BESANCON</v>
          </cell>
          <cell r="M31" t="str">
            <v>BATIPRO CONCEPT</v>
          </cell>
          <cell r="N31" t="str">
            <v>8, Rue Alfred De Vigny</v>
          </cell>
          <cell r="O31">
            <v>25051</v>
          </cell>
          <cell r="P31" t="str">
            <v>BESANCON Cédex 5</v>
          </cell>
          <cell r="Q31">
            <v>381412500</v>
          </cell>
          <cell r="S31">
            <v>381518041</v>
          </cell>
          <cell r="T31">
            <v>203000</v>
          </cell>
        </row>
        <row r="32">
          <cell r="A32">
            <v>7.032</v>
          </cell>
          <cell r="B32" t="str">
            <v>SD</v>
          </cell>
          <cell r="C32" t="str">
            <v>BI</v>
          </cell>
          <cell r="D32" t="str">
            <v>SCI ROSNET</v>
          </cell>
          <cell r="E32" t="str">
            <v>24, Rue Jean-Baptiste Colbert</v>
          </cell>
          <cell r="F32">
            <v>10600</v>
          </cell>
          <cell r="G32" t="str">
            <v>LA CHAPELLE SAINT LUC</v>
          </cell>
          <cell r="J32" t="str">
            <v>SCI ROSNET</v>
          </cell>
          <cell r="K32">
            <v>10</v>
          </cell>
          <cell r="L32" t="str">
            <v>LA CHAPELLE SAINT LUC</v>
          </cell>
          <cell r="M32" t="str">
            <v>GBTP DEVELOPPEMENT</v>
          </cell>
          <cell r="N32" t="str">
            <v>2, Rue Archimède</v>
          </cell>
          <cell r="O32">
            <v>10600</v>
          </cell>
          <cell r="P32" t="str">
            <v>LA CHAPELLE SAINT LUC</v>
          </cell>
          <cell r="Q32">
            <v>325451122</v>
          </cell>
          <cell r="R32">
            <v>320911319</v>
          </cell>
          <cell r="S32">
            <v>325451133</v>
          </cell>
          <cell r="T32">
            <v>50890</v>
          </cell>
        </row>
        <row r="33">
          <cell r="A33">
            <v>7.0330000000000004</v>
          </cell>
          <cell r="B33" t="str">
            <v>SD</v>
          </cell>
          <cell r="C33" t="str">
            <v>GD</v>
          </cell>
          <cell r="D33" t="str">
            <v>GBTP DEVELOPPEMENT</v>
          </cell>
          <cell r="E33" t="str">
            <v>2, Rue Archimède</v>
          </cell>
          <cell r="F33">
            <v>10600</v>
          </cell>
          <cell r="G33" t="str">
            <v>LA CHAPELLE SAINT LUC</v>
          </cell>
          <cell r="H33">
            <v>325451122</v>
          </cell>
          <cell r="I33">
            <v>325451133</v>
          </cell>
          <cell r="J33" t="str">
            <v>ALDI</v>
          </cell>
          <cell r="K33">
            <v>68</v>
          </cell>
          <cell r="L33" t="str">
            <v>NIEDERHERGHEIM</v>
          </cell>
          <cell r="M33" t="str">
            <v>GBTP DEVELOPPEMENT</v>
          </cell>
          <cell r="N33" t="str">
            <v>2, Rue Archimède</v>
          </cell>
          <cell r="O33">
            <v>10600</v>
          </cell>
          <cell r="P33" t="str">
            <v>LA CHAPELLE SAINT LUC</v>
          </cell>
          <cell r="Q33">
            <v>325451122</v>
          </cell>
          <cell r="R33">
            <v>320911319</v>
          </cell>
          <cell r="S33">
            <v>325451133</v>
          </cell>
          <cell r="T33" t="str">
            <v>ANNULEE</v>
          </cell>
        </row>
        <row r="34">
          <cell r="A34">
            <v>7.0339999999999998</v>
          </cell>
          <cell r="B34" t="str">
            <v>BE</v>
          </cell>
          <cell r="C34" t="str">
            <v>BI</v>
          </cell>
          <cell r="D34" t="str">
            <v>LCR</v>
          </cell>
          <cell r="E34" t="str">
            <v>4, Rue de Berne   BP 30058   SCHILTIGHEIM</v>
          </cell>
          <cell r="F34">
            <v>67013</v>
          </cell>
          <cell r="G34" t="str">
            <v>STRASBOURG Cédex</v>
          </cell>
          <cell r="H34">
            <v>388770240</v>
          </cell>
          <cell r="I34">
            <v>388770265</v>
          </cell>
          <cell r="J34" t="str">
            <v>SCI BIO 3</v>
          </cell>
          <cell r="K34">
            <v>67</v>
          </cell>
          <cell r="L34" t="str">
            <v>SCHILTIGHEIM</v>
          </cell>
          <cell r="M34" t="str">
            <v>LCR</v>
          </cell>
          <cell r="N34" t="str">
            <v>4, Rue de Berne   BP 30058   SCHILTIGHEIM</v>
          </cell>
          <cell r="O34">
            <v>67013</v>
          </cell>
          <cell r="P34" t="str">
            <v>STRASBOURG Cédex</v>
          </cell>
          <cell r="Q34">
            <v>388770240</v>
          </cell>
          <cell r="S34">
            <v>388770265</v>
          </cell>
          <cell r="T34">
            <v>179110</v>
          </cell>
        </row>
        <row r="35">
          <cell r="A35">
            <v>7.0350000000000001</v>
          </cell>
          <cell r="B35" t="str">
            <v>BE</v>
          </cell>
          <cell r="C35" t="str">
            <v>AR</v>
          </cell>
          <cell r="D35" t="str">
            <v>DIAGONALE</v>
          </cell>
          <cell r="E35" t="str">
            <v>13, Rue Vauban</v>
          </cell>
          <cell r="F35">
            <v>67450</v>
          </cell>
          <cell r="G35" t="str">
            <v>MUNDOLSHEIM</v>
          </cell>
          <cell r="H35">
            <v>388201718</v>
          </cell>
          <cell r="I35">
            <v>388209530</v>
          </cell>
          <cell r="J35" t="str">
            <v>SCI LO</v>
          </cell>
          <cell r="K35">
            <v>67</v>
          </cell>
          <cell r="L35" t="str">
            <v>MUNDOLSHEIM</v>
          </cell>
          <cell r="M35" t="str">
            <v>DIAGONALE</v>
          </cell>
          <cell r="N35" t="str">
            <v>13, Rue Vauban</v>
          </cell>
          <cell r="O35">
            <v>67450</v>
          </cell>
          <cell r="P35" t="str">
            <v>MUNDOLSHEIM</v>
          </cell>
          <cell r="Q35">
            <v>388201718</v>
          </cell>
          <cell r="S35">
            <v>388209530</v>
          </cell>
          <cell r="T35">
            <v>58500</v>
          </cell>
        </row>
        <row r="36">
          <cell r="A36">
            <v>7.0359999999999996</v>
          </cell>
          <cell r="B36" t="str">
            <v>BE</v>
          </cell>
          <cell r="C36" t="str">
            <v>GD</v>
          </cell>
          <cell r="D36" t="str">
            <v>SCI INVESTOR 2</v>
          </cell>
          <cell r="E36" t="str">
            <v>19 - 20, Place Charles Béraudier</v>
          </cell>
          <cell r="F36">
            <v>69003</v>
          </cell>
          <cell r="G36" t="str">
            <v>LYON</v>
          </cell>
          <cell r="H36">
            <v>472682121</v>
          </cell>
          <cell r="I36">
            <v>472335502</v>
          </cell>
          <cell r="J36" t="str">
            <v>COTE HALLES</v>
          </cell>
          <cell r="K36">
            <v>77</v>
          </cell>
          <cell r="L36" t="str">
            <v>VERT SAINT DENIS</v>
          </cell>
          <cell r="M36" t="str">
            <v>ATELIER 77</v>
          </cell>
          <cell r="N36" t="str">
            <v>10, Rue Delaunoy</v>
          </cell>
          <cell r="O36">
            <v>77000</v>
          </cell>
          <cell r="P36" t="str">
            <v>MELUN</v>
          </cell>
          <cell r="Q36">
            <v>164523519</v>
          </cell>
          <cell r="S36">
            <v>164523755</v>
          </cell>
          <cell r="T36">
            <v>138000</v>
          </cell>
        </row>
        <row r="37">
          <cell r="A37">
            <v>7.0369999999999999</v>
          </cell>
          <cell r="B37" t="str">
            <v>BE</v>
          </cell>
          <cell r="C37" t="str">
            <v>HS</v>
          </cell>
          <cell r="D37" t="str">
            <v>CACH BATIMENT</v>
          </cell>
          <cell r="E37" t="str">
            <v>9, Place Carrière</v>
          </cell>
          <cell r="F37">
            <v>54000</v>
          </cell>
          <cell r="G37" t="str">
            <v>NANCY</v>
          </cell>
          <cell r="H37">
            <v>383355494</v>
          </cell>
          <cell r="I37">
            <v>383376693</v>
          </cell>
          <cell r="J37" t="str">
            <v>FRANSBONHOMME</v>
          </cell>
          <cell r="K37">
            <v>39</v>
          </cell>
          <cell r="L37" t="str">
            <v>CHAMPAGNOLE</v>
          </cell>
          <cell r="T37">
            <v>37440</v>
          </cell>
        </row>
        <row r="38">
          <cell r="A38">
            <v>7.0380000000000003</v>
          </cell>
          <cell r="B38" t="str">
            <v>BE</v>
          </cell>
          <cell r="C38" t="str">
            <v>BI</v>
          </cell>
          <cell r="D38" t="str">
            <v>KILOUTOU</v>
          </cell>
          <cell r="E38" t="str">
            <v>340, Avenue de la Marne</v>
          </cell>
          <cell r="F38">
            <v>59700</v>
          </cell>
          <cell r="G38" t="str">
            <v>MARCQ EN BAROEUL</v>
          </cell>
          <cell r="J38" t="str">
            <v>KILOUTOU</v>
          </cell>
          <cell r="K38">
            <v>25</v>
          </cell>
          <cell r="L38" t="str">
            <v>TAILLECOURT</v>
          </cell>
          <cell r="M38" t="str">
            <v>ARCA ARCHITECTURE</v>
          </cell>
          <cell r="N38" t="str">
            <v>45, Avenue des Droits de l'Homme</v>
          </cell>
          <cell r="O38">
            <v>45000</v>
          </cell>
          <cell r="P38" t="str">
            <v>ORLEANS</v>
          </cell>
          <cell r="Q38">
            <v>238846000</v>
          </cell>
          <cell r="S38">
            <v>238848020</v>
          </cell>
          <cell r="T38">
            <v>55120</v>
          </cell>
        </row>
        <row r="39">
          <cell r="A39">
            <v>7.0389999999999997</v>
          </cell>
          <cell r="B39" t="str">
            <v>BB</v>
          </cell>
          <cell r="C39" t="str">
            <v>AR</v>
          </cell>
          <cell r="D39" t="str">
            <v>R2I - SCAPPATICCI</v>
          </cell>
          <cell r="E39" t="str">
            <v>BP 43</v>
          </cell>
          <cell r="F39">
            <v>69684</v>
          </cell>
          <cell r="G39" t="str">
            <v>CHASSIEU Cédex</v>
          </cell>
          <cell r="H39">
            <v>478901197</v>
          </cell>
          <cell r="I39">
            <v>478406796</v>
          </cell>
          <cell r="J39" t="str">
            <v>TOUSSIEU IV</v>
          </cell>
          <cell r="K39">
            <v>69</v>
          </cell>
          <cell r="L39" t="str">
            <v>TOUSSIEU</v>
          </cell>
          <cell r="M39" t="str">
            <v>GRUYER PA</v>
          </cell>
          <cell r="N39" t="str">
            <v>94, Rue Mercière</v>
          </cell>
          <cell r="O39">
            <v>69002</v>
          </cell>
          <cell r="P39" t="str">
            <v>LYON</v>
          </cell>
          <cell r="Q39">
            <v>478376529</v>
          </cell>
          <cell r="S39">
            <v>472419055</v>
          </cell>
          <cell r="T39">
            <v>215000</v>
          </cell>
        </row>
        <row r="40">
          <cell r="A40">
            <v>7.04</v>
          </cell>
          <cell r="B40" t="str">
            <v>BB</v>
          </cell>
          <cell r="C40" t="str">
            <v>AR</v>
          </cell>
          <cell r="D40" t="str">
            <v>R2I - SCAPPATICCI</v>
          </cell>
          <cell r="E40" t="str">
            <v>BP 43</v>
          </cell>
          <cell r="F40">
            <v>69684</v>
          </cell>
          <cell r="G40" t="str">
            <v>CHASSIEU Cédex</v>
          </cell>
          <cell r="H40">
            <v>478901197</v>
          </cell>
          <cell r="I40">
            <v>478406796</v>
          </cell>
          <cell r="J40" t="str">
            <v>EUROGAL</v>
          </cell>
          <cell r="K40">
            <v>69</v>
          </cell>
          <cell r="L40" t="str">
            <v>SAINT PRIEST</v>
          </cell>
          <cell r="M40" t="str">
            <v>GRUYER PA</v>
          </cell>
          <cell r="N40" t="str">
            <v>94, Rue Mercière</v>
          </cell>
          <cell r="O40">
            <v>69002</v>
          </cell>
          <cell r="P40" t="str">
            <v>LYON</v>
          </cell>
          <cell r="Q40">
            <v>478376529</v>
          </cell>
          <cell r="S40">
            <v>472419055</v>
          </cell>
          <cell r="T40">
            <v>175000</v>
          </cell>
        </row>
        <row r="41">
          <cell r="A41">
            <v>7.0410000000000004</v>
          </cell>
          <cell r="B41" t="str">
            <v>BE</v>
          </cell>
          <cell r="C41" t="str">
            <v>BI</v>
          </cell>
          <cell r="D41" t="str">
            <v>AUTIN</v>
          </cell>
          <cell r="E41" t="str">
            <v>8, Rue Joseph Cugnot   ZI Gellainville</v>
          </cell>
          <cell r="F41">
            <v>28630</v>
          </cell>
          <cell r="G41" t="str">
            <v>GELLAINVILLE</v>
          </cell>
          <cell r="H41">
            <v>237343420</v>
          </cell>
          <cell r="I41">
            <v>237302606</v>
          </cell>
          <cell r="J41" t="str">
            <v>AUTIN</v>
          </cell>
          <cell r="K41">
            <v>28</v>
          </cell>
          <cell r="L41" t="str">
            <v>GELLAINVILLE</v>
          </cell>
          <cell r="M41" t="str">
            <v>PROUVEZ JM</v>
          </cell>
          <cell r="R41">
            <v>617560246</v>
          </cell>
          <cell r="S41">
            <v>321341882</v>
          </cell>
          <cell r="T41">
            <v>20605</v>
          </cell>
        </row>
        <row r="42">
          <cell r="A42">
            <v>7.0419999999999998</v>
          </cell>
          <cell r="B42" t="str">
            <v>FZ</v>
          </cell>
          <cell r="C42" t="str">
            <v>DI</v>
          </cell>
          <cell r="D42" t="str">
            <v>CMCPSG</v>
          </cell>
          <cell r="E42" t="str">
            <v>132, Rue Maréchal Foch</v>
          </cell>
          <cell r="F42">
            <v>78100</v>
          </cell>
          <cell r="G42" t="str">
            <v>SAINT GERMAIN EN LAYE</v>
          </cell>
          <cell r="J42" t="str">
            <v>CLINIQUE MARIE THERESE et LOUIS XIV</v>
          </cell>
          <cell r="K42">
            <v>78</v>
          </cell>
          <cell r="L42" t="str">
            <v>SAINT GERMAIN</v>
          </cell>
          <cell r="M42" t="str">
            <v>LEA</v>
          </cell>
          <cell r="N42" t="str">
            <v>3 Bis, Chemin de la Jonchère</v>
          </cell>
          <cell r="O42">
            <v>92500</v>
          </cell>
          <cell r="P42" t="str">
            <v>RUEIL MALMAISON</v>
          </cell>
          <cell r="T42">
            <v>77145</v>
          </cell>
          <cell r="V42" t="str">
            <v>FZ</v>
          </cell>
        </row>
        <row r="43">
          <cell r="A43">
            <v>7.0430000000000001</v>
          </cell>
          <cell r="B43" t="str">
            <v>BE</v>
          </cell>
          <cell r="C43" t="str">
            <v>BI</v>
          </cell>
          <cell r="D43" t="str">
            <v>CMSI</v>
          </cell>
          <cell r="F43">
            <v>1000</v>
          </cell>
          <cell r="G43" t="str">
            <v>ATTIGNAT</v>
          </cell>
          <cell r="J43" t="str">
            <v>CMSI</v>
          </cell>
          <cell r="K43">
            <v>1</v>
          </cell>
          <cell r="L43" t="str">
            <v>ATTIGNAT</v>
          </cell>
          <cell r="M43" t="str">
            <v>AARALP</v>
          </cell>
          <cell r="N43" t="str">
            <v>L'Astrolabe   Park Nord Annecy</v>
          </cell>
          <cell r="O43">
            <v>74370</v>
          </cell>
          <cell r="P43" t="str">
            <v>METZ TESSY</v>
          </cell>
          <cell r="Q43">
            <v>450273674</v>
          </cell>
          <cell r="S43">
            <v>450273609</v>
          </cell>
          <cell r="T43">
            <v>510025</v>
          </cell>
        </row>
        <row r="44">
          <cell r="A44">
            <v>7.0439999999999996</v>
          </cell>
          <cell r="B44" t="str">
            <v>SD</v>
          </cell>
          <cell r="C44" t="str">
            <v>AR</v>
          </cell>
          <cell r="D44" t="str">
            <v>MUSY</v>
          </cell>
          <cell r="E44" t="str">
            <v>Grande Rue</v>
          </cell>
          <cell r="F44">
            <v>25330</v>
          </cell>
          <cell r="G44" t="str">
            <v>AMANCEY</v>
          </cell>
          <cell r="H44">
            <v>381866165</v>
          </cell>
          <cell r="I44">
            <v>381865343</v>
          </cell>
          <cell r="J44" t="str">
            <v>MUSY</v>
          </cell>
          <cell r="K44">
            <v>25</v>
          </cell>
          <cell r="L44" t="str">
            <v>AMANCEY</v>
          </cell>
          <cell r="T44">
            <v>50000</v>
          </cell>
        </row>
        <row r="45">
          <cell r="A45">
            <v>7.0449999999999999</v>
          </cell>
          <cell r="B45" t="str">
            <v>BE</v>
          </cell>
          <cell r="C45" t="str">
            <v>BI</v>
          </cell>
          <cell r="D45" t="str">
            <v>DRUET</v>
          </cell>
          <cell r="E45" t="str">
            <v>BP 46</v>
          </cell>
          <cell r="F45">
            <v>70180</v>
          </cell>
          <cell r="G45" t="str">
            <v>DAMPIERRE SUR SALON</v>
          </cell>
          <cell r="J45" t="str">
            <v>DRUET</v>
          </cell>
          <cell r="K45">
            <v>70</v>
          </cell>
          <cell r="L45" t="str">
            <v>DAMPIERRE SUR SALON</v>
          </cell>
          <cell r="M45" t="str">
            <v>BATIC INGEROP</v>
          </cell>
          <cell r="O45">
            <v>25000</v>
          </cell>
          <cell r="P45" t="str">
            <v>BESANCON</v>
          </cell>
          <cell r="T45">
            <v>170000</v>
          </cell>
        </row>
        <row r="46">
          <cell r="A46">
            <v>7.0460000000000003</v>
          </cell>
          <cell r="B46" t="str">
            <v>BE</v>
          </cell>
          <cell r="C46" t="str">
            <v>BI</v>
          </cell>
          <cell r="D46" t="str">
            <v>ROSE</v>
          </cell>
          <cell r="F46">
            <v>1360</v>
          </cell>
          <cell r="G46" t="str">
            <v>BRESSOLLES</v>
          </cell>
          <cell r="J46" t="str">
            <v>ROSE</v>
          </cell>
          <cell r="K46">
            <v>1</v>
          </cell>
          <cell r="L46" t="str">
            <v>BRESSOLLES</v>
          </cell>
          <cell r="M46" t="str">
            <v>AARALP</v>
          </cell>
          <cell r="N46" t="str">
            <v>L'Astrolabe   Park Nord Annecy</v>
          </cell>
          <cell r="O46">
            <v>74370</v>
          </cell>
          <cell r="P46" t="str">
            <v>METZ TESSY</v>
          </cell>
          <cell r="Q46">
            <v>450273674</v>
          </cell>
          <cell r="S46">
            <v>450273609</v>
          </cell>
          <cell r="T46" t="str">
            <v>ANNULEE</v>
          </cell>
        </row>
        <row r="47">
          <cell r="A47">
            <v>7.0469999999999997</v>
          </cell>
          <cell r="B47" t="str">
            <v>BE</v>
          </cell>
          <cell r="C47" t="str">
            <v>BI</v>
          </cell>
          <cell r="D47" t="str">
            <v>ETOILE 90</v>
          </cell>
          <cell r="E47" t="str">
            <v>27 - 29, Avenue d'Alsace   BP 167</v>
          </cell>
          <cell r="F47">
            <v>90003</v>
          </cell>
          <cell r="G47" t="str">
            <v>BELFORT Cédex</v>
          </cell>
          <cell r="H47">
            <v>384466070</v>
          </cell>
          <cell r="I47">
            <v>384298748</v>
          </cell>
          <cell r="J47" t="str">
            <v>ETOILE 90</v>
          </cell>
          <cell r="K47">
            <v>90</v>
          </cell>
          <cell r="L47" t="str">
            <v>BELFORT</v>
          </cell>
          <cell r="M47" t="str">
            <v>ARCHIPLUS</v>
          </cell>
          <cell r="N47" t="str">
            <v>9, Rue Paul Langevin</v>
          </cell>
          <cell r="O47">
            <v>21300</v>
          </cell>
          <cell r="P47" t="str">
            <v>CHENOVE</v>
          </cell>
          <cell r="Q47">
            <v>380529081</v>
          </cell>
          <cell r="S47">
            <v>380526406</v>
          </cell>
          <cell r="T47">
            <v>86000</v>
          </cell>
        </row>
        <row r="48">
          <cell r="A48">
            <v>7.048</v>
          </cell>
          <cell r="B48" t="str">
            <v>BB</v>
          </cell>
          <cell r="C48" t="str">
            <v>DI</v>
          </cell>
          <cell r="D48" t="str">
            <v>CMC</v>
          </cell>
          <cell r="E48" t="str">
            <v>354, Rue André Philip</v>
          </cell>
          <cell r="F48">
            <v>69007</v>
          </cell>
          <cell r="G48" t="str">
            <v>LYON</v>
          </cell>
          <cell r="H48">
            <v>472731440</v>
          </cell>
          <cell r="I48">
            <v>478580206</v>
          </cell>
          <cell r="J48" t="str">
            <v>LOTISSEMENT SAINTE BARBE - COTTAGE PARC</v>
          </cell>
          <cell r="K48">
            <v>69</v>
          </cell>
          <cell r="L48" t="str">
            <v>SAINTE FOY LES LYON</v>
          </cell>
          <cell r="M48" t="str">
            <v>CMC</v>
          </cell>
          <cell r="N48" t="str">
            <v>354, Rue André Philip</v>
          </cell>
          <cell r="O48">
            <v>69007</v>
          </cell>
          <cell r="P48" t="str">
            <v>LYON</v>
          </cell>
          <cell r="Q48">
            <v>472731440</v>
          </cell>
          <cell r="S48">
            <v>478580206</v>
          </cell>
          <cell r="T48">
            <v>115045</v>
          </cell>
        </row>
        <row r="49">
          <cell r="A49">
            <v>7.0490000000000004</v>
          </cell>
          <cell r="B49" t="str">
            <v>SD</v>
          </cell>
          <cell r="C49" t="str">
            <v>BI</v>
          </cell>
          <cell r="D49" t="str">
            <v>CONCEPT MACHINE</v>
          </cell>
          <cell r="E49" t="str">
            <v>ZAC du Port</v>
          </cell>
          <cell r="F49">
            <v>90850</v>
          </cell>
          <cell r="G49" t="str">
            <v>ESSERT</v>
          </cell>
          <cell r="H49">
            <v>384213167</v>
          </cell>
          <cell r="I49">
            <v>384285763</v>
          </cell>
          <cell r="J49" t="str">
            <v>CONCEPT MACHINE</v>
          </cell>
          <cell r="K49">
            <v>90</v>
          </cell>
          <cell r="L49" t="str">
            <v>ESSERT</v>
          </cell>
          <cell r="T49" t="str">
            <v>ANNULEE</v>
          </cell>
        </row>
        <row r="50">
          <cell r="A50">
            <v>7.05</v>
          </cell>
          <cell r="B50" t="str">
            <v>BE</v>
          </cell>
          <cell r="C50" t="str">
            <v>HS</v>
          </cell>
          <cell r="D50" t="str">
            <v>CACH BATIMENT</v>
          </cell>
          <cell r="E50" t="str">
            <v>9, Place Carrière</v>
          </cell>
          <cell r="F50">
            <v>54000</v>
          </cell>
          <cell r="G50" t="str">
            <v>NANCY</v>
          </cell>
          <cell r="H50">
            <v>383355494</v>
          </cell>
          <cell r="I50">
            <v>383376693</v>
          </cell>
          <cell r="J50" t="str">
            <v>FRANSBONHOMME</v>
          </cell>
          <cell r="K50">
            <v>37</v>
          </cell>
          <cell r="L50" t="str">
            <v>LOCHES</v>
          </cell>
          <cell r="T50" t="str">
            <v>ANNULEE</v>
          </cell>
        </row>
        <row r="51">
          <cell r="A51">
            <v>7.0510000000000002</v>
          </cell>
          <cell r="B51" t="str">
            <v>BE</v>
          </cell>
          <cell r="C51" t="str">
            <v>HS</v>
          </cell>
          <cell r="D51" t="str">
            <v>CACH BATIMENT</v>
          </cell>
          <cell r="E51" t="str">
            <v>9, Place Carrière</v>
          </cell>
          <cell r="F51">
            <v>54000</v>
          </cell>
          <cell r="G51" t="str">
            <v>NANCY</v>
          </cell>
          <cell r="H51">
            <v>383355494</v>
          </cell>
          <cell r="I51">
            <v>383376693</v>
          </cell>
          <cell r="J51" t="str">
            <v>FRANSBONHOMME</v>
          </cell>
          <cell r="K51">
            <v>10</v>
          </cell>
          <cell r="L51" t="str">
            <v>ROMILLY SUR SEINE</v>
          </cell>
          <cell r="T51">
            <v>36000</v>
          </cell>
        </row>
        <row r="52">
          <cell r="A52">
            <v>7.0519999999999996</v>
          </cell>
          <cell r="B52" t="str">
            <v>BE</v>
          </cell>
          <cell r="C52" t="str">
            <v>HS</v>
          </cell>
          <cell r="D52" t="str">
            <v>CACH BATIMENT</v>
          </cell>
          <cell r="E52" t="str">
            <v>9, Place Carrière</v>
          </cell>
          <cell r="F52">
            <v>54000</v>
          </cell>
          <cell r="G52" t="str">
            <v>NANCY</v>
          </cell>
          <cell r="H52">
            <v>383355494</v>
          </cell>
          <cell r="I52">
            <v>383376693</v>
          </cell>
          <cell r="J52" t="str">
            <v>FRANSBONHOMME</v>
          </cell>
          <cell r="K52">
            <v>91</v>
          </cell>
          <cell r="L52" t="str">
            <v>LONGJUMEAU</v>
          </cell>
          <cell r="T52">
            <v>37440</v>
          </cell>
        </row>
        <row r="53">
          <cell r="A53">
            <v>7.0529999999999999</v>
          </cell>
          <cell r="B53" t="str">
            <v>BE</v>
          </cell>
          <cell r="C53" t="str">
            <v>BI</v>
          </cell>
          <cell r="D53" t="str">
            <v>CEICA</v>
          </cell>
          <cell r="F53">
            <v>1000</v>
          </cell>
          <cell r="G53" t="str">
            <v>BRION</v>
          </cell>
          <cell r="J53" t="str">
            <v>CEICA</v>
          </cell>
          <cell r="K53">
            <v>1</v>
          </cell>
          <cell r="L53" t="str">
            <v>BRION</v>
          </cell>
          <cell r="M53" t="str">
            <v>AARALP</v>
          </cell>
          <cell r="N53" t="str">
            <v>L'Astrolabe   Park Nord Annecy</v>
          </cell>
          <cell r="O53">
            <v>74370</v>
          </cell>
          <cell r="P53" t="str">
            <v>METZ TESSY</v>
          </cell>
          <cell r="Q53">
            <v>450273674</v>
          </cell>
          <cell r="S53">
            <v>450273609</v>
          </cell>
          <cell r="T53" t="str">
            <v>ANNULEE</v>
          </cell>
        </row>
        <row r="54">
          <cell r="A54">
            <v>7.0540000000000003</v>
          </cell>
          <cell r="B54" t="str">
            <v>BE</v>
          </cell>
          <cell r="C54" t="str">
            <v>BI</v>
          </cell>
          <cell r="D54" t="str">
            <v>CABAUT Guy</v>
          </cell>
          <cell r="E54" t="str">
            <v>13, Rue de la Foire</v>
          </cell>
          <cell r="F54">
            <v>21210</v>
          </cell>
          <cell r="G54" t="str">
            <v>SAULIEU</v>
          </cell>
          <cell r="H54">
            <v>380642168</v>
          </cell>
          <cell r="J54" t="str">
            <v>ATELIERS D'ARMANCON - CLIMABAT - THOMAS</v>
          </cell>
          <cell r="K54">
            <v>21</v>
          </cell>
          <cell r="L54" t="str">
            <v>SEMUR EN AUXOIS</v>
          </cell>
          <cell r="M54" t="str">
            <v>CABAUT Guy</v>
          </cell>
          <cell r="N54" t="str">
            <v>13, Rue de la Foire</v>
          </cell>
          <cell r="O54">
            <v>21210</v>
          </cell>
          <cell r="P54" t="str">
            <v>SAULIEU</v>
          </cell>
          <cell r="Q54">
            <v>380642168</v>
          </cell>
          <cell r="T54">
            <v>439319</v>
          </cell>
        </row>
        <row r="55">
          <cell r="A55">
            <v>7.0549999999999997</v>
          </cell>
          <cell r="B55" t="str">
            <v>BB</v>
          </cell>
          <cell r="C55" t="str">
            <v>GD</v>
          </cell>
          <cell r="D55" t="str">
            <v>VMONT PROMOTION</v>
          </cell>
          <cell r="E55" t="str">
            <v>Rue Julien Fayolle</v>
          </cell>
          <cell r="F55">
            <v>43100</v>
          </cell>
          <cell r="G55" t="str">
            <v>BRIOUDE</v>
          </cell>
          <cell r="H55">
            <v>471500841</v>
          </cell>
          <cell r="I55">
            <v>471500076</v>
          </cell>
          <cell r="J55" t="str">
            <v>DEFI MODE</v>
          </cell>
          <cell r="K55">
            <v>70</v>
          </cell>
          <cell r="L55" t="str">
            <v>CORBENAY</v>
          </cell>
          <cell r="M55" t="str">
            <v>ARCHITECTURE ET TERRITOIRE DESIGN</v>
          </cell>
          <cell r="N55" t="str">
            <v>25, Rue Pierre Sémard</v>
          </cell>
          <cell r="O55">
            <v>38000</v>
          </cell>
          <cell r="P55" t="str">
            <v>GRENOBLE</v>
          </cell>
          <cell r="Q55">
            <v>476705995</v>
          </cell>
          <cell r="S55">
            <v>476700102</v>
          </cell>
          <cell r="T55">
            <v>100000</v>
          </cell>
        </row>
        <row r="56">
          <cell r="A56">
            <v>7.056</v>
          </cell>
          <cell r="B56" t="str">
            <v>YM</v>
          </cell>
          <cell r="C56" t="str">
            <v>BI</v>
          </cell>
          <cell r="D56" t="str">
            <v>ARCO</v>
          </cell>
          <cell r="E56" t="str">
            <v>57, Allée de la Robertsau</v>
          </cell>
          <cell r="F56">
            <v>67000</v>
          </cell>
          <cell r="G56" t="str">
            <v>STRASBOURG</v>
          </cell>
          <cell r="H56">
            <v>388251715</v>
          </cell>
          <cell r="J56" t="str">
            <v>ALSABAIL - KLEBSAU</v>
          </cell>
          <cell r="K56">
            <v>67</v>
          </cell>
          <cell r="L56" t="str">
            <v>STRASBOURG NEUDORF</v>
          </cell>
          <cell r="M56" t="str">
            <v>ARCO</v>
          </cell>
          <cell r="N56" t="str">
            <v>57, Allée de la Robertsau</v>
          </cell>
          <cell r="O56">
            <v>67000</v>
          </cell>
          <cell r="P56" t="str">
            <v>STRASBOURG</v>
          </cell>
          <cell r="Q56">
            <v>388251715</v>
          </cell>
          <cell r="S56">
            <v>388251190</v>
          </cell>
          <cell r="T56">
            <v>151000</v>
          </cell>
        </row>
        <row r="57">
          <cell r="A57">
            <v>7.0570000000000004</v>
          </cell>
          <cell r="B57" t="str">
            <v>BE</v>
          </cell>
          <cell r="C57" t="str">
            <v>AR</v>
          </cell>
          <cell r="D57" t="str">
            <v>GOUSSARD Garage</v>
          </cell>
          <cell r="E57" t="str">
            <v>ZAC Gray Sud</v>
          </cell>
          <cell r="F57">
            <v>70100</v>
          </cell>
          <cell r="G57" t="str">
            <v>GRAY</v>
          </cell>
          <cell r="H57">
            <v>384650850</v>
          </cell>
          <cell r="I57">
            <v>384654837</v>
          </cell>
          <cell r="J57" t="str">
            <v>GOUSSARD Garage</v>
          </cell>
          <cell r="K57">
            <v>70</v>
          </cell>
          <cell r="L57" t="str">
            <v>GRAY</v>
          </cell>
          <cell r="T57">
            <v>32725</v>
          </cell>
        </row>
        <row r="58">
          <cell r="A58">
            <v>7.0579999999999998</v>
          </cell>
          <cell r="B58" t="str">
            <v>BE</v>
          </cell>
          <cell r="C58" t="str">
            <v>BI</v>
          </cell>
          <cell r="D58" t="str">
            <v>PAPETERIE DE MANDEURE</v>
          </cell>
          <cell r="E58" t="str">
            <v>14, Rue de la Papeterie</v>
          </cell>
          <cell r="F58">
            <v>25350</v>
          </cell>
          <cell r="G58" t="str">
            <v>MANDEURE</v>
          </cell>
          <cell r="H58">
            <v>381352052</v>
          </cell>
          <cell r="I58">
            <v>381352830</v>
          </cell>
          <cell r="J58" t="str">
            <v>PAPETERIE DE MANDEURE</v>
          </cell>
          <cell r="K58">
            <v>25</v>
          </cell>
          <cell r="L58" t="str">
            <v>MANDEURE</v>
          </cell>
          <cell r="T58">
            <v>13400</v>
          </cell>
        </row>
        <row r="59">
          <cell r="A59">
            <v>7.0590000000000002</v>
          </cell>
          <cell r="B59" t="str">
            <v>BB</v>
          </cell>
          <cell r="C59" t="str">
            <v>AR</v>
          </cell>
          <cell r="D59" t="str">
            <v>CMC</v>
          </cell>
          <cell r="E59" t="str">
            <v>354, Rue André Philip</v>
          </cell>
          <cell r="F59">
            <v>69007</v>
          </cell>
          <cell r="G59" t="str">
            <v>LYON</v>
          </cell>
          <cell r="H59">
            <v>472731440</v>
          </cell>
          <cell r="I59">
            <v>478580206</v>
          </cell>
          <cell r="J59" t="str">
            <v>SESALY</v>
          </cell>
          <cell r="K59">
            <v>69</v>
          </cell>
          <cell r="L59" t="str">
            <v>SAINT PRIEST</v>
          </cell>
          <cell r="M59" t="str">
            <v>CMC</v>
          </cell>
          <cell r="N59" t="str">
            <v>354, Rue André Philip</v>
          </cell>
          <cell r="O59">
            <v>69007</v>
          </cell>
          <cell r="P59" t="str">
            <v>LYON</v>
          </cell>
          <cell r="Q59">
            <v>472731440</v>
          </cell>
          <cell r="S59">
            <v>478580206</v>
          </cell>
          <cell r="T59">
            <v>258500</v>
          </cell>
        </row>
        <row r="60">
          <cell r="A60">
            <v>7.06</v>
          </cell>
          <cell r="B60" t="str">
            <v>BB</v>
          </cell>
          <cell r="C60" t="str">
            <v>AL</v>
          </cell>
          <cell r="D60" t="str">
            <v>CMC</v>
          </cell>
          <cell r="E60" t="str">
            <v>354, Rue André Philip</v>
          </cell>
          <cell r="F60">
            <v>69007</v>
          </cell>
          <cell r="G60" t="str">
            <v>LYON</v>
          </cell>
          <cell r="H60">
            <v>472731440</v>
          </cell>
          <cell r="I60">
            <v>478580206</v>
          </cell>
          <cell r="J60" t="str">
            <v>FRANCE BOISSONS</v>
          </cell>
          <cell r="K60">
            <v>38</v>
          </cell>
          <cell r="L60" t="str">
            <v>SAINT EGREVE</v>
          </cell>
          <cell r="M60" t="str">
            <v>CMC</v>
          </cell>
          <cell r="N60" t="str">
            <v>354, Rue André Philip</v>
          </cell>
          <cell r="O60">
            <v>69007</v>
          </cell>
          <cell r="P60" t="str">
            <v>LYON</v>
          </cell>
          <cell r="Q60">
            <v>472731440</v>
          </cell>
          <cell r="S60">
            <v>478580206</v>
          </cell>
          <cell r="T60">
            <v>38000</v>
          </cell>
        </row>
        <row r="61">
          <cell r="A61">
            <v>7.0609999999999999</v>
          </cell>
          <cell r="B61" t="str">
            <v>BB</v>
          </cell>
          <cell r="C61" t="str">
            <v>BI</v>
          </cell>
          <cell r="D61" t="str">
            <v>CMC</v>
          </cell>
          <cell r="E61" t="str">
            <v>354, Rue André Philip</v>
          </cell>
          <cell r="F61">
            <v>69007</v>
          </cell>
          <cell r="G61" t="str">
            <v>LYON</v>
          </cell>
          <cell r="H61">
            <v>472731440</v>
          </cell>
          <cell r="I61">
            <v>478580206</v>
          </cell>
          <cell r="J61" t="str">
            <v>LE CONTEMPORAIN</v>
          </cell>
          <cell r="K61">
            <v>69</v>
          </cell>
          <cell r="L61" t="str">
            <v>DARDILLY</v>
          </cell>
          <cell r="M61" t="str">
            <v>CMC</v>
          </cell>
          <cell r="N61" t="str">
            <v>354, Rue André Philip</v>
          </cell>
          <cell r="O61">
            <v>69007</v>
          </cell>
          <cell r="P61" t="str">
            <v>LYON</v>
          </cell>
          <cell r="Q61">
            <v>472731440</v>
          </cell>
          <cell r="S61">
            <v>478580206</v>
          </cell>
          <cell r="T61">
            <v>161750</v>
          </cell>
        </row>
        <row r="62">
          <cell r="A62">
            <v>7.0620000000000003</v>
          </cell>
          <cell r="B62" t="str">
            <v>BE</v>
          </cell>
          <cell r="C62" t="str">
            <v>HS</v>
          </cell>
          <cell r="D62" t="str">
            <v>ROUGIER GROUPE</v>
          </cell>
          <cell r="E62" t="str">
            <v>155, Avenue de La Rochelle</v>
          </cell>
          <cell r="F62">
            <v>79028</v>
          </cell>
          <cell r="G62" t="str">
            <v>NIORT</v>
          </cell>
          <cell r="J62" t="str">
            <v>IDEAL CONFORT</v>
          </cell>
          <cell r="K62">
            <v>91</v>
          </cell>
          <cell r="L62" t="str">
            <v>ATHIS MONS</v>
          </cell>
          <cell r="M62" t="str">
            <v>AUDOUSSET POZZI et Associés</v>
          </cell>
          <cell r="N62" t="str">
            <v>22, Rue de Silly</v>
          </cell>
          <cell r="O62">
            <v>92100</v>
          </cell>
          <cell r="P62" t="str">
            <v>BOULOGNE</v>
          </cell>
          <cell r="Q62">
            <v>146055352</v>
          </cell>
          <cell r="S62">
            <v>146050244</v>
          </cell>
          <cell r="T62">
            <v>526595</v>
          </cell>
        </row>
        <row r="63">
          <cell r="A63">
            <v>7.0629999999999997</v>
          </cell>
          <cell r="B63" t="str">
            <v>BE</v>
          </cell>
          <cell r="C63" t="str">
            <v>BI</v>
          </cell>
          <cell r="D63" t="str">
            <v>LCR</v>
          </cell>
          <cell r="E63" t="str">
            <v>4, Rue de Berne   BP 30058   SCHILTIGHEIM</v>
          </cell>
          <cell r="F63">
            <v>67013</v>
          </cell>
          <cell r="G63" t="str">
            <v>STRASBOURG Cédex</v>
          </cell>
          <cell r="H63">
            <v>388770240</v>
          </cell>
          <cell r="I63">
            <v>388770265</v>
          </cell>
          <cell r="J63" t="str">
            <v>MEDIAPLIS</v>
          </cell>
          <cell r="K63">
            <v>67</v>
          </cell>
          <cell r="L63" t="str">
            <v>ILLKIRCH</v>
          </cell>
          <cell r="M63" t="str">
            <v>LCR</v>
          </cell>
          <cell r="N63" t="str">
            <v>4, Rue de Berne   BP 30058   SCHILTIGHEIM</v>
          </cell>
          <cell r="O63">
            <v>67013</v>
          </cell>
          <cell r="P63" t="str">
            <v>STRASBOURG</v>
          </cell>
          <cell r="Q63">
            <v>388770240</v>
          </cell>
          <cell r="S63">
            <v>388770265</v>
          </cell>
          <cell r="T63">
            <v>140000</v>
          </cell>
        </row>
        <row r="64">
          <cell r="A64">
            <v>7.0640000000000001</v>
          </cell>
          <cell r="B64" t="str">
            <v>BE</v>
          </cell>
          <cell r="C64" t="str">
            <v>HS</v>
          </cell>
          <cell r="D64" t="str">
            <v>LCR</v>
          </cell>
          <cell r="E64" t="str">
            <v>4, Rue de Berne   BP 30058   SCHILTIGHEIM</v>
          </cell>
          <cell r="F64">
            <v>67013</v>
          </cell>
          <cell r="G64" t="str">
            <v>STRASBOURG Cédex</v>
          </cell>
          <cell r="H64">
            <v>388770240</v>
          </cell>
          <cell r="I64">
            <v>388770265</v>
          </cell>
          <cell r="J64" t="str">
            <v>JIAWEI EUROPE - SCI XIAOFEI</v>
          </cell>
          <cell r="K64">
            <v>67</v>
          </cell>
          <cell r="L64" t="str">
            <v>WASSELONNE</v>
          </cell>
          <cell r="M64" t="str">
            <v>LCR</v>
          </cell>
          <cell r="N64" t="str">
            <v>4, Rue de Berne   BP 30058   SCHILTIGHEIM</v>
          </cell>
          <cell r="O64">
            <v>67013</v>
          </cell>
          <cell r="P64" t="str">
            <v>STRASBOURG</v>
          </cell>
          <cell r="Q64">
            <v>388770240</v>
          </cell>
          <cell r="S64">
            <v>388770265</v>
          </cell>
          <cell r="T64" t="str">
            <v>ANNULEE</v>
          </cell>
        </row>
        <row r="65">
          <cell r="A65">
            <v>7.0650000000000004</v>
          </cell>
          <cell r="B65" t="str">
            <v>BE</v>
          </cell>
          <cell r="C65" t="str">
            <v>BI</v>
          </cell>
          <cell r="D65" t="str">
            <v>LCR</v>
          </cell>
          <cell r="E65" t="str">
            <v>8, Rue Jacquard   Bâtiment A</v>
          </cell>
          <cell r="F65">
            <v>25000</v>
          </cell>
          <cell r="G65" t="str">
            <v>BESANCON</v>
          </cell>
          <cell r="H65">
            <v>381554232</v>
          </cell>
          <cell r="I65">
            <v>381882611</v>
          </cell>
          <cell r="J65" t="str">
            <v>SOMECA - SCI LES GUINOTTES</v>
          </cell>
          <cell r="K65">
            <v>70</v>
          </cell>
          <cell r="L65" t="str">
            <v>HERICOURT</v>
          </cell>
          <cell r="M65" t="str">
            <v>LCR</v>
          </cell>
          <cell r="N65" t="str">
            <v>8, Rue Jacquard   Bâtiment A</v>
          </cell>
          <cell r="O65">
            <v>25000</v>
          </cell>
          <cell r="P65" t="str">
            <v>BESANCON</v>
          </cell>
          <cell r="Q65">
            <v>381554232</v>
          </cell>
          <cell r="S65">
            <v>381882611</v>
          </cell>
          <cell r="T65">
            <v>371381.2</v>
          </cell>
        </row>
        <row r="66">
          <cell r="A66">
            <v>7.0659999999999998</v>
          </cell>
          <cell r="B66" t="str">
            <v>BE</v>
          </cell>
          <cell r="C66" t="str">
            <v>HS</v>
          </cell>
          <cell r="D66" t="str">
            <v>SCCV SAFIGNY</v>
          </cell>
          <cell r="E66" t="str">
            <v>8, Rue Albert Camus</v>
          </cell>
          <cell r="F66">
            <v>21000</v>
          </cell>
          <cell r="G66" t="str">
            <v>DIJON</v>
          </cell>
          <cell r="H66">
            <v>380732476</v>
          </cell>
          <cell r="I66">
            <v>380732989</v>
          </cell>
          <cell r="J66" t="str">
            <v>SCCV SAFIGNY - SAFIM</v>
          </cell>
          <cell r="K66">
            <v>21</v>
          </cell>
          <cell r="L66" t="str">
            <v>QUETIGNY</v>
          </cell>
          <cell r="M66" t="str">
            <v>ARREAL ARCHITECTURE</v>
          </cell>
          <cell r="N66" t="str">
            <v>2, Rue Louis De Broglie   Parc Technologique</v>
          </cell>
          <cell r="O66">
            <v>21000</v>
          </cell>
          <cell r="P66" t="str">
            <v>DIJON Cédex</v>
          </cell>
          <cell r="Q66">
            <v>380740102</v>
          </cell>
          <cell r="S66">
            <v>380740106</v>
          </cell>
          <cell r="T66">
            <v>115700</v>
          </cell>
        </row>
        <row r="67">
          <cell r="A67">
            <v>7.0670000000000002</v>
          </cell>
          <cell r="B67" t="str">
            <v>BE</v>
          </cell>
          <cell r="C67" t="str">
            <v>BI</v>
          </cell>
          <cell r="D67" t="str">
            <v>MBM</v>
          </cell>
          <cell r="F67">
            <v>70240</v>
          </cell>
          <cell r="G67" t="str">
            <v>SAULX</v>
          </cell>
          <cell r="H67">
            <v>384958080</v>
          </cell>
          <cell r="I67">
            <v>384958702</v>
          </cell>
          <cell r="J67" t="str">
            <v>MBM</v>
          </cell>
          <cell r="K67">
            <v>70</v>
          </cell>
          <cell r="L67" t="str">
            <v>SAULX</v>
          </cell>
          <cell r="T67">
            <v>17600</v>
          </cell>
        </row>
        <row r="68">
          <cell r="A68">
            <v>7.0679999999999996</v>
          </cell>
          <cell r="B68" t="str">
            <v>BE</v>
          </cell>
          <cell r="C68" t="str">
            <v>GD</v>
          </cell>
          <cell r="D68" t="str">
            <v>GOLDIS</v>
          </cell>
          <cell r="E68" t="str">
            <v>Rue du Général Leclerc</v>
          </cell>
          <cell r="F68">
            <v>88110</v>
          </cell>
          <cell r="G68" t="str">
            <v>GOLBEY</v>
          </cell>
          <cell r="J68" t="str">
            <v>LECLERC</v>
          </cell>
          <cell r="K68">
            <v>88</v>
          </cell>
          <cell r="L68" t="str">
            <v>GOLBEY</v>
          </cell>
          <cell r="M68" t="str">
            <v>SOPRICOM</v>
          </cell>
          <cell r="N68" t="str">
            <v>7 Bis, Boulevard de la République  BP 245  Les 3 R</v>
          </cell>
          <cell r="O68">
            <v>58002</v>
          </cell>
          <cell r="P68" t="str">
            <v>NEVERS Cédex</v>
          </cell>
          <cell r="Q68">
            <v>386939120</v>
          </cell>
          <cell r="R68">
            <v>670766465</v>
          </cell>
          <cell r="S68">
            <v>386612040</v>
          </cell>
          <cell r="T68">
            <v>315000</v>
          </cell>
        </row>
        <row r="69">
          <cell r="A69">
            <v>7.069</v>
          </cell>
          <cell r="B69" t="str">
            <v>YM</v>
          </cell>
          <cell r="C69" t="str">
            <v>BI</v>
          </cell>
          <cell r="D69" t="str">
            <v>VINCI CONSTRUCTION</v>
          </cell>
          <cell r="E69" t="str">
            <v>Parc Technologique du Canal  1, Passage de l'Europe</v>
          </cell>
          <cell r="F69">
            <v>31400</v>
          </cell>
          <cell r="G69" t="str">
            <v>TOULOUSE</v>
          </cell>
          <cell r="H69">
            <v>561394254</v>
          </cell>
          <cell r="I69">
            <v>561394246</v>
          </cell>
          <cell r="J69" t="str">
            <v>CENTRE SPATIAL GUYANAIS</v>
          </cell>
          <cell r="L69" t="str">
            <v>CAYENNE (GUYANE)</v>
          </cell>
          <cell r="T69">
            <v>173731.55</v>
          </cell>
        </row>
        <row r="70">
          <cell r="A70">
            <v>7.07</v>
          </cell>
          <cell r="B70" t="str">
            <v>BB</v>
          </cell>
          <cell r="C70" t="str">
            <v>AR</v>
          </cell>
          <cell r="D70" t="str">
            <v>JAMMET DEVELOPPEMENT</v>
          </cell>
          <cell r="E70" t="str">
            <v>2, Impasse Laënnec</v>
          </cell>
          <cell r="F70">
            <v>69680</v>
          </cell>
          <cell r="G70" t="str">
            <v>CHASSIEU</v>
          </cell>
          <cell r="J70" t="str">
            <v>JAMMET - ROUTE DE GRENOBLE</v>
          </cell>
          <cell r="K70">
            <v>69</v>
          </cell>
          <cell r="L70" t="str">
            <v>SAINT PRIEST</v>
          </cell>
          <cell r="M70" t="str">
            <v>GRUYER PA</v>
          </cell>
          <cell r="N70" t="str">
            <v>94, Rue Mercière</v>
          </cell>
          <cell r="O70">
            <v>69002</v>
          </cell>
          <cell r="P70" t="str">
            <v>LYON</v>
          </cell>
          <cell r="Q70">
            <v>478376529</v>
          </cell>
          <cell r="S70">
            <v>472419055</v>
          </cell>
          <cell r="T70">
            <v>305500</v>
          </cell>
        </row>
        <row r="71">
          <cell r="A71">
            <v>7.0709999999999997</v>
          </cell>
          <cell r="B71" t="str">
            <v>BE</v>
          </cell>
          <cell r="C71" t="str">
            <v>DI</v>
          </cell>
          <cell r="D71" t="str">
            <v>DIAGONALE</v>
          </cell>
          <cell r="E71" t="str">
            <v>13, Rue Vauban</v>
          </cell>
          <cell r="F71">
            <v>67450</v>
          </cell>
          <cell r="G71" t="str">
            <v>MUNDOLSHEIM</v>
          </cell>
          <cell r="H71">
            <v>388201718</v>
          </cell>
          <cell r="I71">
            <v>388209530</v>
          </cell>
          <cell r="J71" t="str">
            <v>SCI DARINGTON - SCI PLANEO</v>
          </cell>
          <cell r="K71">
            <v>67</v>
          </cell>
          <cell r="L71" t="str">
            <v>ENTZHEIM</v>
          </cell>
          <cell r="M71" t="str">
            <v>DIAGONALE</v>
          </cell>
          <cell r="N71" t="str">
            <v>13, Rue Vauban</v>
          </cell>
          <cell r="O71">
            <v>67450</v>
          </cell>
          <cell r="P71" t="str">
            <v>MUNDOLSHEIM</v>
          </cell>
          <cell r="Q71">
            <v>388201718</v>
          </cell>
          <cell r="S71">
            <v>388209530</v>
          </cell>
          <cell r="T71">
            <v>251550</v>
          </cell>
        </row>
        <row r="72">
          <cell r="A72">
            <v>7.0720000000000001</v>
          </cell>
          <cell r="B72" t="str">
            <v>BE</v>
          </cell>
          <cell r="C72" t="str">
            <v>BI</v>
          </cell>
          <cell r="D72" t="str">
            <v>BATIPRO CONCEPT</v>
          </cell>
          <cell r="E72" t="str">
            <v>8, Rue Alfred De Vigny   BP 72109</v>
          </cell>
          <cell r="F72">
            <v>25051</v>
          </cell>
          <cell r="G72" t="str">
            <v>BESANCON Cédex 5</v>
          </cell>
          <cell r="H72">
            <v>381412500</v>
          </cell>
          <cell r="I72">
            <v>381518041</v>
          </cell>
          <cell r="J72" t="str">
            <v>CML</v>
          </cell>
          <cell r="K72">
            <v>25</v>
          </cell>
          <cell r="L72" t="str">
            <v>THISE</v>
          </cell>
          <cell r="M72" t="str">
            <v>BATIPRO CONCEPT</v>
          </cell>
          <cell r="N72" t="str">
            <v>8, Rue Alfred De Vigny</v>
          </cell>
          <cell r="O72">
            <v>25051</v>
          </cell>
          <cell r="P72" t="str">
            <v>BESANCON Cédex 5</v>
          </cell>
          <cell r="Q72">
            <v>381412500</v>
          </cell>
          <cell r="S72">
            <v>381518041</v>
          </cell>
          <cell r="T72">
            <v>43000</v>
          </cell>
        </row>
        <row r="73">
          <cell r="A73">
            <v>7.0730000000000004</v>
          </cell>
          <cell r="B73" t="str">
            <v>BE</v>
          </cell>
          <cell r="C73" t="str">
            <v>BI</v>
          </cell>
          <cell r="D73" t="str">
            <v>SOGEA CARONI</v>
          </cell>
          <cell r="E73" t="str">
            <v>104, Rue Maurice Berteaux   BP 55</v>
          </cell>
          <cell r="F73">
            <v>59430</v>
          </cell>
          <cell r="G73" t="str">
            <v>SAINT POL SUR MER</v>
          </cell>
          <cell r="H73">
            <v>328292360</v>
          </cell>
          <cell r="I73">
            <v>328643385</v>
          </cell>
          <cell r="J73" t="str">
            <v>ALCATEL LUCENT (U07)</v>
          </cell>
          <cell r="K73">
            <v>62</v>
          </cell>
          <cell r="L73" t="str">
            <v>CALAIS</v>
          </cell>
          <cell r="M73" t="str">
            <v>LUCAS JM</v>
          </cell>
          <cell r="N73" t="str">
            <v>45, Rue du Faubourg de Roubaix</v>
          </cell>
          <cell r="O73">
            <v>59800</v>
          </cell>
          <cell r="P73" t="str">
            <v>LILLE</v>
          </cell>
          <cell r="T73">
            <v>2526046.2000000002</v>
          </cell>
        </row>
        <row r="74">
          <cell r="A74">
            <v>7.0739999999999998</v>
          </cell>
          <cell r="B74" t="str">
            <v>SD</v>
          </cell>
          <cell r="C74" t="str">
            <v>BI</v>
          </cell>
          <cell r="D74" t="str">
            <v xml:space="preserve">SIMON </v>
          </cell>
          <cell r="E74" t="str">
            <v>2, Rue Principale</v>
          </cell>
          <cell r="F74">
            <v>67170</v>
          </cell>
          <cell r="G74" t="str">
            <v>MITTELHAUSEN</v>
          </cell>
          <cell r="H74">
            <v>388512287</v>
          </cell>
          <cell r="J74" t="str">
            <v xml:space="preserve">SIMON </v>
          </cell>
          <cell r="K74">
            <v>67</v>
          </cell>
          <cell r="L74" t="str">
            <v>MITTELHAUSEN</v>
          </cell>
          <cell r="M74" t="str">
            <v>EQUIPEMENTS EUROPEENS</v>
          </cell>
          <cell r="N74" t="str">
            <v>9, Rue Principale</v>
          </cell>
          <cell r="O74">
            <v>67490</v>
          </cell>
          <cell r="P74" t="str">
            <v>ALTENHEIM</v>
          </cell>
          <cell r="Q74">
            <v>388702099</v>
          </cell>
          <cell r="R74">
            <v>608144598</v>
          </cell>
          <cell r="S74">
            <v>388702099</v>
          </cell>
          <cell r="T74" t="str">
            <v>ANNULEE</v>
          </cell>
        </row>
        <row r="75">
          <cell r="A75">
            <v>7.0750000000000002</v>
          </cell>
          <cell r="B75" t="str">
            <v>BE</v>
          </cell>
          <cell r="C75" t="str">
            <v>BI</v>
          </cell>
          <cell r="D75" t="str">
            <v>BOISSET</v>
          </cell>
          <cell r="E75" t="str">
            <v>BP 120</v>
          </cell>
          <cell r="F75">
            <v>21703</v>
          </cell>
          <cell r="G75" t="str">
            <v>NUITS SAINT GEORGES</v>
          </cell>
          <cell r="J75" t="str">
            <v>BOISSET</v>
          </cell>
          <cell r="K75">
            <v>21</v>
          </cell>
          <cell r="L75" t="str">
            <v>NUITS SAINT GEORGES</v>
          </cell>
          <cell r="T75">
            <v>59080</v>
          </cell>
        </row>
        <row r="76">
          <cell r="A76">
            <v>7.0759999999999996</v>
          </cell>
          <cell r="B76" t="str">
            <v>BE</v>
          </cell>
          <cell r="C76" t="str">
            <v>BI</v>
          </cell>
          <cell r="D76" t="str">
            <v>LCR</v>
          </cell>
          <cell r="E76" t="str">
            <v>4, Rue de Berne   BP 30058   SCHILTIGHEIM</v>
          </cell>
          <cell r="F76">
            <v>67013</v>
          </cell>
          <cell r="G76" t="str">
            <v>STRASBOURG Cédex</v>
          </cell>
          <cell r="H76">
            <v>388770240</v>
          </cell>
          <cell r="I76">
            <v>388770265</v>
          </cell>
          <cell r="J76" t="str">
            <v>SCI SAPI - SERVITEC</v>
          </cell>
          <cell r="K76">
            <v>67</v>
          </cell>
          <cell r="L76" t="str">
            <v>WEYERSHEIM</v>
          </cell>
          <cell r="M76" t="str">
            <v>LCR</v>
          </cell>
          <cell r="N76" t="str">
            <v>4, Rue de Berne   BP 30058   SCHILTIGHEIM</v>
          </cell>
          <cell r="O76">
            <v>67013</v>
          </cell>
          <cell r="P76" t="str">
            <v>STRASBOURG Cédex</v>
          </cell>
          <cell r="Q76">
            <v>388770240</v>
          </cell>
          <cell r="S76">
            <v>388770265</v>
          </cell>
          <cell r="T76">
            <v>29000</v>
          </cell>
        </row>
        <row r="77">
          <cell r="A77">
            <v>7.077</v>
          </cell>
          <cell r="B77" t="str">
            <v>BE</v>
          </cell>
          <cell r="C77" t="str">
            <v>HS</v>
          </cell>
          <cell r="D77" t="str">
            <v>CACH BATIMENT</v>
          </cell>
          <cell r="E77" t="str">
            <v>9, Place Carrière</v>
          </cell>
          <cell r="F77">
            <v>54000</v>
          </cell>
          <cell r="G77" t="str">
            <v>NANCY</v>
          </cell>
          <cell r="H77">
            <v>383355494</v>
          </cell>
          <cell r="I77">
            <v>383376693</v>
          </cell>
          <cell r="J77" t="str">
            <v>FRANSBONHOMME</v>
          </cell>
          <cell r="K77">
            <v>94</v>
          </cell>
          <cell r="L77" t="str">
            <v>BONNEUIL SUR MARNE</v>
          </cell>
          <cell r="T77">
            <v>41780</v>
          </cell>
        </row>
        <row r="78">
          <cell r="A78">
            <v>7.0780000000000003</v>
          </cell>
          <cell r="B78" t="str">
            <v>FZ</v>
          </cell>
          <cell r="C78" t="str">
            <v>BI</v>
          </cell>
          <cell r="D78" t="str">
            <v>MCG</v>
          </cell>
          <cell r="E78" t="str">
            <v>2, Rue de Lille</v>
          </cell>
          <cell r="F78">
            <v>59350</v>
          </cell>
          <cell r="G78" t="str">
            <v>SAINT ANDRE LEZ LILLE</v>
          </cell>
          <cell r="H78">
            <v>328045131</v>
          </cell>
          <cell r="I78">
            <v>320742378</v>
          </cell>
          <cell r="J78" t="str">
            <v>SCCV LES PAVILLONS DE SERMENAZ</v>
          </cell>
          <cell r="K78">
            <v>69</v>
          </cell>
          <cell r="L78" t="str">
            <v>RILLEUX LA PAPE</v>
          </cell>
          <cell r="M78" t="str">
            <v>PRUVOST Bernard</v>
          </cell>
          <cell r="N78" t="str">
            <v>72, Rue Gutenberg</v>
          </cell>
          <cell r="O78">
            <v>59800</v>
          </cell>
          <cell r="P78" t="str">
            <v>LILLE</v>
          </cell>
          <cell r="T78">
            <v>685300</v>
          </cell>
        </row>
        <row r="79">
          <cell r="A79">
            <v>7.0789999999999997</v>
          </cell>
          <cell r="B79" t="str">
            <v>SD</v>
          </cell>
          <cell r="C79" t="str">
            <v>BI</v>
          </cell>
          <cell r="D79" t="str">
            <v>GERARD Transports</v>
          </cell>
          <cell r="E79" t="str">
            <v>Route de Dampierre</v>
          </cell>
          <cell r="F79">
            <v>70000</v>
          </cell>
          <cell r="G79" t="str">
            <v>VILLERS LE SEC</v>
          </cell>
          <cell r="H79">
            <v>384751056</v>
          </cell>
          <cell r="I79">
            <v>384754000</v>
          </cell>
          <cell r="J79" t="str">
            <v>SCI CHANTRAIE</v>
          </cell>
          <cell r="K79">
            <v>70</v>
          </cell>
          <cell r="L79" t="str">
            <v>VILLERS LE SEC</v>
          </cell>
          <cell r="M79" t="str">
            <v>SMOD</v>
          </cell>
          <cell r="N79" t="str">
            <v>12, Rue Carnot</v>
          </cell>
          <cell r="O79">
            <v>70180</v>
          </cell>
          <cell r="P79" t="str">
            <v>DAMPIERRE SUR SALON</v>
          </cell>
          <cell r="Q79">
            <v>384670478</v>
          </cell>
          <cell r="R79">
            <v>633374188</v>
          </cell>
          <cell r="S79">
            <v>384670722</v>
          </cell>
          <cell r="T79">
            <v>30000</v>
          </cell>
        </row>
        <row r="80">
          <cell r="A80">
            <v>7.08</v>
          </cell>
          <cell r="B80" t="str">
            <v>SD</v>
          </cell>
          <cell r="C80" t="str">
            <v>GD</v>
          </cell>
          <cell r="D80" t="str">
            <v>CREATIM</v>
          </cell>
          <cell r="E80" t="str">
            <v>50, Chemin des Trois Partieux</v>
          </cell>
          <cell r="F80">
            <v>74200</v>
          </cell>
          <cell r="G80" t="str">
            <v>LE LYAUD</v>
          </cell>
          <cell r="J80" t="str">
            <v>BRICO DEPOT - CREATIM</v>
          </cell>
          <cell r="K80">
            <v>67</v>
          </cell>
          <cell r="L80" t="str">
            <v>SCHWEIGHOUSE SUR MODER</v>
          </cell>
          <cell r="T80">
            <v>521000</v>
          </cell>
        </row>
        <row r="81">
          <cell r="A81">
            <v>7.0810000000000004</v>
          </cell>
          <cell r="B81" t="str">
            <v>FZ</v>
          </cell>
          <cell r="C81" t="str">
            <v>GD</v>
          </cell>
          <cell r="D81" t="str">
            <v>SORODIS</v>
          </cell>
          <cell r="E81" t="str">
            <v>81, Avenue de Paris</v>
          </cell>
          <cell r="F81">
            <v>41200</v>
          </cell>
          <cell r="G81" t="str">
            <v>ROMORANTIN</v>
          </cell>
          <cell r="H81">
            <v>254954950</v>
          </cell>
          <cell r="I81">
            <v>254889611</v>
          </cell>
          <cell r="J81" t="str">
            <v>LECLERC</v>
          </cell>
          <cell r="K81">
            <v>41</v>
          </cell>
          <cell r="L81" t="str">
            <v>ROMORANTIN</v>
          </cell>
          <cell r="M81" t="str">
            <v>2CZI</v>
          </cell>
          <cell r="N81" t="str">
            <v>2, Rue Raymond Penot</v>
          </cell>
          <cell r="O81">
            <v>91150</v>
          </cell>
          <cell r="P81" t="str">
            <v>BOUTERVILLIERS</v>
          </cell>
          <cell r="Q81">
            <v>169953000</v>
          </cell>
          <cell r="S81">
            <v>169953297</v>
          </cell>
          <cell r="T81">
            <v>122332.16</v>
          </cell>
        </row>
        <row r="82">
          <cell r="A82">
            <v>7.0819999999999999</v>
          </cell>
          <cell r="B82" t="str">
            <v>BE</v>
          </cell>
          <cell r="C82" t="str">
            <v>GD</v>
          </cell>
          <cell r="D82" t="str">
            <v>ESPACE EXPANSION</v>
          </cell>
          <cell r="E82" t="str">
            <v>5, Boulevard Malesherbes</v>
          </cell>
          <cell r="F82">
            <v>75802</v>
          </cell>
          <cell r="G82" t="str">
            <v>PARIS Cédex 08</v>
          </cell>
          <cell r="H82">
            <v>153437468</v>
          </cell>
          <cell r="I82">
            <v>153306970</v>
          </cell>
          <cell r="J82" t="str">
            <v>TOISON D'OR</v>
          </cell>
          <cell r="K82">
            <v>21</v>
          </cell>
          <cell r="L82" t="str">
            <v>DIJON</v>
          </cell>
          <cell r="M82" t="str">
            <v>SETEC</v>
          </cell>
          <cell r="N82" t="str">
            <v>Tour Gamma D   58, Quai de la Râpée</v>
          </cell>
          <cell r="O82">
            <v>75583</v>
          </cell>
          <cell r="P82" t="str">
            <v>PARIS Cédex 12</v>
          </cell>
          <cell r="Q82">
            <v>140046304</v>
          </cell>
          <cell r="S82">
            <v>140046989</v>
          </cell>
          <cell r="T82">
            <v>200535</v>
          </cell>
        </row>
        <row r="83">
          <cell r="A83">
            <v>7.0830000000000002</v>
          </cell>
          <cell r="B83" t="str">
            <v>YM</v>
          </cell>
          <cell r="C83" t="str">
            <v>HS</v>
          </cell>
          <cell r="D83" t="str">
            <v>AEROPORTS DE PARIS</v>
          </cell>
          <cell r="E83" t="str">
            <v>Service DM07   Bâtiment 651   Orly Sud 103</v>
          </cell>
          <cell r="F83">
            <v>94396</v>
          </cell>
          <cell r="G83" t="str">
            <v>ORLY AEROGARES Cédex</v>
          </cell>
          <cell r="H83">
            <v>149754808</v>
          </cell>
          <cell r="J83" t="str">
            <v xml:space="preserve">AEROPORT ORLY SUD </v>
          </cell>
          <cell r="K83">
            <v>94</v>
          </cell>
          <cell r="L83" t="str">
            <v>ORLY</v>
          </cell>
          <cell r="M83" t="str">
            <v>GEC INGENIERIE</v>
          </cell>
          <cell r="N83" t="str">
            <v>134 Bis, Rue du Vieux Pont de Sèvres</v>
          </cell>
          <cell r="O83">
            <v>92100</v>
          </cell>
          <cell r="P83" t="str">
            <v>BOULOGNE BILLANCOURT</v>
          </cell>
          <cell r="Q83">
            <v>155209350</v>
          </cell>
          <cell r="R83">
            <v>686311821</v>
          </cell>
          <cell r="T83">
            <v>711005</v>
          </cell>
        </row>
        <row r="84">
          <cell r="A84">
            <v>7.0839999999999996</v>
          </cell>
          <cell r="B84" t="str">
            <v>BB</v>
          </cell>
          <cell r="C84" t="str">
            <v>GD</v>
          </cell>
          <cell r="D84" t="str">
            <v>VMONT PROMOTION</v>
          </cell>
          <cell r="E84" t="str">
            <v>Rue Julien Fayolle</v>
          </cell>
          <cell r="F84">
            <v>43100</v>
          </cell>
          <cell r="G84" t="str">
            <v>BRIOUDE</v>
          </cell>
          <cell r="H84">
            <v>471500841</v>
          </cell>
          <cell r="I84">
            <v>471500076</v>
          </cell>
          <cell r="J84" t="str">
            <v>DEFI MODE</v>
          </cell>
          <cell r="K84">
            <v>25</v>
          </cell>
          <cell r="L84" t="str">
            <v>BAUME LES DAMES</v>
          </cell>
          <cell r="M84" t="str">
            <v>ARCHITECTURE ET TERRITOIRE DESIGN</v>
          </cell>
          <cell r="N84" t="str">
            <v>25, Rue Pierre Sémard</v>
          </cell>
          <cell r="O84">
            <v>38000</v>
          </cell>
          <cell r="P84" t="str">
            <v>GRENOBLE</v>
          </cell>
          <cell r="Q84">
            <v>476705995</v>
          </cell>
          <cell r="S84">
            <v>476700102</v>
          </cell>
          <cell r="T84">
            <v>109000</v>
          </cell>
        </row>
        <row r="85">
          <cell r="A85">
            <v>7.085</v>
          </cell>
          <cell r="B85" t="str">
            <v>BE</v>
          </cell>
          <cell r="C85" t="str">
            <v>DI</v>
          </cell>
          <cell r="D85" t="str">
            <v>SYNDICAT INTERHOSPITALIER</v>
          </cell>
          <cell r="E85" t="str">
            <v>ZAC de la Plaine des Isles</v>
          </cell>
          <cell r="F85">
            <v>89000</v>
          </cell>
          <cell r="G85" t="str">
            <v>AUXERRE</v>
          </cell>
          <cell r="H85">
            <v>386467530</v>
          </cell>
          <cell r="I85">
            <v>386467454</v>
          </cell>
          <cell r="J85" t="str">
            <v>BLANCHISSERIE INTERHOSPITALIERE</v>
          </cell>
          <cell r="K85">
            <v>89</v>
          </cell>
          <cell r="L85" t="str">
            <v>AUXERRE</v>
          </cell>
          <cell r="M85" t="str">
            <v>BONINO Gilles</v>
          </cell>
          <cell r="N85" t="str">
            <v>8, Rue Emile Zola</v>
          </cell>
          <cell r="O85">
            <v>89800</v>
          </cell>
          <cell r="P85" t="str">
            <v>CHABLIS</v>
          </cell>
          <cell r="Q85">
            <v>386188950</v>
          </cell>
          <cell r="S85">
            <v>386188934</v>
          </cell>
          <cell r="T85">
            <v>39900</v>
          </cell>
        </row>
        <row r="86">
          <cell r="A86">
            <v>7.0860000000000003</v>
          </cell>
          <cell r="B86" t="str">
            <v>BE</v>
          </cell>
          <cell r="C86" t="str">
            <v>HS</v>
          </cell>
          <cell r="D86" t="str">
            <v>CACH BATIMENT</v>
          </cell>
          <cell r="E86" t="str">
            <v>9, Place Carrière</v>
          </cell>
          <cell r="F86">
            <v>54000</v>
          </cell>
          <cell r="G86" t="str">
            <v>NANCY</v>
          </cell>
          <cell r="H86">
            <v>383355494</v>
          </cell>
          <cell r="I86">
            <v>383376693</v>
          </cell>
          <cell r="J86" t="str">
            <v>FRANSBONHOMME</v>
          </cell>
          <cell r="K86">
            <v>52</v>
          </cell>
          <cell r="L86" t="str">
            <v>SAINT DIZIER</v>
          </cell>
          <cell r="T86">
            <v>36640</v>
          </cell>
        </row>
        <row r="87">
          <cell r="A87">
            <v>7.0869999999999997</v>
          </cell>
          <cell r="B87" t="str">
            <v>BE</v>
          </cell>
          <cell r="C87" t="str">
            <v>BI</v>
          </cell>
          <cell r="D87" t="str">
            <v>LCR</v>
          </cell>
          <cell r="E87" t="str">
            <v>7, Rue Daniel Schoen   Parc des Collines</v>
          </cell>
          <cell r="F87">
            <v>68200</v>
          </cell>
          <cell r="G87" t="str">
            <v>MULHOUSE</v>
          </cell>
          <cell r="H87">
            <v>389428974</v>
          </cell>
          <cell r="I87">
            <v>389321347</v>
          </cell>
          <cell r="J87" t="str">
            <v>IMPREGLON</v>
          </cell>
          <cell r="K87">
            <v>68</v>
          </cell>
          <cell r="L87" t="str">
            <v>PULVERSHEIM</v>
          </cell>
          <cell r="M87" t="str">
            <v>LCR</v>
          </cell>
          <cell r="N87" t="str">
            <v>7, Rue Daniel Schoen   Parc des Collines</v>
          </cell>
          <cell r="O87">
            <v>68200</v>
          </cell>
          <cell r="P87" t="str">
            <v>MULHOUSE</v>
          </cell>
          <cell r="Q87">
            <v>389428974</v>
          </cell>
          <cell r="S87">
            <v>389321347</v>
          </cell>
          <cell r="T87">
            <v>86050</v>
          </cell>
        </row>
        <row r="88">
          <cell r="A88">
            <v>7.0880000000000001</v>
          </cell>
          <cell r="B88" t="str">
            <v>BE</v>
          </cell>
          <cell r="C88" t="str">
            <v>BI</v>
          </cell>
          <cell r="D88" t="str">
            <v>SATO et Associés</v>
          </cell>
          <cell r="E88" t="str">
            <v>94, Rue Saint Lazare</v>
          </cell>
          <cell r="F88">
            <v>75442</v>
          </cell>
          <cell r="G88" t="str">
            <v>PARIS Cédex 09</v>
          </cell>
          <cell r="H88">
            <v>148744587</v>
          </cell>
          <cell r="I88">
            <v>145261509</v>
          </cell>
          <cell r="J88" t="str">
            <v>THK</v>
          </cell>
          <cell r="K88">
            <v>68</v>
          </cell>
          <cell r="L88" t="str">
            <v>ENSISHEIM</v>
          </cell>
          <cell r="M88" t="str">
            <v>SATO et Associés</v>
          </cell>
          <cell r="N88" t="str">
            <v>94, Rue Saint Lazare</v>
          </cell>
          <cell r="O88">
            <v>75442</v>
          </cell>
          <cell r="P88" t="str">
            <v>PARIS Cédex 09</v>
          </cell>
          <cell r="Q88">
            <v>148744587</v>
          </cell>
          <cell r="S88">
            <v>145261509</v>
          </cell>
          <cell r="T88">
            <v>108000</v>
          </cell>
        </row>
        <row r="89">
          <cell r="A89">
            <v>7.0890000000000004</v>
          </cell>
          <cell r="B89" t="str">
            <v>SD</v>
          </cell>
          <cell r="C89" t="str">
            <v>BI</v>
          </cell>
          <cell r="D89" t="str">
            <v xml:space="preserve">SIMON </v>
          </cell>
          <cell r="E89" t="str">
            <v>2, Rue Principale</v>
          </cell>
          <cell r="F89">
            <v>67170</v>
          </cell>
          <cell r="G89" t="str">
            <v>MITTELHAUSEN</v>
          </cell>
          <cell r="H89">
            <v>388512287</v>
          </cell>
          <cell r="I89">
            <v>388514205</v>
          </cell>
          <cell r="J89" t="str">
            <v xml:space="preserve">SIMON </v>
          </cell>
          <cell r="K89">
            <v>67</v>
          </cell>
          <cell r="L89" t="str">
            <v>MITTELHAUSEN</v>
          </cell>
          <cell r="M89" t="str">
            <v>EQUIPEMENTS EUROPEENS</v>
          </cell>
          <cell r="N89" t="str">
            <v>9, Rue Principale</v>
          </cell>
          <cell r="O89">
            <v>67490</v>
          </cell>
          <cell r="P89" t="str">
            <v>ALTENHEIM</v>
          </cell>
          <cell r="Q89">
            <v>388702099</v>
          </cell>
          <cell r="R89">
            <v>608149957</v>
          </cell>
          <cell r="S89">
            <v>389529624</v>
          </cell>
          <cell r="T89">
            <v>65000</v>
          </cell>
        </row>
        <row r="90">
          <cell r="A90">
            <v>7.09</v>
          </cell>
          <cell r="B90" t="str">
            <v>BE</v>
          </cell>
          <cell r="C90" t="str">
            <v>HS</v>
          </cell>
          <cell r="D90" t="str">
            <v>LCR</v>
          </cell>
          <cell r="E90" t="str">
            <v>4, Rue de Berne   BP 30058   SCHILTIGHEIM</v>
          </cell>
          <cell r="F90">
            <v>67013</v>
          </cell>
          <cell r="G90" t="str">
            <v>STRASBOURG Cédex</v>
          </cell>
          <cell r="H90">
            <v>388770240</v>
          </cell>
          <cell r="I90">
            <v>388770265</v>
          </cell>
          <cell r="J90" t="str">
            <v>POLE LOGISTIQUE</v>
          </cell>
          <cell r="K90">
            <v>67</v>
          </cell>
          <cell r="L90" t="str">
            <v>STRASBOUORG</v>
          </cell>
          <cell r="M90" t="str">
            <v>LCR</v>
          </cell>
          <cell r="N90" t="str">
            <v>4, Rue de Berne   BP 30058   SCHILTIGHEIM</v>
          </cell>
          <cell r="O90">
            <v>67013</v>
          </cell>
          <cell r="P90" t="str">
            <v>STRASBOURG Cédex</v>
          </cell>
          <cell r="Q90">
            <v>388770240</v>
          </cell>
          <cell r="S90">
            <v>388770265</v>
          </cell>
          <cell r="T90">
            <v>132450</v>
          </cell>
        </row>
        <row r="91">
          <cell r="A91">
            <v>7.0910000000000002</v>
          </cell>
          <cell r="B91" t="str">
            <v>BE</v>
          </cell>
          <cell r="C91" t="str">
            <v>BI</v>
          </cell>
          <cell r="D91" t="str">
            <v>CEOLE</v>
          </cell>
          <cell r="E91" t="str">
            <v>8, Rue du 19 Mars 1962</v>
          </cell>
          <cell r="F91">
            <v>21600</v>
          </cell>
          <cell r="G91" t="str">
            <v>LONGVIC</v>
          </cell>
          <cell r="H91">
            <v>676064583</v>
          </cell>
          <cell r="J91" t="str">
            <v>LA RENARDIERE</v>
          </cell>
          <cell r="K91">
            <v>21</v>
          </cell>
          <cell r="L91" t="str">
            <v>LONGVIC</v>
          </cell>
          <cell r="M91" t="str">
            <v>TRIDON Daniel</v>
          </cell>
          <cell r="N91" t="str">
            <v>41, Rue Diderot   Le Diderot</v>
          </cell>
          <cell r="O91">
            <v>21000</v>
          </cell>
          <cell r="P91" t="str">
            <v>DIJON Cédex</v>
          </cell>
          <cell r="Q91">
            <v>380716363</v>
          </cell>
          <cell r="S91">
            <v>380724238</v>
          </cell>
          <cell r="T91">
            <v>348550</v>
          </cell>
        </row>
        <row r="92">
          <cell r="A92">
            <v>7.0919999999999996</v>
          </cell>
          <cell r="B92" t="str">
            <v>BE</v>
          </cell>
          <cell r="C92" t="str">
            <v>GD</v>
          </cell>
          <cell r="D92" t="str">
            <v>NOIDIS</v>
          </cell>
          <cell r="E92" t="str">
            <v>Rue Albert Olivier</v>
          </cell>
          <cell r="F92">
            <v>70000</v>
          </cell>
          <cell r="G92" t="str">
            <v>NOIDANS LES VESOUL</v>
          </cell>
          <cell r="J92" t="str">
            <v>LECLERC</v>
          </cell>
          <cell r="K92">
            <v>70</v>
          </cell>
          <cell r="L92" t="str">
            <v>NOIDANS LES VESOUL</v>
          </cell>
          <cell r="M92" t="str">
            <v>BATIC</v>
          </cell>
          <cell r="N92" t="str">
            <v>4, Rue Jean Miclo   BP 1</v>
          </cell>
          <cell r="O92">
            <v>18150</v>
          </cell>
          <cell r="P92" t="str">
            <v>LA GUERCHE SUR L'AUBOIS</v>
          </cell>
          <cell r="Q92">
            <v>248776606</v>
          </cell>
          <cell r="T92">
            <v>90000</v>
          </cell>
        </row>
        <row r="93">
          <cell r="A93">
            <v>7.093</v>
          </cell>
          <cell r="B93" t="str">
            <v>BE</v>
          </cell>
          <cell r="C93" t="str">
            <v>BI</v>
          </cell>
          <cell r="D93" t="str">
            <v>ARCO</v>
          </cell>
          <cell r="E93" t="str">
            <v>57, Allée de la Robertsau</v>
          </cell>
          <cell r="F93">
            <v>67000</v>
          </cell>
          <cell r="G93" t="str">
            <v>STRASBOURG</v>
          </cell>
          <cell r="H93">
            <v>388251715</v>
          </cell>
          <cell r="I93">
            <v>388251190</v>
          </cell>
          <cell r="J93" t="str">
            <v>EMBALSACE - SCI DES CHAMPS</v>
          </cell>
          <cell r="K93">
            <v>68</v>
          </cell>
          <cell r="L93" t="str">
            <v>HESINGUE</v>
          </cell>
          <cell r="M93" t="str">
            <v>ARCO</v>
          </cell>
          <cell r="N93" t="str">
            <v>57, Allée de la Robertsau</v>
          </cell>
          <cell r="O93">
            <v>67000</v>
          </cell>
          <cell r="P93" t="str">
            <v>STRASBOURG</v>
          </cell>
          <cell r="Q93">
            <v>388251715</v>
          </cell>
          <cell r="S93">
            <v>388251190</v>
          </cell>
          <cell r="T93">
            <v>345000</v>
          </cell>
        </row>
        <row r="94">
          <cell r="A94">
            <v>7.0940000000000003</v>
          </cell>
          <cell r="B94" t="str">
            <v>YM</v>
          </cell>
          <cell r="C94" t="str">
            <v>GD</v>
          </cell>
          <cell r="D94" t="str">
            <v>COREAL</v>
          </cell>
          <cell r="E94" t="str">
            <v>BP 45</v>
          </cell>
          <cell r="F94">
            <v>70180</v>
          </cell>
          <cell r="G94" t="str">
            <v>DAMPIERRE SUR SALON</v>
          </cell>
          <cell r="J94" t="str">
            <v>BRICORAMA - THIERS EXPANSION</v>
          </cell>
          <cell r="K94">
            <v>74</v>
          </cell>
          <cell r="L94" t="str">
            <v>SILLINGY</v>
          </cell>
          <cell r="M94" t="str">
            <v>IMPACT</v>
          </cell>
          <cell r="N94" t="str">
            <v>39, Rue de la Maison Rouge   Villa n° 1   LOGNES</v>
          </cell>
          <cell r="O94">
            <v>77437</v>
          </cell>
          <cell r="P94" t="str">
            <v>MARNE LA VALLEE Cédex 2</v>
          </cell>
          <cell r="Q94">
            <v>164627070</v>
          </cell>
          <cell r="S94">
            <v>164627071</v>
          </cell>
          <cell r="T94">
            <v>115000</v>
          </cell>
        </row>
        <row r="95">
          <cell r="A95">
            <v>7.0949999999999998</v>
          </cell>
          <cell r="B95" t="str">
            <v>BE</v>
          </cell>
          <cell r="C95" t="str">
            <v>AR</v>
          </cell>
          <cell r="D95" t="str">
            <v>SCI COMMET</v>
          </cell>
          <cell r="E95" t="str">
            <v>Rue de la Briquetterie</v>
          </cell>
          <cell r="F95">
            <v>77000</v>
          </cell>
          <cell r="G95" t="str">
            <v>CHELLES</v>
          </cell>
          <cell r="J95" t="str">
            <v>SCI COMMET</v>
          </cell>
          <cell r="K95">
            <v>77</v>
          </cell>
          <cell r="L95" t="str">
            <v>CHELLES</v>
          </cell>
          <cell r="M95" t="str">
            <v>BATAILLE</v>
          </cell>
          <cell r="N95" t="str">
            <v>1, Rue de Paradis</v>
          </cell>
          <cell r="O95">
            <v>77720</v>
          </cell>
          <cell r="P95" t="str">
            <v>AUBEPIERRE</v>
          </cell>
          <cell r="Q95">
            <v>164068575</v>
          </cell>
          <cell r="S95">
            <v>164065408</v>
          </cell>
          <cell r="T95">
            <v>64450</v>
          </cell>
        </row>
        <row r="96">
          <cell r="A96">
            <v>7.0960000000000001</v>
          </cell>
          <cell r="B96" t="str">
            <v>BE</v>
          </cell>
          <cell r="C96" t="str">
            <v>BI</v>
          </cell>
          <cell r="D96" t="str">
            <v>COREAL</v>
          </cell>
          <cell r="E96" t="str">
            <v>BP 45</v>
          </cell>
          <cell r="F96">
            <v>70180</v>
          </cell>
          <cell r="G96" t="str">
            <v>DAMPIERRE SUR SALON</v>
          </cell>
          <cell r="J96" t="str">
            <v>ORPEA</v>
          </cell>
          <cell r="K96">
            <v>92</v>
          </cell>
          <cell r="L96" t="str">
            <v>RUEIL MALMAISON</v>
          </cell>
          <cell r="M96" t="str">
            <v>COREAL</v>
          </cell>
          <cell r="N96" t="str">
            <v>BP 45</v>
          </cell>
          <cell r="O96">
            <v>70180</v>
          </cell>
          <cell r="P96" t="str">
            <v>DAMPIERRE SUR SALON</v>
          </cell>
          <cell r="T96">
            <v>27900</v>
          </cell>
        </row>
        <row r="97">
          <cell r="A97">
            <v>7.0970000000000004</v>
          </cell>
          <cell r="B97" t="str">
            <v>BE</v>
          </cell>
          <cell r="C97" t="str">
            <v>HS</v>
          </cell>
          <cell r="D97" t="str">
            <v>SCI LES GIRANAUX</v>
          </cell>
          <cell r="E97" t="str">
            <v>SC Charentenay   11, Rue de la Gare</v>
          </cell>
          <cell r="F97">
            <v>70130</v>
          </cell>
          <cell r="G97" t="str">
            <v>NOIDANS LE FERROUX</v>
          </cell>
          <cell r="J97" t="str">
            <v>BBC</v>
          </cell>
          <cell r="K97">
            <v>70</v>
          </cell>
          <cell r="L97" t="str">
            <v>ARC LES GRAY</v>
          </cell>
          <cell r="M97" t="str">
            <v>SMOD</v>
          </cell>
          <cell r="N97" t="str">
            <v>12, Rue Carnot</v>
          </cell>
          <cell r="O97">
            <v>70180</v>
          </cell>
          <cell r="P97" t="str">
            <v>DAMPIERRE SUR SALON</v>
          </cell>
          <cell r="S97">
            <v>384670722</v>
          </cell>
          <cell r="T97">
            <v>95480</v>
          </cell>
        </row>
        <row r="98">
          <cell r="A98">
            <v>7.0979999999999999</v>
          </cell>
          <cell r="B98" t="str">
            <v>YM</v>
          </cell>
          <cell r="C98" t="str">
            <v>BI</v>
          </cell>
          <cell r="D98" t="str">
            <v>BLANCK</v>
          </cell>
          <cell r="E98" t="str">
            <v>ZI Rue Gutenberg   BP 70064   VIEUX THANN</v>
          </cell>
          <cell r="F98">
            <v>68802</v>
          </cell>
          <cell r="G98" t="str">
            <v>THANN</v>
          </cell>
          <cell r="H98">
            <v>389371132</v>
          </cell>
          <cell r="I98">
            <v>389373847</v>
          </cell>
          <cell r="J98" t="str">
            <v>EMERSON</v>
          </cell>
          <cell r="K98">
            <v>68</v>
          </cell>
          <cell r="L98" t="str">
            <v>UFFHOLTZ</v>
          </cell>
          <cell r="T98">
            <v>105644</v>
          </cell>
        </row>
        <row r="99">
          <cell r="A99">
            <v>7.0990000000000002</v>
          </cell>
          <cell r="B99" t="str">
            <v>FZ</v>
          </cell>
          <cell r="C99" t="str">
            <v>DI</v>
          </cell>
          <cell r="D99" t="str">
            <v>DV CONSTRUCTION</v>
          </cell>
          <cell r="E99" t="str">
            <v>22, Avenue de Pythagore   Le Séville   BP 34</v>
          </cell>
          <cell r="F99">
            <v>33702</v>
          </cell>
          <cell r="G99" t="str">
            <v>MERIGNAC Cédex</v>
          </cell>
          <cell r="H99">
            <v>557532254</v>
          </cell>
          <cell r="I99">
            <v>557532646</v>
          </cell>
          <cell r="J99" t="str">
            <v>IMT2</v>
          </cell>
          <cell r="K99">
            <v>37</v>
          </cell>
          <cell r="L99" t="str">
            <v>TOURS</v>
          </cell>
          <cell r="M99" t="str">
            <v>BOILLE et Associés</v>
          </cell>
          <cell r="N99" t="str">
            <v>23 Bis, Rue Edouard Vaillant</v>
          </cell>
          <cell r="O99">
            <v>37026</v>
          </cell>
          <cell r="P99" t="str">
            <v>TOURS Cédex</v>
          </cell>
          <cell r="T99">
            <v>87500</v>
          </cell>
        </row>
        <row r="100">
          <cell r="A100">
            <v>7.1</v>
          </cell>
          <cell r="B100" t="str">
            <v>BB</v>
          </cell>
          <cell r="C100" t="str">
            <v>BI</v>
          </cell>
          <cell r="D100" t="str">
            <v>CMC</v>
          </cell>
          <cell r="E100" t="str">
            <v>354, Rue André Philip</v>
          </cell>
          <cell r="F100">
            <v>69007</v>
          </cell>
          <cell r="G100" t="str">
            <v>LYON</v>
          </cell>
          <cell r="H100">
            <v>472731440</v>
          </cell>
          <cell r="I100">
            <v>478580206</v>
          </cell>
          <cell r="J100" t="str">
            <v>MIS</v>
          </cell>
          <cell r="K100">
            <v>38</v>
          </cell>
          <cell r="L100" t="str">
            <v>SATOLAS</v>
          </cell>
          <cell r="M100" t="str">
            <v>CMC</v>
          </cell>
          <cell r="N100" t="str">
            <v>354, Rue André Philip</v>
          </cell>
          <cell r="O100">
            <v>69007</v>
          </cell>
          <cell r="P100" t="str">
            <v>LYON</v>
          </cell>
          <cell r="Q100">
            <v>472731440</v>
          </cell>
          <cell r="S100">
            <v>478580206</v>
          </cell>
          <cell r="T100">
            <v>420000</v>
          </cell>
        </row>
        <row r="101">
          <cell r="A101">
            <v>7.101</v>
          </cell>
          <cell r="B101" t="str">
            <v>BE</v>
          </cell>
          <cell r="C101" t="str">
            <v>BI</v>
          </cell>
          <cell r="D101" t="str">
            <v>BOISSET</v>
          </cell>
          <cell r="E101" t="str">
            <v>BP 102</v>
          </cell>
          <cell r="F101">
            <v>21703</v>
          </cell>
          <cell r="G101" t="str">
            <v>NUITS SAINT GEORGES</v>
          </cell>
          <cell r="H101">
            <v>380626117</v>
          </cell>
          <cell r="J101" t="str">
            <v>BOISSET</v>
          </cell>
          <cell r="K101">
            <v>21</v>
          </cell>
          <cell r="L101" t="str">
            <v>NUITS SAINT GEORGES</v>
          </cell>
          <cell r="M101" t="str">
            <v>SETUREC ARCHITECTURE</v>
          </cell>
          <cell r="N101" t="str">
            <v>2, Rue Louis De Broglie   Parc Technologique</v>
          </cell>
          <cell r="O101">
            <v>21000</v>
          </cell>
          <cell r="P101" t="str">
            <v>DIJON Cédex</v>
          </cell>
          <cell r="Q101">
            <v>380740102</v>
          </cell>
          <cell r="S101">
            <v>380740106</v>
          </cell>
          <cell r="T101">
            <v>53500</v>
          </cell>
        </row>
        <row r="102">
          <cell r="A102">
            <v>7.1020000000000003</v>
          </cell>
          <cell r="B102" t="str">
            <v>BE</v>
          </cell>
          <cell r="C102" t="str">
            <v>BI</v>
          </cell>
          <cell r="D102" t="str">
            <v>BIGARD</v>
          </cell>
          <cell r="E102" t="str">
            <v>BP 53</v>
          </cell>
          <cell r="F102">
            <v>29396</v>
          </cell>
          <cell r="G102" t="str">
            <v>QUIMPERLE Cédex</v>
          </cell>
          <cell r="H102">
            <v>298062499</v>
          </cell>
          <cell r="I102">
            <v>298062424</v>
          </cell>
          <cell r="J102" t="str">
            <v>BIGARD</v>
          </cell>
          <cell r="K102">
            <v>71</v>
          </cell>
          <cell r="L102" t="str">
            <v>CUISEAUX</v>
          </cell>
          <cell r="M102" t="str">
            <v>ARCHITECTURES BARILLOT</v>
          </cell>
          <cell r="N102" t="str">
            <v>21, Avenue du Général Logerot</v>
          </cell>
          <cell r="O102">
            <v>1000</v>
          </cell>
          <cell r="P102" t="str">
            <v>BOURG EN BRESSE</v>
          </cell>
          <cell r="Q102">
            <v>474213203</v>
          </cell>
          <cell r="S102">
            <v>474215792</v>
          </cell>
          <cell r="T102">
            <v>11000</v>
          </cell>
        </row>
        <row r="103">
          <cell r="A103">
            <v>7.1029999999999998</v>
          </cell>
          <cell r="B103" t="str">
            <v>BE</v>
          </cell>
          <cell r="C103" t="str">
            <v>DI</v>
          </cell>
          <cell r="D103" t="str">
            <v>FRANCE ASSAINISSEMENT</v>
          </cell>
          <cell r="E103" t="str">
            <v>BP 343</v>
          </cell>
          <cell r="F103">
            <v>67831</v>
          </cell>
          <cell r="G103" t="str">
            <v>TANNERIES Cédex</v>
          </cell>
          <cell r="H103">
            <v>388774300</v>
          </cell>
          <cell r="I103">
            <v>388772815</v>
          </cell>
          <cell r="J103" t="str">
            <v>STATION EPURATION (STEP)</v>
          </cell>
          <cell r="K103">
            <v>70</v>
          </cell>
          <cell r="L103" t="str">
            <v>PUSEY VESOUL</v>
          </cell>
          <cell r="T103">
            <v>27910</v>
          </cell>
        </row>
        <row r="104">
          <cell r="A104">
            <v>7.1040000000000001</v>
          </cell>
          <cell r="B104" t="str">
            <v>BB</v>
          </cell>
          <cell r="C104" t="str">
            <v>BI</v>
          </cell>
          <cell r="D104" t="str">
            <v>SCANIA FRANCE</v>
          </cell>
          <cell r="E104" t="str">
            <v>2, Boulevard de l'Industrie   ZI Ecouflant</v>
          </cell>
          <cell r="F104">
            <v>49000</v>
          </cell>
          <cell r="G104" t="str">
            <v>ANGERS</v>
          </cell>
          <cell r="J104">
            <v>0</v>
          </cell>
          <cell r="K104">
            <v>38</v>
          </cell>
          <cell r="L104" t="str">
            <v>VOREPPE</v>
          </cell>
          <cell r="M104" t="str">
            <v>HERZ et POUZERGUE</v>
          </cell>
          <cell r="N104" t="str">
            <v>4, Rue de l'Annonciade</v>
          </cell>
          <cell r="O104">
            <v>69001</v>
          </cell>
          <cell r="P104" t="str">
            <v>LYON</v>
          </cell>
          <cell r="Q104">
            <v>478291656</v>
          </cell>
          <cell r="S104">
            <v>472002906</v>
          </cell>
          <cell r="T104">
            <v>118620</v>
          </cell>
        </row>
        <row r="105">
          <cell r="A105">
            <v>7.1050000000000004</v>
          </cell>
          <cell r="B105" t="str">
            <v>SD</v>
          </cell>
          <cell r="C105" t="str">
            <v>BI</v>
          </cell>
          <cell r="D105" t="str">
            <v>SCI LES PRES LIDOT</v>
          </cell>
          <cell r="E105" t="str">
            <v>26, Rue de Belfort</v>
          </cell>
          <cell r="F105">
            <v>25600</v>
          </cell>
          <cell r="G105" t="str">
            <v>VIEUX CHARMONT</v>
          </cell>
          <cell r="H105">
            <v>381943767</v>
          </cell>
          <cell r="I105">
            <v>381944943</v>
          </cell>
          <cell r="J105" t="str">
            <v>COURTET POLYCOMM</v>
          </cell>
          <cell r="K105">
            <v>25</v>
          </cell>
          <cell r="L105" t="str">
            <v>VIEUX CHARMONT</v>
          </cell>
          <cell r="T105">
            <v>89000</v>
          </cell>
          <cell r="U105" t="str">
            <v>MONNET</v>
          </cell>
        </row>
        <row r="106">
          <cell r="A106">
            <v>7.1059999999999999</v>
          </cell>
          <cell r="B106" t="str">
            <v>BE</v>
          </cell>
          <cell r="C106" t="str">
            <v>BI</v>
          </cell>
          <cell r="D106" t="str">
            <v>SCI DE LA GARE</v>
          </cell>
          <cell r="F106">
            <v>70700</v>
          </cell>
          <cell r="G106" t="str">
            <v>CHARCENNE</v>
          </cell>
          <cell r="J106" t="str">
            <v>MILLERET Fromagerie</v>
          </cell>
          <cell r="K106">
            <v>70</v>
          </cell>
          <cell r="L106" t="str">
            <v>CHARCENNE</v>
          </cell>
          <cell r="M106" t="str">
            <v>PINGAT INGENIERIE - LAVALIN</v>
          </cell>
          <cell r="N106" t="str">
            <v>4 C, Allée Claude Debussy   Espace Européen</v>
          </cell>
          <cell r="O106">
            <v>69130</v>
          </cell>
          <cell r="P106" t="str">
            <v>ECULLY</v>
          </cell>
          <cell r="Q106">
            <v>478336052</v>
          </cell>
          <cell r="S106">
            <v>478335698</v>
          </cell>
          <cell r="T106">
            <v>23500</v>
          </cell>
        </row>
        <row r="107">
          <cell r="A107">
            <v>7.1070000000000002</v>
          </cell>
          <cell r="B107" t="str">
            <v>BE</v>
          </cell>
          <cell r="C107" t="str">
            <v>BI</v>
          </cell>
          <cell r="D107" t="str">
            <v>DUPUY NORD</v>
          </cell>
          <cell r="E107" t="str">
            <v>91, Rue Molière</v>
          </cell>
          <cell r="F107">
            <v>94200</v>
          </cell>
          <cell r="G107" t="str">
            <v>IVRY SUR SEINE</v>
          </cell>
          <cell r="H107">
            <v>146702419</v>
          </cell>
          <cell r="I107">
            <v>146702235</v>
          </cell>
          <cell r="J107" t="str">
            <v>MYRIAD</v>
          </cell>
          <cell r="K107">
            <v>59</v>
          </cell>
          <cell r="L107" t="str">
            <v>LOUVROIL</v>
          </cell>
          <cell r="T107">
            <v>43950</v>
          </cell>
        </row>
        <row r="108">
          <cell r="A108">
            <v>7.1079999999999997</v>
          </cell>
          <cell r="B108" t="str">
            <v>SD</v>
          </cell>
          <cell r="C108" t="str">
            <v>AR</v>
          </cell>
          <cell r="D108" t="str">
            <v>SCI SCHMITTOUNE</v>
          </cell>
          <cell r="E108" t="str">
            <v>SODIPRESS</v>
          </cell>
          <cell r="F108">
            <v>39700</v>
          </cell>
          <cell r="G108" t="str">
            <v>SERMANGE</v>
          </cell>
          <cell r="H108">
            <v>699350112</v>
          </cell>
          <cell r="J108" t="str">
            <v>SCI SCHMITTOUNE</v>
          </cell>
          <cell r="K108">
            <v>39</v>
          </cell>
          <cell r="L108" t="str">
            <v>DOLE</v>
          </cell>
          <cell r="M108" t="str">
            <v>SMOD</v>
          </cell>
          <cell r="N108" t="str">
            <v>12, Rue Carnot</v>
          </cell>
          <cell r="O108">
            <v>70180</v>
          </cell>
          <cell r="P108" t="str">
            <v>DAMPIERRE SUR SALON</v>
          </cell>
          <cell r="Q108">
            <v>384670478</v>
          </cell>
          <cell r="R108">
            <v>633374188</v>
          </cell>
          <cell r="S108">
            <v>384670722</v>
          </cell>
          <cell r="T108">
            <v>19500</v>
          </cell>
        </row>
        <row r="109">
          <cell r="A109">
            <v>7.109</v>
          </cell>
          <cell r="B109" t="str">
            <v>BE</v>
          </cell>
          <cell r="C109" t="str">
            <v>BI</v>
          </cell>
          <cell r="D109" t="str">
            <v>CHRISTINE LAURE</v>
          </cell>
          <cell r="F109">
            <v>70100</v>
          </cell>
          <cell r="G109" t="str">
            <v>ARC LES GRAY</v>
          </cell>
          <cell r="J109" t="str">
            <v>CHRISTINE LAURE</v>
          </cell>
          <cell r="K109">
            <v>70</v>
          </cell>
          <cell r="L109" t="str">
            <v>ARC LES GRAY</v>
          </cell>
          <cell r="M109" t="str">
            <v>SOTEB</v>
          </cell>
          <cell r="N109" t="str">
            <v>ZI Les Giranaux</v>
          </cell>
          <cell r="O109">
            <v>70100</v>
          </cell>
          <cell r="P109" t="str">
            <v>ARC LES GRAY</v>
          </cell>
          <cell r="T109">
            <v>25500</v>
          </cell>
        </row>
        <row r="110">
          <cell r="A110">
            <v>7.11</v>
          </cell>
          <cell r="B110" t="str">
            <v>SD</v>
          </cell>
          <cell r="C110" t="str">
            <v>BI</v>
          </cell>
          <cell r="D110" t="str">
            <v>SCI L2G - THERMOSEME 25</v>
          </cell>
          <cell r="E110" t="str">
            <v>Expobat - Espace Valentin</v>
          </cell>
          <cell r="F110">
            <v>25000</v>
          </cell>
          <cell r="G110" t="str">
            <v>BESANCON</v>
          </cell>
          <cell r="H110">
            <v>381500102</v>
          </cell>
          <cell r="I110">
            <v>381538181</v>
          </cell>
          <cell r="J110" t="str">
            <v>SCI L2G - THERMOSEME 25</v>
          </cell>
          <cell r="K110">
            <v>25</v>
          </cell>
          <cell r="L110" t="str">
            <v>BESANCON</v>
          </cell>
          <cell r="M110" t="str">
            <v>HABITAT ET CONSTRUCTIONS</v>
          </cell>
          <cell r="N110" t="str">
            <v>98, Boulevard des Alliés</v>
          </cell>
          <cell r="O110">
            <v>70000</v>
          </cell>
          <cell r="P110" t="str">
            <v>VESOUL</v>
          </cell>
          <cell r="Q110">
            <v>384758922</v>
          </cell>
          <cell r="R110">
            <v>607809523</v>
          </cell>
          <cell r="S110">
            <v>384764523</v>
          </cell>
          <cell r="T110">
            <v>33200</v>
          </cell>
        </row>
        <row r="111">
          <cell r="A111">
            <v>7.1109999999999998</v>
          </cell>
          <cell r="B111" t="str">
            <v>YM</v>
          </cell>
          <cell r="C111" t="str">
            <v>BI</v>
          </cell>
          <cell r="D111" t="str">
            <v>SCI DU BEL AIR STALINGRAD</v>
          </cell>
          <cell r="E111" t="str">
            <v>1133, Route de Saint Jean   Résidence Elvina Hill B1</v>
          </cell>
          <cell r="F111">
            <v>6600</v>
          </cell>
          <cell r="G111" t="str">
            <v>ANTIBES</v>
          </cell>
          <cell r="J111" t="str">
            <v>CHRONODRIVE</v>
          </cell>
          <cell r="K111">
            <v>91</v>
          </cell>
          <cell r="L111" t="str">
            <v>BALLAINVILLIERS</v>
          </cell>
          <cell r="M111" t="str">
            <v>VDDT ARCHITECTES</v>
          </cell>
          <cell r="N111" t="str">
            <v>7, Rue des Tours</v>
          </cell>
          <cell r="O111">
            <v>59800</v>
          </cell>
          <cell r="P111" t="str">
            <v>LILLE</v>
          </cell>
          <cell r="Q111">
            <v>328381222</v>
          </cell>
          <cell r="R111">
            <v>383731742</v>
          </cell>
          <cell r="S111">
            <v>328381223</v>
          </cell>
          <cell r="T111">
            <v>181930</v>
          </cell>
        </row>
        <row r="112">
          <cell r="A112">
            <v>7.1120000000000001</v>
          </cell>
          <cell r="B112" t="str">
            <v>BE</v>
          </cell>
          <cell r="C112" t="str">
            <v>HS</v>
          </cell>
          <cell r="D112" t="str">
            <v>CACH BATIMENT</v>
          </cell>
          <cell r="E112" t="str">
            <v>9, Place Carrière</v>
          </cell>
          <cell r="F112">
            <v>54000</v>
          </cell>
          <cell r="G112" t="str">
            <v>NANCY</v>
          </cell>
          <cell r="H112">
            <v>383355494</v>
          </cell>
          <cell r="I112">
            <v>383376693</v>
          </cell>
          <cell r="J112" t="str">
            <v>FRANSBONHOMME</v>
          </cell>
          <cell r="K112">
            <v>70</v>
          </cell>
          <cell r="L112" t="str">
            <v>LURE</v>
          </cell>
          <cell r="T112">
            <v>38440</v>
          </cell>
        </row>
        <row r="113">
          <cell r="A113">
            <v>7.1130000000000004</v>
          </cell>
          <cell r="B113" t="str">
            <v>YM/BE</v>
          </cell>
          <cell r="C113" t="str">
            <v>GD</v>
          </cell>
          <cell r="D113" t="str">
            <v>SCI ZONE A</v>
          </cell>
          <cell r="E113" t="str">
            <v>12, Rue Castelnau</v>
          </cell>
          <cell r="F113">
            <v>68000</v>
          </cell>
          <cell r="G113" t="str">
            <v>COLMAR</v>
          </cell>
          <cell r="J113" t="str">
            <v>SCI ZONE A</v>
          </cell>
          <cell r="K113">
            <v>90</v>
          </cell>
          <cell r="L113" t="str">
            <v>BESSONCOURT</v>
          </cell>
          <cell r="M113" t="str">
            <v>IMHOFF Jean Philippe</v>
          </cell>
          <cell r="N113" t="str">
            <v>2, Rue Jean Philippe Raeau</v>
          </cell>
          <cell r="O113">
            <v>68000</v>
          </cell>
          <cell r="P113" t="str">
            <v>COLMAR</v>
          </cell>
          <cell r="Q113">
            <v>389413180</v>
          </cell>
          <cell r="S113">
            <v>389410267</v>
          </cell>
          <cell r="T113">
            <v>395000</v>
          </cell>
        </row>
        <row r="114">
          <cell r="A114">
            <v>7.1139999999999999</v>
          </cell>
          <cell r="B114" t="str">
            <v>SD</v>
          </cell>
          <cell r="C114" t="str">
            <v>BI</v>
          </cell>
          <cell r="D114" t="str">
            <v>SIVOM DE BOUSSIERES</v>
          </cell>
          <cell r="E114" t="str">
            <v>Rue du Centre</v>
          </cell>
          <cell r="F114">
            <v>25320</v>
          </cell>
          <cell r="G114" t="str">
            <v>BOUSSIERES</v>
          </cell>
          <cell r="J114" t="str">
            <v>SIVOM DE BOUSSIERES</v>
          </cell>
          <cell r="K114">
            <v>25</v>
          </cell>
          <cell r="L114" t="str">
            <v>BOUSSIERES</v>
          </cell>
          <cell r="M114" t="str">
            <v>MACHUREY</v>
          </cell>
          <cell r="N114" t="str">
            <v>26, Avenue de la 7ème Armée Américaine</v>
          </cell>
          <cell r="O114">
            <v>25000</v>
          </cell>
          <cell r="P114" t="str">
            <v>BESANCON</v>
          </cell>
          <cell r="Q114">
            <v>381517373</v>
          </cell>
          <cell r="R114">
            <v>614102070</v>
          </cell>
          <cell r="S114">
            <v>388651871</v>
          </cell>
          <cell r="T114">
            <v>29204</v>
          </cell>
        </row>
        <row r="115">
          <cell r="A115">
            <v>7.1150000000000002</v>
          </cell>
          <cell r="B115" t="str">
            <v>BB</v>
          </cell>
          <cell r="C115" t="str">
            <v>BI</v>
          </cell>
          <cell r="D115" t="str">
            <v>SOFIALEX</v>
          </cell>
          <cell r="E115" t="str">
            <v>8, Chemin du Jubin</v>
          </cell>
          <cell r="F115">
            <v>69570</v>
          </cell>
          <cell r="G115" t="str">
            <v>DARDILLY</v>
          </cell>
          <cell r="H115">
            <v>472170238</v>
          </cell>
          <cell r="I115">
            <v>472170953</v>
          </cell>
          <cell r="J115" t="str">
            <v>REEL</v>
          </cell>
          <cell r="K115">
            <v>69</v>
          </cell>
          <cell r="L115" t="str">
            <v>VILLEFRANCHE SUR SAONE</v>
          </cell>
          <cell r="T115">
            <v>360000</v>
          </cell>
        </row>
        <row r="116">
          <cell r="A116">
            <v>7.1159999999999997</v>
          </cell>
          <cell r="B116" t="str">
            <v>YM</v>
          </cell>
          <cell r="C116" t="str">
            <v>GD</v>
          </cell>
          <cell r="D116" t="str">
            <v>SCI DU BEL AIR STALINGRAD</v>
          </cell>
          <cell r="E116" t="str">
            <v>1133, Route de Saint Jean   Résidence Elvina Hill B1</v>
          </cell>
          <cell r="F116">
            <v>6600</v>
          </cell>
          <cell r="G116" t="str">
            <v>ANTIBES</v>
          </cell>
          <cell r="J116" t="str">
            <v>CHRONODRIVE</v>
          </cell>
          <cell r="K116">
            <v>59</v>
          </cell>
          <cell r="L116" t="str">
            <v>HALLENNES LEZ HAUBOUDIN</v>
          </cell>
          <cell r="M116" t="str">
            <v>VDDT ARCHITECTES</v>
          </cell>
          <cell r="N116" t="str">
            <v>7, Rue des Tours</v>
          </cell>
          <cell r="O116">
            <v>59800</v>
          </cell>
          <cell r="P116" t="str">
            <v>LILLE</v>
          </cell>
          <cell r="Q116">
            <v>328381222</v>
          </cell>
          <cell r="R116">
            <v>383731742</v>
          </cell>
          <cell r="S116">
            <v>328381223</v>
          </cell>
          <cell r="T116">
            <v>36500</v>
          </cell>
        </row>
        <row r="117">
          <cell r="A117">
            <v>7.117</v>
          </cell>
          <cell r="B117" t="str">
            <v>BE</v>
          </cell>
          <cell r="C117" t="str">
            <v>BI</v>
          </cell>
          <cell r="D117" t="str">
            <v>SILAC</v>
          </cell>
          <cell r="E117" t="str">
            <v>BP 14</v>
          </cell>
          <cell r="F117">
            <v>70600</v>
          </cell>
          <cell r="G117" t="str">
            <v>CHAMPLITTE</v>
          </cell>
          <cell r="H117">
            <v>384677400</v>
          </cell>
          <cell r="I117">
            <v>384677430</v>
          </cell>
          <cell r="J117" t="str">
            <v>SILAC</v>
          </cell>
          <cell r="K117">
            <v>70</v>
          </cell>
          <cell r="L117" t="str">
            <v>CHAMPLITTE</v>
          </cell>
          <cell r="T117">
            <v>8000</v>
          </cell>
        </row>
        <row r="118">
          <cell r="A118">
            <v>7.1180000000000003</v>
          </cell>
          <cell r="B118" t="str">
            <v>BE</v>
          </cell>
          <cell r="C118" t="str">
            <v>BI</v>
          </cell>
          <cell r="D118" t="str">
            <v>COUVAL</v>
          </cell>
          <cell r="E118" t="str">
            <v>ZI Les Meix</v>
          </cell>
          <cell r="F118">
            <v>88360</v>
          </cell>
          <cell r="G118" t="str">
            <v>RUPT SUR MOSELLE</v>
          </cell>
          <cell r="J118" t="str">
            <v>COUVAL</v>
          </cell>
          <cell r="K118">
            <v>88</v>
          </cell>
          <cell r="L118" t="str">
            <v>RUPT SUR MOSELLE</v>
          </cell>
          <cell r="T118">
            <v>49900</v>
          </cell>
        </row>
        <row r="119">
          <cell r="A119">
            <v>7.1189999999999998</v>
          </cell>
          <cell r="B119" t="str">
            <v>BE</v>
          </cell>
          <cell r="C119" t="str">
            <v>HS</v>
          </cell>
          <cell r="D119" t="str">
            <v>LCR</v>
          </cell>
          <cell r="E119" t="str">
            <v>4, Rue de Berne   BP 30058   SCHILTIGHEIM</v>
          </cell>
          <cell r="F119">
            <v>67013</v>
          </cell>
          <cell r="G119" t="str">
            <v>STRASBOURG Cédex</v>
          </cell>
          <cell r="H119">
            <v>388770240</v>
          </cell>
          <cell r="I119">
            <v>388770265</v>
          </cell>
          <cell r="J119" t="str">
            <v>GEODIS - SCI LE POLYGONE</v>
          </cell>
          <cell r="K119">
            <v>67</v>
          </cell>
          <cell r="L119" t="str">
            <v>STRASBOURG</v>
          </cell>
          <cell r="M119" t="str">
            <v>LCR</v>
          </cell>
          <cell r="N119" t="str">
            <v>4, Rue de Berne   BP 30058   SCHILTIGHEIM</v>
          </cell>
          <cell r="O119">
            <v>67013</v>
          </cell>
          <cell r="P119" t="str">
            <v>STRASBOURG</v>
          </cell>
          <cell r="Q119">
            <v>388770240</v>
          </cell>
          <cell r="S119">
            <v>388770265</v>
          </cell>
          <cell r="T119">
            <v>60000</v>
          </cell>
        </row>
        <row r="120">
          <cell r="A120">
            <v>7.12</v>
          </cell>
          <cell r="B120" t="str">
            <v>BE</v>
          </cell>
          <cell r="C120" t="str">
            <v>BI</v>
          </cell>
          <cell r="D120" t="str">
            <v>AGRICONSULT</v>
          </cell>
          <cell r="E120" t="str">
            <v>Route de Troyes</v>
          </cell>
          <cell r="F120">
            <v>21121</v>
          </cell>
          <cell r="G120" t="str">
            <v>DAROIS</v>
          </cell>
          <cell r="H120">
            <v>680840565</v>
          </cell>
          <cell r="J120" t="str">
            <v>AGRICONSULT</v>
          </cell>
          <cell r="K120">
            <v>21</v>
          </cell>
          <cell r="L120" t="str">
            <v>DAROIS</v>
          </cell>
          <cell r="T120">
            <v>13000</v>
          </cell>
        </row>
        <row r="121">
          <cell r="A121">
            <v>7.1210000000000004</v>
          </cell>
          <cell r="B121" t="str">
            <v>BB</v>
          </cell>
          <cell r="C121" t="str">
            <v>DI</v>
          </cell>
          <cell r="D121" t="str">
            <v>EM2C</v>
          </cell>
          <cell r="E121" t="str">
            <v>Chemin de la Plaine</v>
          </cell>
          <cell r="F121">
            <v>69390</v>
          </cell>
          <cell r="G121" t="str">
            <v>VOURLES</v>
          </cell>
          <cell r="H121">
            <v>472319444</v>
          </cell>
          <cell r="I121">
            <v>472316509</v>
          </cell>
          <cell r="J121" t="str">
            <v xml:space="preserve">ALTIS </v>
          </cell>
          <cell r="K121">
            <v>69</v>
          </cell>
          <cell r="L121" t="str">
            <v>SAINT PRIEST</v>
          </cell>
          <cell r="M121" t="str">
            <v>EM2C</v>
          </cell>
          <cell r="N121" t="str">
            <v>Chemin de la Plaine</v>
          </cell>
          <cell r="O121">
            <v>69390</v>
          </cell>
          <cell r="P121" t="str">
            <v>VOURLES</v>
          </cell>
          <cell r="Q121">
            <v>472319444</v>
          </cell>
          <cell r="S121">
            <v>472316509</v>
          </cell>
          <cell r="T121">
            <v>486070</v>
          </cell>
        </row>
        <row r="122">
          <cell r="A122">
            <v>7.1219999999999999</v>
          </cell>
          <cell r="B122" t="str">
            <v>YM</v>
          </cell>
          <cell r="C122" t="str">
            <v>GD</v>
          </cell>
          <cell r="D122" t="str">
            <v>TRAVENNE - SCI LA SAVOUREUSE</v>
          </cell>
          <cell r="F122">
            <v>90400</v>
          </cell>
          <cell r="G122" t="str">
            <v>TREVENANS</v>
          </cell>
          <cell r="H122">
            <v>384294875</v>
          </cell>
          <cell r="I122">
            <v>384294901</v>
          </cell>
          <cell r="J122" t="str">
            <v>INTERMARCHE - ECOMARCHE</v>
          </cell>
          <cell r="K122">
            <v>90</v>
          </cell>
          <cell r="L122" t="str">
            <v>TREVENANS</v>
          </cell>
          <cell r="M122" t="str">
            <v>SODER FRACHON</v>
          </cell>
          <cell r="N122" t="str">
            <v>ZA Les Epenottes   BP 153</v>
          </cell>
          <cell r="O122">
            <v>39101</v>
          </cell>
          <cell r="P122" t="str">
            <v>DOLE Cédex</v>
          </cell>
          <cell r="Q122">
            <v>384791055</v>
          </cell>
          <cell r="S122">
            <v>384823028</v>
          </cell>
          <cell r="T122">
            <v>106766.14</v>
          </cell>
        </row>
        <row r="123">
          <cell r="A123">
            <v>7.1230000000000002</v>
          </cell>
          <cell r="B123" t="str">
            <v>BE</v>
          </cell>
          <cell r="C123" t="str">
            <v>MP</v>
          </cell>
          <cell r="D123" t="str">
            <v>DUTHEIL</v>
          </cell>
          <cell r="E123" t="str">
            <v>67, Boulevard Soult</v>
          </cell>
          <cell r="F123">
            <v>75012</v>
          </cell>
          <cell r="G123" t="str">
            <v>PARIS</v>
          </cell>
          <cell r="H123">
            <v>143070066</v>
          </cell>
          <cell r="I123">
            <v>143078203</v>
          </cell>
          <cell r="J123" t="str">
            <v>GENDARMERIE - COLLEGE</v>
          </cell>
          <cell r="K123">
            <v>94</v>
          </cell>
          <cell r="L123" t="str">
            <v>GENTILLY</v>
          </cell>
          <cell r="M123" t="str">
            <v>SMOD</v>
          </cell>
          <cell r="N123" t="str">
            <v>12, Rue Carnot</v>
          </cell>
          <cell r="O123">
            <v>70180</v>
          </cell>
          <cell r="P123" t="str">
            <v>DAMPIERRE SUR SALON</v>
          </cell>
          <cell r="Q123">
            <v>384670478</v>
          </cell>
          <cell r="S123">
            <v>384670722</v>
          </cell>
          <cell r="T123">
            <v>64200</v>
          </cell>
        </row>
        <row r="124">
          <cell r="A124">
            <v>7.1239999999999997</v>
          </cell>
          <cell r="B124" t="str">
            <v>BE</v>
          </cell>
          <cell r="C124" t="str">
            <v>HS</v>
          </cell>
          <cell r="D124" t="str">
            <v>PERTUY CONSTRUCTION</v>
          </cell>
          <cell r="E124" t="str">
            <v>20, Rue Blaise Pascal</v>
          </cell>
          <cell r="F124">
            <v>54320</v>
          </cell>
          <cell r="G124" t="str">
            <v>MAXEVILLE</v>
          </cell>
          <cell r="H124">
            <v>383932341</v>
          </cell>
          <cell r="I124">
            <v>359569833</v>
          </cell>
          <cell r="J124" t="str">
            <v>CHU (Bâtiment logistique)</v>
          </cell>
          <cell r="K124">
            <v>21</v>
          </cell>
          <cell r="L124" t="str">
            <v>DIJON</v>
          </cell>
          <cell r="M124" t="str">
            <v>PERTUY CONSTRUCTION</v>
          </cell>
          <cell r="N124" t="str">
            <v>20, Rue Blaise Pascal</v>
          </cell>
          <cell r="O124">
            <v>54320</v>
          </cell>
          <cell r="P124" t="str">
            <v>MAXEVILLE</v>
          </cell>
          <cell r="Q124">
            <v>383932341</v>
          </cell>
          <cell r="R124">
            <v>660345899</v>
          </cell>
          <cell r="S124">
            <v>359569833</v>
          </cell>
          <cell r="T124">
            <v>205400</v>
          </cell>
        </row>
        <row r="125">
          <cell r="A125">
            <v>7.125</v>
          </cell>
          <cell r="B125" t="str">
            <v>BE</v>
          </cell>
          <cell r="C125" t="str">
            <v>GD</v>
          </cell>
          <cell r="D125" t="str">
            <v>FONCIERE ARIZONA INVESTISSEMENT</v>
          </cell>
          <cell r="E125" t="str">
            <v>4, Rue des Colonnes</v>
          </cell>
          <cell r="F125">
            <v>75002</v>
          </cell>
          <cell r="G125" t="str">
            <v>PARIS</v>
          </cell>
          <cell r="H125">
            <v>156791412</v>
          </cell>
          <cell r="I125">
            <v>156790344</v>
          </cell>
          <cell r="J125" t="str">
            <v>SCIV LES ULIS CEVENNES</v>
          </cell>
          <cell r="K125">
            <v>91</v>
          </cell>
          <cell r="L125" t="str">
            <v>LES ULIS</v>
          </cell>
          <cell r="M125" t="str">
            <v>GHA</v>
          </cell>
          <cell r="N125" t="str">
            <v>54 - 56, Rue des Haies</v>
          </cell>
          <cell r="O125">
            <v>75012</v>
          </cell>
          <cell r="P125" t="str">
            <v>PARIS</v>
          </cell>
          <cell r="Q125">
            <v>153447620</v>
          </cell>
          <cell r="S125">
            <v>153447621</v>
          </cell>
          <cell r="T125">
            <v>278620</v>
          </cell>
        </row>
        <row r="126">
          <cell r="A126">
            <v>7.1260000000000003</v>
          </cell>
          <cell r="B126" t="str">
            <v>BE</v>
          </cell>
          <cell r="C126" t="str">
            <v>BI</v>
          </cell>
          <cell r="D126" t="str">
            <v>CHAROT</v>
          </cell>
          <cell r="E126" t="str">
            <v>ZI des Sablons   BP 166</v>
          </cell>
          <cell r="F126">
            <v>89101</v>
          </cell>
          <cell r="G126" t="str">
            <v>SENS Cédex</v>
          </cell>
          <cell r="H126">
            <v>386647373</v>
          </cell>
          <cell r="I126">
            <v>386952183</v>
          </cell>
          <cell r="J126" t="str">
            <v>CHAROT</v>
          </cell>
          <cell r="K126">
            <v>89</v>
          </cell>
          <cell r="L126" t="str">
            <v>SENS</v>
          </cell>
          <cell r="T126">
            <v>51740</v>
          </cell>
        </row>
        <row r="127">
          <cell r="A127">
            <v>7.1269999999999998</v>
          </cell>
          <cell r="B127" t="str">
            <v>BE</v>
          </cell>
          <cell r="C127" t="str">
            <v>MP</v>
          </cell>
          <cell r="D127" t="str">
            <v>PERTUY CONSTRUCTION</v>
          </cell>
          <cell r="E127" t="str">
            <v>32, Rue de Terre Rouge</v>
          </cell>
          <cell r="F127">
            <v>25044</v>
          </cell>
          <cell r="G127" t="str">
            <v>BESANCON Cédex</v>
          </cell>
          <cell r="H127">
            <v>381519090</v>
          </cell>
          <cell r="I127">
            <v>381519091</v>
          </cell>
          <cell r="J127" t="str">
            <v>CHU JEAN MINJOZ</v>
          </cell>
          <cell r="K127">
            <v>25</v>
          </cell>
          <cell r="L127" t="str">
            <v>BESANCON</v>
          </cell>
          <cell r="T127">
            <v>1132818.25</v>
          </cell>
          <cell r="V127" t="str">
            <v>SP</v>
          </cell>
        </row>
        <row r="128">
          <cell r="A128">
            <v>7.1280000000000001</v>
          </cell>
          <cell r="B128" t="str">
            <v>BE</v>
          </cell>
          <cell r="C128" t="str">
            <v>GD</v>
          </cell>
          <cell r="D128" t="str">
            <v>AU GRAND BAZAR</v>
          </cell>
          <cell r="E128" t="str">
            <v>BP 261</v>
          </cell>
          <cell r="F128">
            <v>70005</v>
          </cell>
          <cell r="G128" t="str">
            <v>VESOUL Cédex</v>
          </cell>
          <cell r="J128" t="str">
            <v>FOUINE BAZAR</v>
          </cell>
          <cell r="K128">
            <v>70</v>
          </cell>
          <cell r="L128" t="str">
            <v>VESOUL</v>
          </cell>
          <cell r="M128" t="str">
            <v>BERGERET et Associés</v>
          </cell>
          <cell r="N128" t="str">
            <v>105, Rue Baron Bouvier</v>
          </cell>
          <cell r="O128">
            <v>70000</v>
          </cell>
          <cell r="P128" t="str">
            <v>VESOUL</v>
          </cell>
          <cell r="Q128">
            <v>384971767</v>
          </cell>
          <cell r="T128">
            <v>42485</v>
          </cell>
        </row>
        <row r="129">
          <cell r="A129">
            <v>7.1289999999999996</v>
          </cell>
          <cell r="B129" t="str">
            <v>FZ</v>
          </cell>
          <cell r="C129" t="str">
            <v>GD</v>
          </cell>
          <cell r="D129" t="str">
            <v>SCI GRANGE NEUVE</v>
          </cell>
          <cell r="E129" t="str">
            <v>Route du Vernou</v>
          </cell>
          <cell r="F129">
            <v>41200</v>
          </cell>
          <cell r="G129" t="str">
            <v>ROMORANTIN</v>
          </cell>
          <cell r="H129">
            <v>254768800</v>
          </cell>
          <cell r="I129">
            <v>254768684</v>
          </cell>
          <cell r="J129" t="str">
            <v>INTERSPORT</v>
          </cell>
          <cell r="K129">
            <v>41</v>
          </cell>
          <cell r="L129" t="str">
            <v>ROMORANTIN</v>
          </cell>
          <cell r="M129" t="str">
            <v>DPS</v>
          </cell>
          <cell r="N129" t="str">
            <v>38, Rue Raymond Penot   Lot Les Epis</v>
          </cell>
          <cell r="O129">
            <v>91150</v>
          </cell>
          <cell r="P129" t="str">
            <v>BOUTERVILLIERS</v>
          </cell>
          <cell r="Q129">
            <v>169953000</v>
          </cell>
          <cell r="S129">
            <v>169953297</v>
          </cell>
          <cell r="T129">
            <v>70000</v>
          </cell>
        </row>
        <row r="130">
          <cell r="A130">
            <v>7.13</v>
          </cell>
          <cell r="B130" t="str">
            <v>FZ</v>
          </cell>
          <cell r="C130" t="str">
            <v>GD</v>
          </cell>
          <cell r="D130" t="str">
            <v>CF CONSTRUCTION PATTE D'OIE</v>
          </cell>
          <cell r="E130" t="str">
            <v>Route du Vernou   La Bertière</v>
          </cell>
          <cell r="F130">
            <v>41200</v>
          </cell>
          <cell r="G130" t="str">
            <v>MILLANCAY</v>
          </cell>
          <cell r="H130">
            <v>254768800</v>
          </cell>
          <cell r="I130">
            <v>254768684</v>
          </cell>
          <cell r="J130" t="str">
            <v>INTERSPORT</v>
          </cell>
          <cell r="K130">
            <v>41</v>
          </cell>
          <cell r="L130" t="str">
            <v>SAINT GERVAIS LA FORET</v>
          </cell>
          <cell r="M130" t="str">
            <v>DPS</v>
          </cell>
          <cell r="N130" t="str">
            <v>38, Rue Raymond Penot   Lot Les Epis</v>
          </cell>
          <cell r="O130">
            <v>91150</v>
          </cell>
          <cell r="P130" t="str">
            <v>BOUTERVILLIERS</v>
          </cell>
          <cell r="Q130">
            <v>169953000</v>
          </cell>
          <cell r="S130">
            <v>169953297</v>
          </cell>
          <cell r="T130">
            <v>168180</v>
          </cell>
        </row>
        <row r="131">
          <cell r="A131">
            <v>7.1310000000000002</v>
          </cell>
          <cell r="B131" t="str">
            <v>FZ</v>
          </cell>
          <cell r="C131" t="str">
            <v>GD</v>
          </cell>
          <cell r="D131" t="str">
            <v>CF CONSTRUCTION PATTE D'OIE</v>
          </cell>
          <cell r="E131" t="str">
            <v>Route du Vernou   La Bertière</v>
          </cell>
          <cell r="F131">
            <v>41200</v>
          </cell>
          <cell r="G131" t="str">
            <v>MILLANCAY</v>
          </cell>
          <cell r="H131">
            <v>254768800</v>
          </cell>
          <cell r="I131">
            <v>254768684</v>
          </cell>
          <cell r="J131" t="str">
            <v>MAITRE KANTER</v>
          </cell>
          <cell r="K131">
            <v>41</v>
          </cell>
          <cell r="L131" t="str">
            <v>SAINT GERVAIS LA FORET</v>
          </cell>
          <cell r="M131" t="str">
            <v>DPS</v>
          </cell>
          <cell r="N131" t="str">
            <v>38, Rue Raymond Penot   Lot Les Epis</v>
          </cell>
          <cell r="O131">
            <v>91150</v>
          </cell>
          <cell r="P131" t="str">
            <v>BOUTERVILLIERS</v>
          </cell>
          <cell r="Q131">
            <v>169953000</v>
          </cell>
          <cell r="S131">
            <v>169953297</v>
          </cell>
          <cell r="T131">
            <v>87250</v>
          </cell>
        </row>
        <row r="132">
          <cell r="A132">
            <v>7.1319999999999997</v>
          </cell>
          <cell r="B132" t="str">
            <v>FZ</v>
          </cell>
          <cell r="C132" t="str">
            <v>DI</v>
          </cell>
          <cell r="D132" t="str">
            <v>DV CONSTRUCTION</v>
          </cell>
          <cell r="E132" t="str">
            <v>22, Avenue de Pythagore   Le Séville   BP 34</v>
          </cell>
          <cell r="F132">
            <v>33702</v>
          </cell>
          <cell r="G132" t="str">
            <v>MERIGNAC Cédex</v>
          </cell>
          <cell r="H132">
            <v>557532254</v>
          </cell>
          <cell r="I132">
            <v>557532646</v>
          </cell>
          <cell r="J132" t="str">
            <v>GALERIE DUTHOO</v>
          </cell>
          <cell r="K132">
            <v>37</v>
          </cell>
          <cell r="L132" t="str">
            <v>TOURS</v>
          </cell>
          <cell r="T132">
            <v>13512.5</v>
          </cell>
        </row>
        <row r="133">
          <cell r="A133">
            <v>7.133</v>
          </cell>
          <cell r="B133" t="str">
            <v>YM</v>
          </cell>
          <cell r="C133" t="str">
            <v>GD</v>
          </cell>
          <cell r="D133" t="str">
            <v>SYL 2JO - SUPER U</v>
          </cell>
          <cell r="F133">
            <v>68470</v>
          </cell>
          <cell r="G133" t="str">
            <v>FELLERING</v>
          </cell>
          <cell r="H133">
            <v>389826060</v>
          </cell>
          <cell r="I133">
            <v>389382517</v>
          </cell>
          <cell r="J133" t="str">
            <v>SUPER U</v>
          </cell>
          <cell r="K133">
            <v>68</v>
          </cell>
          <cell r="L133" t="str">
            <v>FELLERING</v>
          </cell>
          <cell r="M133" t="str">
            <v>SODER FRACHON</v>
          </cell>
          <cell r="N133" t="str">
            <v>ZA Les Epenottes   BP 153</v>
          </cell>
          <cell r="O133">
            <v>39101</v>
          </cell>
          <cell r="P133" t="str">
            <v>DOLE Cédex</v>
          </cell>
          <cell r="Q133">
            <v>384791055</v>
          </cell>
          <cell r="S133">
            <v>384823028</v>
          </cell>
          <cell r="T133">
            <v>269108.84000000003</v>
          </cell>
        </row>
        <row r="134">
          <cell r="A134">
            <v>7.1340000000000003</v>
          </cell>
          <cell r="B134" t="str">
            <v>BE</v>
          </cell>
          <cell r="C134" t="str">
            <v>GD</v>
          </cell>
          <cell r="D134" t="str">
            <v>BELDIS</v>
          </cell>
          <cell r="E134" t="str">
            <v>Rue du Général De Gaulle</v>
          </cell>
          <cell r="F134">
            <v>90000</v>
          </cell>
          <cell r="G134" t="str">
            <v>BELFORT</v>
          </cell>
          <cell r="J134" t="str">
            <v>SCI MIGAL</v>
          </cell>
          <cell r="K134">
            <v>90</v>
          </cell>
          <cell r="L134" t="str">
            <v>BELFORT</v>
          </cell>
          <cell r="M134" t="str">
            <v>CONCEPT BATIMENT</v>
          </cell>
          <cell r="N134" t="str">
            <v>Le Grand Vallat</v>
          </cell>
          <cell r="O134">
            <v>84290</v>
          </cell>
          <cell r="P134" t="str">
            <v>CAIRANNE</v>
          </cell>
          <cell r="Q134">
            <v>490308281</v>
          </cell>
          <cell r="S134">
            <v>490308262</v>
          </cell>
          <cell r="T134">
            <v>65000</v>
          </cell>
        </row>
        <row r="135">
          <cell r="A135">
            <v>7.1349999999999998</v>
          </cell>
          <cell r="B135" t="str">
            <v>BB</v>
          </cell>
          <cell r="C135" t="str">
            <v>AR</v>
          </cell>
          <cell r="D135" t="str">
            <v>EM2C</v>
          </cell>
          <cell r="E135" t="str">
            <v>Chemin de la Plaine</v>
          </cell>
          <cell r="F135">
            <v>69390</v>
          </cell>
          <cell r="G135" t="str">
            <v>VOURLES</v>
          </cell>
          <cell r="H135">
            <v>472319444</v>
          </cell>
          <cell r="I135">
            <v>472316509</v>
          </cell>
          <cell r="J135" t="str">
            <v>ALTIS CUMIN</v>
          </cell>
          <cell r="K135">
            <v>69</v>
          </cell>
          <cell r="L135" t="str">
            <v>MEYZIEU</v>
          </cell>
          <cell r="M135" t="str">
            <v>EM2C</v>
          </cell>
          <cell r="N135" t="str">
            <v>Chemin de la Plaine</v>
          </cell>
          <cell r="O135">
            <v>69390</v>
          </cell>
          <cell r="P135" t="str">
            <v>VOURLES</v>
          </cell>
          <cell r="Q135">
            <v>472319444</v>
          </cell>
          <cell r="S135">
            <v>472316509</v>
          </cell>
          <cell r="T135">
            <v>115000</v>
          </cell>
          <cell r="V135" t="str">
            <v>JH</v>
          </cell>
        </row>
        <row r="136">
          <cell r="A136">
            <v>7.1360000000000001</v>
          </cell>
          <cell r="B136" t="str">
            <v>BE</v>
          </cell>
          <cell r="C136" t="str">
            <v>BA</v>
          </cell>
          <cell r="D136" t="str">
            <v>GIROUX</v>
          </cell>
          <cell r="E136" t="str">
            <v>Rue Principale</v>
          </cell>
          <cell r="F136">
            <v>70600</v>
          </cell>
          <cell r="G136" t="str">
            <v>OYRIERES</v>
          </cell>
          <cell r="J136" t="str">
            <v>MUGNIER Hubert</v>
          </cell>
          <cell r="K136">
            <v>70</v>
          </cell>
          <cell r="L136" t="str">
            <v>AUTOREILLE</v>
          </cell>
          <cell r="T136">
            <v>6230</v>
          </cell>
        </row>
        <row r="137">
          <cell r="A137">
            <v>7.1369999999999996</v>
          </cell>
          <cell r="B137" t="str">
            <v>BE</v>
          </cell>
          <cell r="C137" t="str">
            <v>DI</v>
          </cell>
          <cell r="D137" t="str">
            <v>DIAGONALE</v>
          </cell>
          <cell r="F137">
            <v>67450</v>
          </cell>
          <cell r="G137" t="str">
            <v>MUNDOLSHEIM</v>
          </cell>
          <cell r="H137">
            <v>388201718</v>
          </cell>
          <cell r="I137">
            <v>388209530</v>
          </cell>
          <cell r="J137" t="str">
            <v>SCI LES CYCLADES</v>
          </cell>
          <cell r="K137">
            <v>67</v>
          </cell>
          <cell r="L137" t="str">
            <v>ENTZHEIM</v>
          </cell>
          <cell r="M137" t="str">
            <v>DIAGONALE</v>
          </cell>
          <cell r="N137" t="str">
            <v>13, Rue Vauban</v>
          </cell>
          <cell r="O137">
            <v>67450</v>
          </cell>
          <cell r="P137" t="str">
            <v>MUNDOLSHEIM</v>
          </cell>
          <cell r="Q137">
            <v>388201718</v>
          </cell>
          <cell r="S137">
            <v>388209530</v>
          </cell>
          <cell r="T137" t="str">
            <v>ANNULEE</v>
          </cell>
        </row>
        <row r="138">
          <cell r="A138">
            <v>7.1379999999999999</v>
          </cell>
          <cell r="B138" t="str">
            <v>BE</v>
          </cell>
          <cell r="C138" t="str">
            <v>BI</v>
          </cell>
          <cell r="D138" t="str">
            <v>DIAGONALE</v>
          </cell>
          <cell r="E138" t="str">
            <v>13, Rue Vauban</v>
          </cell>
          <cell r="F138">
            <v>67450</v>
          </cell>
          <cell r="G138" t="str">
            <v>MUNDOLSHEIM</v>
          </cell>
          <cell r="H138">
            <v>388201718</v>
          </cell>
          <cell r="I138">
            <v>388209530</v>
          </cell>
          <cell r="J138" t="str">
            <v>JLE HOLDING</v>
          </cell>
          <cell r="K138">
            <v>67</v>
          </cell>
          <cell r="L138" t="str">
            <v>MOLSHEIM</v>
          </cell>
          <cell r="M138" t="str">
            <v>DIAGONALE</v>
          </cell>
          <cell r="N138" t="str">
            <v>13, Rue Vauban</v>
          </cell>
          <cell r="O138">
            <v>67450</v>
          </cell>
          <cell r="P138" t="str">
            <v>MUNDOLSHEIM</v>
          </cell>
          <cell r="Q138">
            <v>388201718</v>
          </cell>
          <cell r="S138">
            <v>388209530</v>
          </cell>
          <cell r="T138">
            <v>150100</v>
          </cell>
        </row>
        <row r="139">
          <cell r="A139">
            <v>7.1390000000000002</v>
          </cell>
          <cell r="B139" t="str">
            <v>BE</v>
          </cell>
          <cell r="C139" t="str">
            <v>BI</v>
          </cell>
          <cell r="D139" t="str">
            <v>FGVS</v>
          </cell>
          <cell r="E139" t="str">
            <v>Pont des Samsons</v>
          </cell>
          <cell r="F139">
            <v>69430</v>
          </cell>
          <cell r="G139" t="str">
            <v>QUINCIE EN BEAUJOLAIS</v>
          </cell>
          <cell r="J139" t="str">
            <v>FGVS</v>
          </cell>
          <cell r="K139">
            <v>69</v>
          </cell>
          <cell r="L139" t="str">
            <v>QUINCIE EN BEAUJOLAIS</v>
          </cell>
          <cell r="M139" t="str">
            <v>SETUREC ARCHITECTURE</v>
          </cell>
          <cell r="N139" t="str">
            <v>2, Rue Louis De Broglie   Parc Technologique</v>
          </cell>
          <cell r="O139">
            <v>21000</v>
          </cell>
          <cell r="P139" t="str">
            <v>DIJON</v>
          </cell>
          <cell r="Q139">
            <v>380740102</v>
          </cell>
          <cell r="S139">
            <v>380740106</v>
          </cell>
          <cell r="T139">
            <v>230000</v>
          </cell>
        </row>
        <row r="140">
          <cell r="J140" t="str">
            <v/>
          </cell>
        </row>
        <row r="141">
          <cell r="J141" t="str">
            <v/>
          </cell>
        </row>
        <row r="142">
          <cell r="J142" t="str">
            <v/>
          </cell>
        </row>
        <row r="143">
          <cell r="J143" t="str">
            <v/>
          </cell>
        </row>
        <row r="144">
          <cell r="J144" t="str">
            <v/>
          </cell>
        </row>
        <row r="145">
          <cell r="J145" t="str">
            <v/>
          </cell>
        </row>
        <row r="146">
          <cell r="J146" t="str">
            <v/>
          </cell>
        </row>
        <row r="147">
          <cell r="J147" t="str">
            <v/>
          </cell>
        </row>
        <row r="148">
          <cell r="J148" t="str">
            <v/>
          </cell>
        </row>
        <row r="149">
          <cell r="J149" t="str">
            <v/>
          </cell>
        </row>
        <row r="150">
          <cell r="J150" t="str">
            <v/>
          </cell>
        </row>
        <row r="151">
          <cell r="J151" t="str">
            <v/>
          </cell>
        </row>
        <row r="152">
          <cell r="J152" t="str">
            <v/>
          </cell>
        </row>
        <row r="153">
          <cell r="J153" t="str">
            <v/>
          </cell>
        </row>
        <row r="154">
          <cell r="J154" t="str">
            <v/>
          </cell>
        </row>
        <row r="155">
          <cell r="J155" t="str">
            <v/>
          </cell>
        </row>
        <row r="156">
          <cell r="J156" t="str">
            <v/>
          </cell>
        </row>
        <row r="157">
          <cell r="J157" t="str">
            <v/>
          </cell>
        </row>
        <row r="158">
          <cell r="J158" t="str">
            <v/>
          </cell>
        </row>
        <row r="159">
          <cell r="J159" t="str">
            <v/>
          </cell>
        </row>
        <row r="160">
          <cell r="J160" t="str">
            <v/>
          </cell>
        </row>
        <row r="161">
          <cell r="J161" t="str">
            <v/>
          </cell>
        </row>
        <row r="162">
          <cell r="J162" t="str">
            <v/>
          </cell>
        </row>
        <row r="163">
          <cell r="J163" t="str">
            <v/>
          </cell>
        </row>
        <row r="164">
          <cell r="J164" t="str">
            <v/>
          </cell>
        </row>
        <row r="165">
          <cell r="J165" t="str">
            <v/>
          </cell>
        </row>
        <row r="166">
          <cell r="J166" t="str">
            <v/>
          </cell>
        </row>
        <row r="167">
          <cell r="J167" t="str">
            <v/>
          </cell>
        </row>
        <row r="168">
          <cell r="J168" t="str">
            <v/>
          </cell>
        </row>
        <row r="169">
          <cell r="J169" t="str">
            <v/>
          </cell>
        </row>
        <row r="170">
          <cell r="J170" t="str">
            <v/>
          </cell>
        </row>
        <row r="171">
          <cell r="J171" t="str">
            <v/>
          </cell>
        </row>
        <row r="172">
          <cell r="J172" t="str">
            <v/>
          </cell>
        </row>
        <row r="173">
          <cell r="J173" t="str">
            <v/>
          </cell>
        </row>
        <row r="174">
          <cell r="J174" t="str">
            <v/>
          </cell>
        </row>
        <row r="175">
          <cell r="J175" t="str">
            <v/>
          </cell>
        </row>
        <row r="176">
          <cell r="J176" t="str">
            <v/>
          </cell>
        </row>
        <row r="177">
          <cell r="J177" t="str">
            <v/>
          </cell>
        </row>
        <row r="178">
          <cell r="J178" t="str">
            <v/>
          </cell>
        </row>
        <row r="179">
          <cell r="J179" t="str">
            <v/>
          </cell>
        </row>
        <row r="180">
          <cell r="J180" t="str">
            <v/>
          </cell>
        </row>
        <row r="181">
          <cell r="J181" t="str">
            <v/>
          </cell>
        </row>
        <row r="182">
          <cell r="J182" t="str">
            <v/>
          </cell>
        </row>
        <row r="183">
          <cell r="J183" t="str">
            <v/>
          </cell>
        </row>
        <row r="184">
          <cell r="J184" t="str">
            <v/>
          </cell>
        </row>
        <row r="185">
          <cell r="J185" t="str">
            <v/>
          </cell>
        </row>
        <row r="186">
          <cell r="J186" t="str">
            <v/>
          </cell>
        </row>
        <row r="187">
          <cell r="J187" t="str">
            <v/>
          </cell>
        </row>
        <row r="188">
          <cell r="J188" t="str">
            <v/>
          </cell>
        </row>
        <row r="189">
          <cell r="J189" t="str">
            <v/>
          </cell>
        </row>
        <row r="190">
          <cell r="J190" t="str">
            <v/>
          </cell>
        </row>
        <row r="191">
          <cell r="J191" t="str">
            <v/>
          </cell>
        </row>
        <row r="192">
          <cell r="J192" t="str">
            <v/>
          </cell>
        </row>
        <row r="193">
          <cell r="J193" t="str">
            <v/>
          </cell>
        </row>
        <row r="194">
          <cell r="J194" t="str">
            <v/>
          </cell>
        </row>
        <row r="195">
          <cell r="J195" t="str">
            <v/>
          </cell>
        </row>
        <row r="196">
          <cell r="J196" t="str">
            <v/>
          </cell>
        </row>
      </sheetData>
      <sheetData sheetId="11">
        <row r="1">
          <cell r="A1" t="str">
            <v>N° AFFAIRE</v>
          </cell>
          <cell r="B1" t="str">
            <v>COM</v>
          </cell>
          <cell r="C1" t="str">
            <v>SECTEUR</v>
          </cell>
          <cell r="D1" t="str">
            <v>NOM DU CLIENT</v>
          </cell>
          <cell r="E1" t="str">
            <v>ADRESSE</v>
          </cell>
          <cell r="F1" t="str">
            <v>CP</v>
          </cell>
          <cell r="G1" t="str">
            <v>VILLE</v>
          </cell>
          <cell r="H1" t="str">
            <v>TEL</v>
          </cell>
          <cell r="I1" t="str">
            <v>FAX</v>
          </cell>
          <cell r="J1" t="str">
            <v>NOM CHANTIER</v>
          </cell>
          <cell r="K1" t="str">
            <v>DPT</v>
          </cell>
          <cell r="L1" t="str">
            <v>VILLE</v>
          </cell>
          <cell r="M1" t="str">
            <v>ARCHITECTE</v>
          </cell>
          <cell r="N1" t="str">
            <v>ADRESSE</v>
          </cell>
          <cell r="O1" t="str">
            <v>CP</v>
          </cell>
          <cell r="P1" t="str">
            <v>VILLE</v>
          </cell>
          <cell r="Q1" t="str">
            <v>TEL</v>
          </cell>
          <cell r="R1" t="str">
            <v>PORTABLE</v>
          </cell>
          <cell r="S1" t="str">
            <v>FAX</v>
          </cell>
          <cell r="T1" t="str">
            <v>MONTANT HT</v>
          </cell>
        </row>
        <row r="2">
          <cell r="A2">
            <v>8.0009999999999994</v>
          </cell>
          <cell r="B2" t="str">
            <v>BE</v>
          </cell>
          <cell r="C2" t="str">
            <v>BI</v>
          </cell>
          <cell r="D2" t="str">
            <v>LCR</v>
          </cell>
          <cell r="E2" t="str">
            <v>4, Rue de Berne   BP 30058   SCHILTIGHEIM</v>
          </cell>
          <cell r="F2">
            <v>67013</v>
          </cell>
          <cell r="G2" t="str">
            <v>STRASBOURG Cédex</v>
          </cell>
          <cell r="H2">
            <v>388770240</v>
          </cell>
          <cell r="I2">
            <v>388770265</v>
          </cell>
          <cell r="J2" t="str">
            <v>BAUMANN - NICAL</v>
          </cell>
          <cell r="K2">
            <v>67</v>
          </cell>
          <cell r="L2" t="str">
            <v>GEIPOLSHEIM GARE</v>
          </cell>
          <cell r="M2" t="str">
            <v>LCR</v>
          </cell>
          <cell r="N2" t="str">
            <v>4, Rue de Berne   BP 30058   SCHILTIGHEIM</v>
          </cell>
          <cell r="O2">
            <v>67013</v>
          </cell>
          <cell r="P2" t="str">
            <v>STRASBOURG Cédex</v>
          </cell>
          <cell r="Q2">
            <v>388770240</v>
          </cell>
          <cell r="S2">
            <v>388770265</v>
          </cell>
          <cell r="T2">
            <v>19900</v>
          </cell>
        </row>
        <row r="3">
          <cell r="A3">
            <v>8.0020000000000007</v>
          </cell>
          <cell r="B3" t="str">
            <v>BE</v>
          </cell>
          <cell r="C3" t="str">
            <v>BI</v>
          </cell>
          <cell r="D3" t="str">
            <v>LCR</v>
          </cell>
          <cell r="E3" t="str">
            <v>4, Rue de Berne   BP 30058   SCHILTIGHEIM</v>
          </cell>
          <cell r="F3">
            <v>67013</v>
          </cell>
          <cell r="G3" t="str">
            <v>STRASBOURG Cédex</v>
          </cell>
          <cell r="H3">
            <v>388770240</v>
          </cell>
          <cell r="I3">
            <v>388770265</v>
          </cell>
          <cell r="J3" t="str">
            <v>STRADIS - FERRY</v>
          </cell>
          <cell r="K3">
            <v>67</v>
          </cell>
          <cell r="L3" t="str">
            <v>STRASBOURG MEINAU</v>
          </cell>
          <cell r="M3" t="str">
            <v>LCR</v>
          </cell>
          <cell r="N3" t="str">
            <v>4, Rue de Berne   BP 30058   SCHILTIGHEIM</v>
          </cell>
          <cell r="O3">
            <v>67013</v>
          </cell>
          <cell r="P3" t="str">
            <v>STRASBOURG Cédex</v>
          </cell>
          <cell r="Q3">
            <v>388770240</v>
          </cell>
          <cell r="S3">
            <v>388770265</v>
          </cell>
          <cell r="T3">
            <v>170000</v>
          </cell>
        </row>
        <row r="4">
          <cell r="A4">
            <v>8.0030000000000001</v>
          </cell>
          <cell r="B4" t="str">
            <v>BE</v>
          </cell>
          <cell r="C4" t="str">
            <v>DI</v>
          </cell>
          <cell r="D4" t="str">
            <v>LCR</v>
          </cell>
          <cell r="E4" t="str">
            <v>4, Rue de Berne   BP 30058   SCHILTIGHEIM</v>
          </cell>
          <cell r="F4">
            <v>67013</v>
          </cell>
          <cell r="G4" t="str">
            <v>STRASBOURG Cédex</v>
          </cell>
          <cell r="H4">
            <v>388770240</v>
          </cell>
          <cell r="I4">
            <v>388770265</v>
          </cell>
          <cell r="J4" t="str">
            <v>SCI AUGUSTUS 1</v>
          </cell>
          <cell r="K4">
            <v>54</v>
          </cell>
          <cell r="L4" t="str">
            <v>MAXEVILLE</v>
          </cell>
          <cell r="M4" t="str">
            <v>LCR</v>
          </cell>
          <cell r="N4" t="str">
            <v>4, Rue de Berne   BP 30058   SCHILTIGHEIM</v>
          </cell>
          <cell r="O4">
            <v>67013</v>
          </cell>
          <cell r="P4" t="str">
            <v>STRASBOURG Cédex</v>
          </cell>
          <cell r="Q4">
            <v>388770240</v>
          </cell>
          <cell r="S4">
            <v>388770265</v>
          </cell>
          <cell r="T4">
            <v>132500</v>
          </cell>
          <cell r="V4" t="str">
            <v>JM</v>
          </cell>
        </row>
        <row r="5">
          <cell r="A5">
            <v>8.0039999999999996</v>
          </cell>
          <cell r="B5" t="str">
            <v>YM</v>
          </cell>
          <cell r="C5" t="str">
            <v>BI</v>
          </cell>
          <cell r="D5" t="str">
            <v>SCI FRANGE</v>
          </cell>
          <cell r="E5" t="str">
            <v>5 A, Rue d'Avignon</v>
          </cell>
          <cell r="F5">
            <v>68200</v>
          </cell>
          <cell r="G5" t="str">
            <v>MULHOUSE</v>
          </cell>
          <cell r="J5" t="str">
            <v>LES PLASTIQUES APPLIQUES</v>
          </cell>
          <cell r="K5">
            <v>68</v>
          </cell>
          <cell r="L5" t="str">
            <v>RICHWILLER</v>
          </cell>
          <cell r="M5" t="str">
            <v>ANTHYLIS</v>
          </cell>
          <cell r="N5" t="str">
            <v>20, Place de la Liberté</v>
          </cell>
          <cell r="O5">
            <v>67300</v>
          </cell>
          <cell r="P5" t="str">
            <v>SCHILTIGHEIM</v>
          </cell>
          <cell r="Q5">
            <v>388830489</v>
          </cell>
          <cell r="S5">
            <v>388831856</v>
          </cell>
          <cell r="T5">
            <v>49800</v>
          </cell>
        </row>
        <row r="6">
          <cell r="A6">
            <v>8.0050000000000008</v>
          </cell>
          <cell r="B6" t="str">
            <v>BB</v>
          </cell>
          <cell r="C6" t="str">
            <v>BI</v>
          </cell>
          <cell r="D6" t="str">
            <v>LAZARD GROUPE</v>
          </cell>
          <cell r="E6" t="str">
            <v>33, Avenue Foch</v>
          </cell>
          <cell r="F6">
            <v>69006</v>
          </cell>
          <cell r="G6" t="str">
            <v>LYON</v>
          </cell>
          <cell r="H6">
            <v>472695969</v>
          </cell>
          <cell r="I6">
            <v>472695968</v>
          </cell>
          <cell r="J6" t="str">
            <v>ILENA PARK (B4 - B5)</v>
          </cell>
          <cell r="K6">
            <v>69</v>
          </cell>
          <cell r="L6" t="str">
            <v>SAINT PRIEST</v>
          </cell>
          <cell r="M6" t="str">
            <v>XANADU ARCHITECTES</v>
          </cell>
          <cell r="N6" t="str">
            <v>58 Bis, Rue Sala</v>
          </cell>
          <cell r="O6">
            <v>69002</v>
          </cell>
          <cell r="P6" t="str">
            <v>LYON</v>
          </cell>
          <cell r="Q6">
            <v>478375252</v>
          </cell>
          <cell r="R6">
            <v>621491293</v>
          </cell>
          <cell r="S6">
            <v>478370607</v>
          </cell>
          <cell r="T6">
            <v>53940</v>
          </cell>
        </row>
        <row r="7">
          <cell r="A7">
            <v>8.0060000000000002</v>
          </cell>
          <cell r="B7" t="str">
            <v>BE</v>
          </cell>
          <cell r="C7" t="str">
            <v>AR</v>
          </cell>
          <cell r="D7" t="str">
            <v>LA GRAYLOISE DE TRAVAUX</v>
          </cell>
          <cell r="E7" t="str">
            <v>ZAC Gray Sud</v>
          </cell>
          <cell r="F7">
            <v>70100</v>
          </cell>
          <cell r="G7" t="str">
            <v>GRAY</v>
          </cell>
          <cell r="I7">
            <v>384655308</v>
          </cell>
          <cell r="J7" t="str">
            <v>DIFRA</v>
          </cell>
          <cell r="K7">
            <v>25</v>
          </cell>
          <cell r="L7" t="str">
            <v>AUXON DESSOUS</v>
          </cell>
          <cell r="M7" t="str">
            <v>LA GRAYLOISE DE TRAVAUX</v>
          </cell>
          <cell r="N7" t="str">
            <v>ZAC Gray Sud</v>
          </cell>
          <cell r="O7">
            <v>70100</v>
          </cell>
          <cell r="P7" t="str">
            <v>GRAY</v>
          </cell>
          <cell r="R7">
            <v>685337511</v>
          </cell>
          <cell r="S7">
            <v>384655308</v>
          </cell>
          <cell r="T7">
            <v>48325</v>
          </cell>
        </row>
        <row r="8">
          <cell r="A8">
            <v>8.0069999999999997</v>
          </cell>
          <cell r="B8" t="str">
            <v>BE</v>
          </cell>
          <cell r="C8" t="str">
            <v>BI</v>
          </cell>
          <cell r="D8" t="str">
            <v>ROUX</v>
          </cell>
          <cell r="E8" t="str">
            <v>Rue de la Vignotte</v>
          </cell>
          <cell r="F8">
            <v>52200</v>
          </cell>
          <cell r="G8" t="str">
            <v>SAINT GEOSMES</v>
          </cell>
          <cell r="J8" t="str">
            <v>ROUX</v>
          </cell>
          <cell r="K8">
            <v>52</v>
          </cell>
          <cell r="L8" t="str">
            <v>MONTIGNY LE ROI</v>
          </cell>
          <cell r="M8" t="str">
            <v>SETUREC ARCHITECTURE</v>
          </cell>
          <cell r="N8" t="str">
            <v>2, Rue Louis De Broglie   Parc Technologique</v>
          </cell>
          <cell r="O8">
            <v>21000</v>
          </cell>
          <cell r="P8" t="str">
            <v>DIJON</v>
          </cell>
          <cell r="Q8">
            <v>380740102</v>
          </cell>
          <cell r="S8">
            <v>380740106</v>
          </cell>
          <cell r="T8">
            <v>60000</v>
          </cell>
        </row>
        <row r="9">
          <cell r="A9">
            <v>8.0090000000000003</v>
          </cell>
          <cell r="B9" t="str">
            <v>BE</v>
          </cell>
          <cell r="C9" t="str">
            <v>BI</v>
          </cell>
          <cell r="D9" t="str">
            <v>DUPUY</v>
          </cell>
          <cell r="E9" t="str">
            <v>3, Rue de l'Ile Saint Julien</v>
          </cell>
          <cell r="F9">
            <v>94380</v>
          </cell>
          <cell r="G9" t="str">
            <v>BONNEUIL SUR MARNE</v>
          </cell>
          <cell r="H9">
            <v>143992929</v>
          </cell>
          <cell r="I9">
            <v>143995780</v>
          </cell>
          <cell r="J9" t="str">
            <v>DUPUY</v>
          </cell>
          <cell r="K9">
            <v>94</v>
          </cell>
          <cell r="L9" t="str">
            <v>BONNEUIL SUR MARNE</v>
          </cell>
          <cell r="M9" t="str">
            <v>PROUVEZ</v>
          </cell>
          <cell r="T9">
            <v>357725</v>
          </cell>
        </row>
        <row r="10">
          <cell r="A10">
            <v>8.01</v>
          </cell>
          <cell r="B10" t="str">
            <v>BE</v>
          </cell>
          <cell r="C10" t="str">
            <v>DI</v>
          </cell>
          <cell r="D10" t="str">
            <v>COREAL</v>
          </cell>
          <cell r="E10" t="str">
            <v>BP 45</v>
          </cell>
          <cell r="F10">
            <v>70180</v>
          </cell>
          <cell r="G10" t="str">
            <v>DAMPIERRE SUR SALON</v>
          </cell>
          <cell r="J10" t="str">
            <v>BDM DEVOISSELLE</v>
          </cell>
          <cell r="K10">
            <v>77</v>
          </cell>
          <cell r="L10" t="str">
            <v>MELUN</v>
          </cell>
          <cell r="M10" t="str">
            <v>COREAL</v>
          </cell>
          <cell r="N10" t="str">
            <v>BP 45</v>
          </cell>
          <cell r="O10">
            <v>70180</v>
          </cell>
          <cell r="P10" t="str">
            <v>DAMPIERRE SUR SALON</v>
          </cell>
          <cell r="Q10">
            <v>384677080</v>
          </cell>
          <cell r="T10">
            <v>1438995</v>
          </cell>
          <cell r="V10" t="str">
            <v>JM</v>
          </cell>
        </row>
        <row r="11">
          <cell r="A11">
            <v>8.0109999999999992</v>
          </cell>
          <cell r="B11" t="str">
            <v>BE</v>
          </cell>
          <cell r="C11" t="str">
            <v>AR</v>
          </cell>
          <cell r="D11" t="str">
            <v>FACET INGENIERIE</v>
          </cell>
          <cell r="E11" t="str">
            <v>ZA de Quiella   Rue de Domblans</v>
          </cell>
          <cell r="F11">
            <v>29590</v>
          </cell>
          <cell r="G11" t="str">
            <v>LE FAOU</v>
          </cell>
          <cell r="H11">
            <v>298819090</v>
          </cell>
          <cell r="I11">
            <v>298819191</v>
          </cell>
          <cell r="J11" t="str">
            <v>PERROT MINOT</v>
          </cell>
          <cell r="K11">
            <v>21</v>
          </cell>
          <cell r="L11" t="str">
            <v>MOREY SAINT DENIS</v>
          </cell>
          <cell r="M11" t="str">
            <v>FACET INGENIERIE</v>
          </cell>
          <cell r="N11" t="str">
            <v>ZA de Quiella   Rue de Domblans</v>
          </cell>
          <cell r="O11">
            <v>29590</v>
          </cell>
          <cell r="P11" t="str">
            <v>LE FAOU</v>
          </cell>
          <cell r="Q11">
            <v>298819090</v>
          </cell>
          <cell r="S11">
            <v>298819191</v>
          </cell>
          <cell r="T11">
            <v>120000</v>
          </cell>
        </row>
        <row r="12">
          <cell r="A12">
            <v>8.0120000000000005</v>
          </cell>
          <cell r="B12" t="str">
            <v>YM</v>
          </cell>
          <cell r="C12" t="str">
            <v>DI</v>
          </cell>
          <cell r="D12" t="str">
            <v>DEMATHIEU &amp; BARD</v>
          </cell>
          <cell r="E12" t="str">
            <v>6 Bis, Avenue de l'Amphithéâtre</v>
          </cell>
          <cell r="F12">
            <v>57000</v>
          </cell>
          <cell r="G12" t="str">
            <v>METZ</v>
          </cell>
          <cell r="H12">
            <v>387698851</v>
          </cell>
          <cell r="I12">
            <v>387575162</v>
          </cell>
          <cell r="J12" t="str">
            <v>CENTRE POMPIDOU</v>
          </cell>
          <cell r="K12">
            <v>57</v>
          </cell>
          <cell r="L12" t="str">
            <v>METZ</v>
          </cell>
          <cell r="M12" t="str">
            <v>DEMATHIEU &amp; BARD</v>
          </cell>
          <cell r="N12" t="str">
            <v>6 Bis, Avenue de l'Amphithéâtre</v>
          </cell>
          <cell r="O12">
            <v>57000</v>
          </cell>
          <cell r="P12" t="str">
            <v>METZ</v>
          </cell>
          <cell r="Q12">
            <v>387698851</v>
          </cell>
          <cell r="S12">
            <v>387575162</v>
          </cell>
          <cell r="T12">
            <v>620000</v>
          </cell>
        </row>
        <row r="13">
          <cell r="A13">
            <v>8.0129999999999999</v>
          </cell>
          <cell r="B13" t="str">
            <v>YM</v>
          </cell>
          <cell r="C13" t="str">
            <v>GD</v>
          </cell>
          <cell r="D13" t="str">
            <v>LIBERTY SPORT</v>
          </cell>
          <cell r="E13" t="str">
            <v>ZI Nord   Rue de l'Industrie</v>
          </cell>
          <cell r="F13">
            <v>67600</v>
          </cell>
          <cell r="G13" t="str">
            <v>SELESTAT</v>
          </cell>
          <cell r="H13">
            <v>388828795</v>
          </cell>
          <cell r="J13" t="str">
            <v>SPORT 2000 - MONDOVELO - SCI THOMAS</v>
          </cell>
          <cell r="K13">
            <v>67</v>
          </cell>
          <cell r="L13" t="str">
            <v>SELESTAT</v>
          </cell>
          <cell r="M13" t="str">
            <v>AGP</v>
          </cell>
          <cell r="N13" t="str">
            <v>26, Rue de la Lauch</v>
          </cell>
          <cell r="O13">
            <v>68000</v>
          </cell>
          <cell r="P13" t="str">
            <v>COLMAR</v>
          </cell>
          <cell r="Q13">
            <v>389414646</v>
          </cell>
          <cell r="S13">
            <v>389410047</v>
          </cell>
          <cell r="T13">
            <v>225975.85</v>
          </cell>
        </row>
        <row r="14">
          <cell r="A14">
            <v>8.0139999999999993</v>
          </cell>
          <cell r="B14" t="str">
            <v>BE</v>
          </cell>
          <cell r="C14" t="str">
            <v>BI</v>
          </cell>
          <cell r="D14" t="str">
            <v>LCR</v>
          </cell>
          <cell r="E14" t="str">
            <v>4, Rue de Berne   BP 30058   SCHILTIGHEIM</v>
          </cell>
          <cell r="F14">
            <v>67013</v>
          </cell>
          <cell r="G14" t="str">
            <v>STRASBOURG Cédex</v>
          </cell>
          <cell r="H14">
            <v>388770240</v>
          </cell>
          <cell r="I14">
            <v>388770265</v>
          </cell>
          <cell r="J14" t="str">
            <v>OMT - SCI LES 2 AS</v>
          </cell>
          <cell r="K14">
            <v>67</v>
          </cell>
          <cell r="L14" t="str">
            <v>ALTORF</v>
          </cell>
          <cell r="M14" t="str">
            <v>LCR</v>
          </cell>
          <cell r="N14" t="str">
            <v>4, Rue de Berne   BP 30058   SCHILTIGHEIM</v>
          </cell>
          <cell r="O14">
            <v>67013</v>
          </cell>
          <cell r="P14" t="str">
            <v>STRASBOURG Cédex</v>
          </cell>
          <cell r="Q14">
            <v>388770240</v>
          </cell>
          <cell r="S14">
            <v>388770265</v>
          </cell>
          <cell r="T14">
            <v>246400</v>
          </cell>
        </row>
        <row r="15">
          <cell r="A15">
            <v>8.0150000000000006</v>
          </cell>
          <cell r="B15" t="str">
            <v>BE</v>
          </cell>
          <cell r="C15" t="str">
            <v>BI</v>
          </cell>
          <cell r="D15" t="str">
            <v>LCR</v>
          </cell>
          <cell r="E15" t="str">
            <v>4, Rue de Berne   BP 30058   SCHILTIGHEIM</v>
          </cell>
          <cell r="F15">
            <v>67013</v>
          </cell>
          <cell r="G15" t="str">
            <v>STRASBOURG Cédex</v>
          </cell>
          <cell r="H15">
            <v>388770240</v>
          </cell>
          <cell r="I15">
            <v>388770265</v>
          </cell>
          <cell r="J15" t="str">
            <v>FOUR J'S</v>
          </cell>
          <cell r="K15">
            <v>67</v>
          </cell>
          <cell r="L15" t="str">
            <v>SCHILTIGHEIM</v>
          </cell>
          <cell r="M15" t="str">
            <v>LCR</v>
          </cell>
          <cell r="N15" t="str">
            <v>4, Rue de Berne   BP 30058   SCHILTIGHEIM</v>
          </cell>
          <cell r="O15">
            <v>67013</v>
          </cell>
          <cell r="P15" t="str">
            <v>STRASBOURG Cédex</v>
          </cell>
          <cell r="Q15">
            <v>388770240</v>
          </cell>
          <cell r="S15">
            <v>388770265</v>
          </cell>
          <cell r="T15">
            <v>231737</v>
          </cell>
        </row>
        <row r="16">
          <cell r="A16">
            <v>8.016</v>
          </cell>
          <cell r="B16" t="str">
            <v>BE</v>
          </cell>
          <cell r="C16" t="str">
            <v>AR</v>
          </cell>
          <cell r="D16" t="str">
            <v>BATIPRO CONCEPT</v>
          </cell>
          <cell r="E16" t="str">
            <v>8, Rue Alfred Dornier   BP 72109</v>
          </cell>
          <cell r="F16">
            <v>25051</v>
          </cell>
          <cell r="G16" t="str">
            <v>BESANCON Cédex 5</v>
          </cell>
          <cell r="H16">
            <v>381412500</v>
          </cell>
          <cell r="I16">
            <v>381518041</v>
          </cell>
          <cell r="J16" t="str">
            <v>SOPIL - SCI A CHENEAUX</v>
          </cell>
          <cell r="K16">
            <v>25</v>
          </cell>
          <cell r="L16" t="str">
            <v>PIREY</v>
          </cell>
          <cell r="M16" t="str">
            <v>BATIPRO CONCEPT</v>
          </cell>
          <cell r="N16" t="str">
            <v>8, Rue Alfred De Vigny   BP 72109</v>
          </cell>
          <cell r="O16">
            <v>25051</v>
          </cell>
          <cell r="P16" t="str">
            <v>BESANCON Cédex 5</v>
          </cell>
          <cell r="Q16">
            <v>381412500</v>
          </cell>
          <cell r="S16">
            <v>381518041</v>
          </cell>
          <cell r="T16">
            <v>76560</v>
          </cell>
        </row>
        <row r="17">
          <cell r="A17">
            <v>8.0169999999999995</v>
          </cell>
          <cell r="B17" t="str">
            <v>BE</v>
          </cell>
          <cell r="C17" t="str">
            <v>AR</v>
          </cell>
          <cell r="D17" t="str">
            <v>BATIPRO CONCEPT</v>
          </cell>
          <cell r="E17" t="str">
            <v>8, Rue Alfred Dornier   BP 72109</v>
          </cell>
          <cell r="F17">
            <v>25051</v>
          </cell>
          <cell r="G17" t="str">
            <v>BESANCON Cédex 5</v>
          </cell>
          <cell r="H17">
            <v>381412500</v>
          </cell>
          <cell r="I17">
            <v>381518041</v>
          </cell>
          <cell r="J17" t="str">
            <v>EMCO</v>
          </cell>
          <cell r="K17">
            <v>39</v>
          </cell>
          <cell r="L17" t="str">
            <v>DAMPIERRE</v>
          </cell>
          <cell r="M17" t="str">
            <v>BATIPRO CONCEPT</v>
          </cell>
          <cell r="N17" t="str">
            <v>8, Rue Alfred De Vigny   BP 72109</v>
          </cell>
          <cell r="O17">
            <v>25051</v>
          </cell>
          <cell r="P17" t="str">
            <v>BESANCON Cédex 5</v>
          </cell>
          <cell r="Q17">
            <v>381412500</v>
          </cell>
          <cell r="S17">
            <v>381518041</v>
          </cell>
          <cell r="T17">
            <v>56280</v>
          </cell>
        </row>
        <row r="18">
          <cell r="A18">
            <v>8.0180000000000007</v>
          </cell>
          <cell r="B18" t="str">
            <v>YM</v>
          </cell>
          <cell r="C18" t="str">
            <v>GD</v>
          </cell>
          <cell r="D18" t="str">
            <v>SCI DU PONT DE L'YERRES</v>
          </cell>
          <cell r="F18">
            <v>91800</v>
          </cell>
          <cell r="G18" t="str">
            <v>BRUNOY</v>
          </cell>
          <cell r="J18" t="str">
            <v>CHAMPION - TALMA - CATENA</v>
          </cell>
          <cell r="K18">
            <v>91</v>
          </cell>
          <cell r="L18" t="str">
            <v>BRUNOY</v>
          </cell>
          <cell r="M18" t="str">
            <v>PEGAZ BLANC</v>
          </cell>
          <cell r="N18" t="str">
            <v>1 Bis, Chemin du Gros Buisson</v>
          </cell>
          <cell r="O18">
            <v>93806</v>
          </cell>
          <cell r="P18" t="str">
            <v>EPINAY SUR SEINE</v>
          </cell>
          <cell r="Q18">
            <v>148416980</v>
          </cell>
          <cell r="R18">
            <v>614511628</v>
          </cell>
          <cell r="S18">
            <v>148416778</v>
          </cell>
          <cell r="T18">
            <v>395176</v>
          </cell>
        </row>
        <row r="19">
          <cell r="A19">
            <v>8.0190000000000001</v>
          </cell>
          <cell r="B19" t="str">
            <v>BB</v>
          </cell>
          <cell r="C19" t="str">
            <v>DI</v>
          </cell>
          <cell r="D19" t="str">
            <v>SCI BROCARDIERE chez LAZARD GROUPE</v>
          </cell>
          <cell r="E19" t="str">
            <v>33, Avenue Foch</v>
          </cell>
          <cell r="F19">
            <v>69006</v>
          </cell>
          <cell r="G19" t="str">
            <v>LYON</v>
          </cell>
          <cell r="H19">
            <v>472695969</v>
          </cell>
          <cell r="I19">
            <v>472695968</v>
          </cell>
          <cell r="J19" t="str">
            <v>INNOVALIA II</v>
          </cell>
          <cell r="K19">
            <v>69</v>
          </cell>
          <cell r="L19" t="str">
            <v>DARDILLY</v>
          </cell>
          <cell r="M19" t="str">
            <v>ARCHIGROUP</v>
          </cell>
          <cell r="N19" t="str">
            <v>50, Allée de Cyprès</v>
          </cell>
          <cell r="O19">
            <v>69760</v>
          </cell>
          <cell r="P19" t="str">
            <v>LIMONEST</v>
          </cell>
          <cell r="Q19">
            <v>478664848</v>
          </cell>
          <cell r="S19">
            <v>478664866</v>
          </cell>
          <cell r="T19">
            <v>347799.88</v>
          </cell>
        </row>
        <row r="20">
          <cell r="A20">
            <v>8.02</v>
          </cell>
          <cell r="B20" t="str">
            <v>BE</v>
          </cell>
          <cell r="C20" t="str">
            <v>DI</v>
          </cell>
          <cell r="D20" t="str">
            <v>DRUET</v>
          </cell>
          <cell r="E20" t="str">
            <v>BP 45</v>
          </cell>
          <cell r="F20">
            <v>70180</v>
          </cell>
          <cell r="G20" t="str">
            <v>DAMPIERRE SUR SALON</v>
          </cell>
          <cell r="J20" t="str">
            <v>LES RIVES DE L'ETOILE</v>
          </cell>
          <cell r="K20">
            <v>67</v>
          </cell>
          <cell r="L20" t="str">
            <v>STRASBOURG</v>
          </cell>
          <cell r="T20">
            <v>21500</v>
          </cell>
        </row>
        <row r="21">
          <cell r="A21">
            <v>8.0210000000000008</v>
          </cell>
          <cell r="B21" t="str">
            <v>BE</v>
          </cell>
          <cell r="C21" t="str">
            <v>MP</v>
          </cell>
          <cell r="D21" t="str">
            <v>DRUET</v>
          </cell>
          <cell r="E21" t="str">
            <v>BP 45</v>
          </cell>
          <cell r="F21">
            <v>70180</v>
          </cell>
          <cell r="G21" t="str">
            <v>DAMPIERRE SUR SALON</v>
          </cell>
          <cell r="J21" t="str">
            <v>CHU</v>
          </cell>
          <cell r="K21">
            <v>54</v>
          </cell>
          <cell r="L21" t="str">
            <v>NANCY</v>
          </cell>
          <cell r="T21">
            <v>181071</v>
          </cell>
        </row>
        <row r="22">
          <cell r="A22">
            <v>8.0220000000000002</v>
          </cell>
          <cell r="B22" t="str">
            <v>YM</v>
          </cell>
          <cell r="C22" t="str">
            <v>GD</v>
          </cell>
          <cell r="D22" t="str">
            <v>GEPPEC</v>
          </cell>
          <cell r="E22" t="str">
            <v>Rue du Bois Rond</v>
          </cell>
          <cell r="F22">
            <v>76410</v>
          </cell>
          <cell r="G22" t="str">
            <v>CLEON</v>
          </cell>
          <cell r="H22">
            <v>232131350</v>
          </cell>
          <cell r="I22">
            <v>235051686</v>
          </cell>
          <cell r="J22" t="str">
            <v>CASINO</v>
          </cell>
          <cell r="K22">
            <v>77</v>
          </cell>
          <cell r="L22" t="str">
            <v>ESBLY</v>
          </cell>
          <cell r="M22" t="str">
            <v>GEPPEC</v>
          </cell>
          <cell r="N22" t="str">
            <v>Rue du Bois Rond</v>
          </cell>
          <cell r="O22">
            <v>76410</v>
          </cell>
          <cell r="P22" t="str">
            <v>CLEON</v>
          </cell>
          <cell r="Q22">
            <v>232131350</v>
          </cell>
          <cell r="R22">
            <v>666514821</v>
          </cell>
          <cell r="S22">
            <v>235051686</v>
          </cell>
          <cell r="T22">
            <v>431405</v>
          </cell>
        </row>
        <row r="23">
          <cell r="A23">
            <v>8.0229999999999997</v>
          </cell>
          <cell r="B23" t="str">
            <v>BE</v>
          </cell>
          <cell r="C23" t="str">
            <v>AR</v>
          </cell>
          <cell r="D23" t="str">
            <v>BLANCHARD</v>
          </cell>
          <cell r="E23" t="str">
            <v>4, Rue de Combe Balland   ZI de Thise</v>
          </cell>
          <cell r="F23">
            <v>25220</v>
          </cell>
          <cell r="G23" t="str">
            <v>CHALEZEULE</v>
          </cell>
          <cell r="H23">
            <v>381842445</v>
          </cell>
          <cell r="I23">
            <v>381842857</v>
          </cell>
          <cell r="J23" t="str">
            <v>ENIL</v>
          </cell>
          <cell r="K23">
            <v>25</v>
          </cell>
          <cell r="L23" t="str">
            <v>MAMIROLLE</v>
          </cell>
          <cell r="T23">
            <v>8715</v>
          </cell>
        </row>
        <row r="24">
          <cell r="A24">
            <v>8.0239999999999991</v>
          </cell>
          <cell r="B24" t="str">
            <v>BE</v>
          </cell>
          <cell r="C24" t="str">
            <v>BI</v>
          </cell>
          <cell r="D24" t="str">
            <v>BATIPRO CONCEPT</v>
          </cell>
          <cell r="E24" t="str">
            <v>8, Rue Alfred de Vigny   BP 72109</v>
          </cell>
          <cell r="F24">
            <v>25051</v>
          </cell>
          <cell r="G24" t="str">
            <v>BESANCON Cédex 5</v>
          </cell>
          <cell r="H24">
            <v>381412500</v>
          </cell>
          <cell r="I24">
            <v>381518041</v>
          </cell>
          <cell r="J24" t="str">
            <v>IMMALOC</v>
          </cell>
          <cell r="K24">
            <v>70</v>
          </cell>
          <cell r="L24" t="str">
            <v>HERICOURT</v>
          </cell>
          <cell r="M24" t="str">
            <v>BATIPRO CONCEPT</v>
          </cell>
          <cell r="N24" t="str">
            <v>8, Rue Alfred De Vigny   BP 72109</v>
          </cell>
          <cell r="O24">
            <v>25051</v>
          </cell>
          <cell r="P24" t="str">
            <v>BESANCON Cédex 5</v>
          </cell>
          <cell r="Q24">
            <v>381412500</v>
          </cell>
          <cell r="S24">
            <v>381518041</v>
          </cell>
          <cell r="T24" t="str">
            <v>ANNULEE</v>
          </cell>
        </row>
        <row r="25">
          <cell r="A25">
            <v>8.0250000000000004</v>
          </cell>
          <cell r="B25" t="str">
            <v>YM</v>
          </cell>
          <cell r="C25" t="str">
            <v>GD</v>
          </cell>
          <cell r="D25" t="str">
            <v>CENDIS</v>
          </cell>
          <cell r="E25" t="str">
            <v>28, Rue de Nomény</v>
          </cell>
          <cell r="F25">
            <v>57950</v>
          </cell>
          <cell r="G25" t="str">
            <v>MONTIGNY LES METZ</v>
          </cell>
          <cell r="H25">
            <v>387634593</v>
          </cell>
          <cell r="I25">
            <v>387506840</v>
          </cell>
          <cell r="J25" t="str">
            <v>SUPER U</v>
          </cell>
          <cell r="K25">
            <v>57</v>
          </cell>
          <cell r="L25" t="str">
            <v>MONTIGNY LES METZ</v>
          </cell>
          <cell r="M25" t="str">
            <v>SODER</v>
          </cell>
          <cell r="N25" t="str">
            <v>ZA Les Epenottes   BP 153</v>
          </cell>
          <cell r="O25">
            <v>39101</v>
          </cell>
          <cell r="P25" t="str">
            <v>DOLE Cédex</v>
          </cell>
          <cell r="Q25">
            <v>384794773</v>
          </cell>
          <cell r="S25">
            <v>384823028</v>
          </cell>
          <cell r="T25">
            <v>85000</v>
          </cell>
        </row>
        <row r="26">
          <cell r="A26">
            <v>8.0259999999999998</v>
          </cell>
          <cell r="B26" t="str">
            <v>BE</v>
          </cell>
          <cell r="C26" t="str">
            <v>HS</v>
          </cell>
          <cell r="D26" t="str">
            <v>CACH BATIMENT</v>
          </cell>
          <cell r="E26" t="str">
            <v>9, Place Carrière</v>
          </cell>
          <cell r="F26">
            <v>54000</v>
          </cell>
          <cell r="G26" t="str">
            <v>NANCY</v>
          </cell>
          <cell r="H26">
            <v>383355494</v>
          </cell>
          <cell r="I26">
            <v>383376693</v>
          </cell>
          <cell r="J26" t="str">
            <v>FRANSBONHOMME</v>
          </cell>
          <cell r="K26">
            <v>88</v>
          </cell>
          <cell r="L26" t="str">
            <v>SAULCY SUR MEURTHE</v>
          </cell>
          <cell r="T26">
            <v>40000</v>
          </cell>
        </row>
        <row r="27">
          <cell r="A27">
            <v>8.0269999999999992</v>
          </cell>
          <cell r="B27" t="str">
            <v>BE</v>
          </cell>
          <cell r="C27" t="str">
            <v>HS</v>
          </cell>
          <cell r="D27" t="str">
            <v>CACH BATIMENT</v>
          </cell>
          <cell r="E27" t="str">
            <v>9, Place Carrière</v>
          </cell>
          <cell r="F27">
            <v>54000</v>
          </cell>
          <cell r="G27" t="str">
            <v>NANCY</v>
          </cell>
          <cell r="H27">
            <v>383355494</v>
          </cell>
          <cell r="I27">
            <v>383376693</v>
          </cell>
          <cell r="J27" t="str">
            <v>FRANSBONHOMME</v>
          </cell>
          <cell r="K27">
            <v>68</v>
          </cell>
          <cell r="L27" t="str">
            <v>ALTKIRCH</v>
          </cell>
          <cell r="T27">
            <v>40000</v>
          </cell>
        </row>
        <row r="28">
          <cell r="A28">
            <v>8.0280000000000005</v>
          </cell>
          <cell r="B28" t="str">
            <v>BE</v>
          </cell>
          <cell r="C28" t="str">
            <v>AR</v>
          </cell>
          <cell r="D28" t="str">
            <v>COREAL</v>
          </cell>
          <cell r="E28" t="str">
            <v>BP 45</v>
          </cell>
          <cell r="F28">
            <v>70180</v>
          </cell>
          <cell r="G28" t="str">
            <v>DAMPIERRE SUR SALON</v>
          </cell>
          <cell r="H28">
            <v>384677080</v>
          </cell>
          <cell r="J28" t="str">
            <v>ANIMALIS PICARD</v>
          </cell>
          <cell r="K28">
            <v>95</v>
          </cell>
          <cell r="L28" t="str">
            <v>GROSLAY</v>
          </cell>
          <cell r="M28" t="str">
            <v>COREAL</v>
          </cell>
          <cell r="N28" t="str">
            <v>BP 45</v>
          </cell>
          <cell r="O28">
            <v>70180</v>
          </cell>
          <cell r="P28" t="str">
            <v>DAMPIERRE SUR SALON</v>
          </cell>
          <cell r="Q28">
            <v>384677080</v>
          </cell>
          <cell r="T28">
            <v>54000</v>
          </cell>
        </row>
        <row r="29">
          <cell r="A29">
            <v>8.0289999999999999</v>
          </cell>
          <cell r="B29" t="str">
            <v>BE</v>
          </cell>
          <cell r="C29" t="str">
            <v>HS</v>
          </cell>
          <cell r="D29" t="str">
            <v>CACH BATIMENT</v>
          </cell>
          <cell r="E29" t="str">
            <v>9, Place Carrière</v>
          </cell>
          <cell r="F29">
            <v>54000</v>
          </cell>
          <cell r="G29" t="str">
            <v>NANCY</v>
          </cell>
          <cell r="H29">
            <v>383355494</v>
          </cell>
          <cell r="I29">
            <v>383376693</v>
          </cell>
          <cell r="J29" t="str">
            <v>FRANSBONHOMME</v>
          </cell>
          <cell r="K29">
            <v>28</v>
          </cell>
          <cell r="L29" t="str">
            <v>DREUX</v>
          </cell>
          <cell r="T29">
            <v>40000</v>
          </cell>
        </row>
        <row r="30">
          <cell r="A30">
            <v>8.0299999999999994</v>
          </cell>
          <cell r="B30" t="str">
            <v>BE</v>
          </cell>
          <cell r="C30" t="str">
            <v>HS</v>
          </cell>
          <cell r="D30" t="str">
            <v>CACH BATIMENT</v>
          </cell>
          <cell r="E30" t="str">
            <v>9, Place Carrière</v>
          </cell>
          <cell r="F30">
            <v>54000</v>
          </cell>
          <cell r="G30" t="str">
            <v>NANCY</v>
          </cell>
          <cell r="H30">
            <v>383355494</v>
          </cell>
          <cell r="I30">
            <v>383376693</v>
          </cell>
          <cell r="J30" t="str">
            <v>FRANSBONHOMME</v>
          </cell>
          <cell r="K30">
            <v>45</v>
          </cell>
          <cell r="L30" t="str">
            <v>GIEN</v>
          </cell>
          <cell r="T30">
            <v>40000</v>
          </cell>
        </row>
        <row r="31">
          <cell r="A31">
            <v>8.0310000000000006</v>
          </cell>
          <cell r="B31" t="str">
            <v>BB</v>
          </cell>
          <cell r="C31" t="str">
            <v>AR</v>
          </cell>
          <cell r="D31" t="str">
            <v>LCR</v>
          </cell>
          <cell r="E31" t="str">
            <v>6 Ter, Rue Maryse Bastié</v>
          </cell>
          <cell r="F31">
            <v>69500</v>
          </cell>
          <cell r="G31" t="str">
            <v>BRON</v>
          </cell>
          <cell r="H31">
            <v>478371446</v>
          </cell>
          <cell r="I31">
            <v>472375545</v>
          </cell>
          <cell r="J31" t="str">
            <v>LANZ LOCATION</v>
          </cell>
          <cell r="K31">
            <v>1</v>
          </cell>
          <cell r="L31" t="str">
            <v>MASSIEUX</v>
          </cell>
          <cell r="M31" t="str">
            <v>LCR</v>
          </cell>
          <cell r="N31" t="str">
            <v>6 Ter, Rue Maryse Bastié</v>
          </cell>
          <cell r="O31">
            <v>69500</v>
          </cell>
          <cell r="P31" t="str">
            <v>BRON</v>
          </cell>
          <cell r="Q31">
            <v>478371446</v>
          </cell>
          <cell r="S31">
            <v>472375545</v>
          </cell>
          <cell r="T31" t="str">
            <v>ANNULEE</v>
          </cell>
        </row>
        <row r="32">
          <cell r="A32">
            <v>8.032</v>
          </cell>
          <cell r="B32" t="str">
            <v>BE</v>
          </cell>
          <cell r="C32" t="str">
            <v>GD</v>
          </cell>
          <cell r="D32" t="str">
            <v>COREAL</v>
          </cell>
          <cell r="E32" t="str">
            <v>BP 45</v>
          </cell>
          <cell r="F32">
            <v>70180</v>
          </cell>
          <cell r="G32" t="str">
            <v>DAMPIERRE SUR SALON</v>
          </cell>
          <cell r="J32" t="str">
            <v>YVETOT</v>
          </cell>
          <cell r="K32">
            <v>76</v>
          </cell>
          <cell r="L32" t="str">
            <v>YVETOT</v>
          </cell>
          <cell r="M32" t="str">
            <v>COREAL</v>
          </cell>
          <cell r="N32" t="str">
            <v>BP 45</v>
          </cell>
          <cell r="O32">
            <v>70180</v>
          </cell>
          <cell r="P32" t="str">
            <v>DAMPIERRE SUR SALON</v>
          </cell>
          <cell r="T32" t="str">
            <v>ANNULEE</v>
          </cell>
        </row>
        <row r="33">
          <cell r="A33">
            <v>8.0329999999999995</v>
          </cell>
          <cell r="B33" t="str">
            <v>YM</v>
          </cell>
          <cell r="C33" t="str">
            <v>GD</v>
          </cell>
          <cell r="D33" t="str">
            <v>AFFINE BUILDING CONSTRUCTION DESIGN</v>
          </cell>
          <cell r="E33" t="str">
            <v>4, Square Edouard 7</v>
          </cell>
          <cell r="F33">
            <v>75009</v>
          </cell>
          <cell r="G33" t="str">
            <v>PARIS</v>
          </cell>
          <cell r="H33">
            <v>153307420</v>
          </cell>
          <cell r="J33" t="str">
            <v>IMMOCHAN</v>
          </cell>
          <cell r="K33">
            <v>78</v>
          </cell>
          <cell r="L33" t="str">
            <v>MAUREPAS</v>
          </cell>
          <cell r="M33" t="str">
            <v>DESFORGES Guillaume</v>
          </cell>
          <cell r="T33">
            <v>1014181</v>
          </cell>
          <cell r="V33" t="str">
            <v>PC</v>
          </cell>
        </row>
        <row r="34">
          <cell r="A34">
            <v>8.0340000000000007</v>
          </cell>
          <cell r="B34" t="str">
            <v>BE</v>
          </cell>
          <cell r="C34" t="str">
            <v>GD</v>
          </cell>
          <cell r="D34" t="str">
            <v>SCI LES DRAGONS - SCI BEAUMONT</v>
          </cell>
          <cell r="E34" t="str">
            <v>12 Ter, Grande Rue</v>
          </cell>
          <cell r="F34">
            <v>25800</v>
          </cell>
          <cell r="G34" t="str">
            <v>VALDAHON</v>
          </cell>
          <cell r="J34" t="str">
            <v>LECLERC</v>
          </cell>
          <cell r="K34">
            <v>25</v>
          </cell>
          <cell r="L34" t="str">
            <v>VALDAHON</v>
          </cell>
          <cell r="M34" t="str">
            <v>CONCEPT BATIMENT</v>
          </cell>
          <cell r="N34" t="str">
            <v>SAINT GENIS</v>
          </cell>
          <cell r="O34">
            <v>84290</v>
          </cell>
          <cell r="P34" t="str">
            <v>CAIRANNE</v>
          </cell>
          <cell r="Q34">
            <v>386680812</v>
          </cell>
          <cell r="S34">
            <v>386379617</v>
          </cell>
          <cell r="T34">
            <v>242030</v>
          </cell>
        </row>
        <row r="35">
          <cell r="A35">
            <v>8.0350000000000001</v>
          </cell>
          <cell r="B35" t="str">
            <v>BE</v>
          </cell>
          <cell r="C35" t="str">
            <v>BI</v>
          </cell>
          <cell r="D35" t="str">
            <v>SICA HR</v>
          </cell>
          <cell r="E35" t="str">
            <v>2, Place du Moulin des Prés  BP 317</v>
          </cell>
          <cell r="F35">
            <v>70006</v>
          </cell>
          <cell r="G35" t="str">
            <v>VESOUL</v>
          </cell>
          <cell r="H35">
            <v>384768245</v>
          </cell>
          <cell r="I35">
            <v>384765906</v>
          </cell>
          <cell r="J35" t="str">
            <v>SCI SNBI</v>
          </cell>
          <cell r="K35">
            <v>25</v>
          </cell>
          <cell r="L35" t="str">
            <v>SERRE LES SAPINS</v>
          </cell>
          <cell r="M35" t="str">
            <v>SICA HR</v>
          </cell>
          <cell r="N35" t="str">
            <v>2, Place du Moulin des Prés   BP 317</v>
          </cell>
          <cell r="O35">
            <v>70006</v>
          </cell>
          <cell r="P35" t="str">
            <v>VESOUL</v>
          </cell>
          <cell r="Q35">
            <v>384768245</v>
          </cell>
          <cell r="S35">
            <v>384765906</v>
          </cell>
          <cell r="T35">
            <v>75000</v>
          </cell>
        </row>
        <row r="36">
          <cell r="A36">
            <v>8.0359999999999996</v>
          </cell>
          <cell r="B36" t="str">
            <v>BB</v>
          </cell>
          <cell r="C36" t="str">
            <v>AR</v>
          </cell>
          <cell r="D36" t="str">
            <v>SCI JLA</v>
          </cell>
          <cell r="E36" t="str">
            <v>86, Faubourg de Montbéliard</v>
          </cell>
          <cell r="F36">
            <v>90000</v>
          </cell>
          <cell r="G36" t="str">
            <v>BELFORT</v>
          </cell>
          <cell r="J36" t="str">
            <v>CENTRE AUTO - POINT S</v>
          </cell>
          <cell r="K36">
            <v>70</v>
          </cell>
          <cell r="L36" t="str">
            <v>LUXEUIL LES BAINS</v>
          </cell>
          <cell r="M36" t="str">
            <v>AXIS INGENIERIE</v>
          </cell>
          <cell r="N36" t="str">
            <v>96, Rue de la Part Dieu</v>
          </cell>
          <cell r="O36">
            <v>69003</v>
          </cell>
          <cell r="P36" t="str">
            <v>LYON</v>
          </cell>
          <cell r="Q36">
            <v>478629555</v>
          </cell>
          <cell r="S36">
            <v>478628553</v>
          </cell>
          <cell r="T36">
            <v>32000</v>
          </cell>
        </row>
        <row r="37">
          <cell r="A37">
            <v>8.0370000000000008</v>
          </cell>
          <cell r="B37" t="str">
            <v>BB</v>
          </cell>
          <cell r="C37" t="str">
            <v>BI</v>
          </cell>
          <cell r="D37" t="str">
            <v>NOVIM</v>
          </cell>
          <cell r="E37" t="str">
            <v>76, Route de la Corniche</v>
          </cell>
          <cell r="F37">
            <v>74290</v>
          </cell>
          <cell r="G37" t="str">
            <v>VEYRIER DU LAC</v>
          </cell>
          <cell r="H37">
            <v>676729299</v>
          </cell>
          <cell r="I37">
            <v>450522855</v>
          </cell>
          <cell r="J37" t="str">
            <v>NOVIM</v>
          </cell>
          <cell r="K37">
            <v>38</v>
          </cell>
          <cell r="L37" t="str">
            <v>GRENOBLE</v>
          </cell>
          <cell r="M37" t="str">
            <v>A TROIS</v>
          </cell>
          <cell r="N37" t="str">
            <v>Centr'Alp   Parc du Pommarin   137, Rue Mayoussard</v>
          </cell>
          <cell r="O37">
            <v>38430</v>
          </cell>
          <cell r="P37" t="str">
            <v>MOIRANS</v>
          </cell>
          <cell r="Q37">
            <v>476658079</v>
          </cell>
          <cell r="S37">
            <v>476655826</v>
          </cell>
          <cell r="T37">
            <v>141300</v>
          </cell>
        </row>
        <row r="38">
          <cell r="A38">
            <v>8.0380000000000003</v>
          </cell>
          <cell r="B38" t="str">
            <v>BE</v>
          </cell>
          <cell r="C38" t="str">
            <v>BI</v>
          </cell>
          <cell r="D38" t="str">
            <v>LCR</v>
          </cell>
          <cell r="E38" t="str">
            <v>4, Rue de Berne   BP 30058   SCHILTIGHEIM</v>
          </cell>
          <cell r="F38">
            <v>67013</v>
          </cell>
          <cell r="G38" t="str">
            <v>STRASBOURG Cédex</v>
          </cell>
          <cell r="H38">
            <v>388770240</v>
          </cell>
          <cell r="I38">
            <v>388770265</v>
          </cell>
          <cell r="J38" t="str">
            <v>SCI LE TRIOMPHANT</v>
          </cell>
          <cell r="K38">
            <v>67</v>
          </cell>
          <cell r="L38" t="str">
            <v>MUNDOLSHEIM</v>
          </cell>
          <cell r="M38" t="str">
            <v>LCR</v>
          </cell>
          <cell r="N38" t="str">
            <v>4, Rue de Berne   BP 30058   SCHILTIGHEIM</v>
          </cell>
          <cell r="O38">
            <v>67013</v>
          </cell>
          <cell r="P38" t="str">
            <v>STRASBOURG Cédex</v>
          </cell>
          <cell r="Q38">
            <v>388770240</v>
          </cell>
          <cell r="S38">
            <v>388770265</v>
          </cell>
          <cell r="T38">
            <v>134841</v>
          </cell>
        </row>
        <row r="39">
          <cell r="A39">
            <v>8.0389999999999997</v>
          </cell>
          <cell r="B39" t="str">
            <v>BE</v>
          </cell>
          <cell r="C39" t="str">
            <v>BI</v>
          </cell>
          <cell r="D39" t="str">
            <v>BATIPRO CONCEPT</v>
          </cell>
          <cell r="E39" t="str">
            <v>8, Rue Alfred Dornier   BP 72109</v>
          </cell>
          <cell r="F39">
            <v>25051</v>
          </cell>
          <cell r="G39" t="str">
            <v>BESANCON Cédex 5</v>
          </cell>
          <cell r="H39">
            <v>381412500</v>
          </cell>
          <cell r="I39">
            <v>381518041</v>
          </cell>
          <cell r="J39" t="str">
            <v>PONSOT PLASTIC</v>
          </cell>
          <cell r="K39">
            <v>39</v>
          </cell>
          <cell r="L39" t="str">
            <v>PETIT NOIR</v>
          </cell>
          <cell r="M39" t="str">
            <v>BATIPRO CONCEPT</v>
          </cell>
          <cell r="N39" t="str">
            <v>8, Rue Alfred De Vigny   BP 72109</v>
          </cell>
          <cell r="O39">
            <v>25051</v>
          </cell>
          <cell r="P39" t="str">
            <v>BESANCON Cédex 5</v>
          </cell>
          <cell r="Q39">
            <v>381412500</v>
          </cell>
          <cell r="S39">
            <v>381518041</v>
          </cell>
          <cell r="T39" t="str">
            <v>ANNULEE</v>
          </cell>
        </row>
        <row r="40">
          <cell r="A40">
            <v>8.0399999999999991</v>
          </cell>
          <cell r="B40" t="str">
            <v>YM</v>
          </cell>
          <cell r="C40" t="str">
            <v>DI</v>
          </cell>
          <cell r="D40" t="str">
            <v>ARCO</v>
          </cell>
          <cell r="E40" t="str">
            <v>57, Allée de la Robertsau</v>
          </cell>
          <cell r="F40">
            <v>67000</v>
          </cell>
          <cell r="G40" t="str">
            <v>STRASBOURG</v>
          </cell>
          <cell r="H40">
            <v>388251715</v>
          </cell>
          <cell r="I40">
            <v>388251190</v>
          </cell>
          <cell r="J40" t="str">
            <v>MEDIATOR</v>
          </cell>
          <cell r="K40">
            <v>67</v>
          </cell>
          <cell r="L40" t="str">
            <v>SCHILTIGHEIM</v>
          </cell>
          <cell r="M40" t="str">
            <v>ARCO</v>
          </cell>
          <cell r="N40" t="str">
            <v>57, Allée de la Robertsau</v>
          </cell>
          <cell r="O40">
            <v>67000</v>
          </cell>
          <cell r="P40" t="str">
            <v>STRASBOURG</v>
          </cell>
          <cell r="Q40">
            <v>388251715</v>
          </cell>
          <cell r="S40">
            <v>388251190</v>
          </cell>
          <cell r="T40">
            <v>270740</v>
          </cell>
        </row>
        <row r="41">
          <cell r="A41">
            <v>8.0410000000000004</v>
          </cell>
          <cell r="B41" t="str">
            <v>BB</v>
          </cell>
          <cell r="C41" t="str">
            <v>GD</v>
          </cell>
          <cell r="D41" t="str">
            <v>VMONT PROMOTION</v>
          </cell>
          <cell r="E41" t="str">
            <v>Rue Julien Fayolle</v>
          </cell>
          <cell r="F41">
            <v>43100</v>
          </cell>
          <cell r="G41" t="str">
            <v>BRIOUDE</v>
          </cell>
          <cell r="H41">
            <v>471500841</v>
          </cell>
          <cell r="I41">
            <v>471500076</v>
          </cell>
          <cell r="J41" t="str">
            <v>DEFI MODE</v>
          </cell>
          <cell r="K41">
            <v>27</v>
          </cell>
          <cell r="L41" t="str">
            <v>BERNAY</v>
          </cell>
          <cell r="M41" t="str">
            <v>ARCHITECTURE ET TERRITOIRE DESIGN</v>
          </cell>
          <cell r="N41" t="str">
            <v>25, Rue Pierre Sémard</v>
          </cell>
          <cell r="O41">
            <v>38000</v>
          </cell>
          <cell r="P41" t="str">
            <v>GRENOBLE</v>
          </cell>
          <cell r="Q41">
            <v>476705995</v>
          </cell>
          <cell r="S41">
            <v>476700102</v>
          </cell>
          <cell r="T41" t="str">
            <v>ANNULEE</v>
          </cell>
        </row>
        <row r="42">
          <cell r="A42">
            <v>8.0419999999999998</v>
          </cell>
          <cell r="B42" t="str">
            <v>BB</v>
          </cell>
          <cell r="C42" t="str">
            <v>AR</v>
          </cell>
          <cell r="D42" t="str">
            <v>SCI FROMAIN INVEST</v>
          </cell>
          <cell r="E42" t="str">
            <v>26, Victor Hugo</v>
          </cell>
          <cell r="F42">
            <v>69440</v>
          </cell>
          <cell r="G42" t="str">
            <v>MORNANT</v>
          </cell>
          <cell r="J42" t="str">
            <v>S2F</v>
          </cell>
          <cell r="K42">
            <v>38</v>
          </cell>
          <cell r="L42" t="str">
            <v>CHASSE SUR RHONE</v>
          </cell>
          <cell r="M42" t="str">
            <v>GRUYER PA</v>
          </cell>
          <cell r="N42" t="str">
            <v>94, Rue Mercière</v>
          </cell>
          <cell r="O42">
            <v>69002</v>
          </cell>
          <cell r="P42" t="str">
            <v>LYON</v>
          </cell>
          <cell r="Q42">
            <v>478386529</v>
          </cell>
          <cell r="S42">
            <v>472419055</v>
          </cell>
          <cell r="T42">
            <v>90000</v>
          </cell>
        </row>
        <row r="43">
          <cell r="A43">
            <v>8.0429999999999993</v>
          </cell>
          <cell r="B43" t="str">
            <v>BB</v>
          </cell>
          <cell r="C43" t="str">
            <v>AR</v>
          </cell>
          <cell r="D43" t="str">
            <v>R2I - SCAPPATICCI</v>
          </cell>
          <cell r="E43" t="str">
            <v>BP 43</v>
          </cell>
          <cell r="F43">
            <v>69684</v>
          </cell>
          <cell r="G43" t="str">
            <v>CHASSIEU Cédex</v>
          </cell>
          <cell r="H43">
            <v>478901197</v>
          </cell>
          <cell r="I43">
            <v>478406796</v>
          </cell>
          <cell r="J43" t="str">
            <v>EUROGAL III</v>
          </cell>
          <cell r="K43">
            <v>69</v>
          </cell>
          <cell r="L43" t="str">
            <v>SAINT PRIEST</v>
          </cell>
          <cell r="M43" t="str">
            <v>GRUYER PA</v>
          </cell>
          <cell r="N43" t="str">
            <v>94, Rue Mercière</v>
          </cell>
          <cell r="O43">
            <v>69002</v>
          </cell>
          <cell r="P43" t="str">
            <v>LYON</v>
          </cell>
          <cell r="Q43">
            <v>478386529</v>
          </cell>
          <cell r="S43">
            <v>472419055</v>
          </cell>
          <cell r="T43">
            <v>140000</v>
          </cell>
        </row>
        <row r="44">
          <cell r="A44">
            <v>8.0440000000000005</v>
          </cell>
          <cell r="B44" t="str">
            <v>BE</v>
          </cell>
          <cell r="C44" t="str">
            <v>DI</v>
          </cell>
          <cell r="D44" t="str">
            <v>RABOT DUTILLEUL</v>
          </cell>
          <cell r="E44" t="str">
            <v>10, Avenue de Flandres</v>
          </cell>
          <cell r="F44">
            <v>59290</v>
          </cell>
          <cell r="G44" t="str">
            <v>WASQUEHAL</v>
          </cell>
          <cell r="H44">
            <v>320815353</v>
          </cell>
          <cell r="I44">
            <v>320815447</v>
          </cell>
          <cell r="J44" t="str">
            <v>CRISTINO GARCIA</v>
          </cell>
          <cell r="K44">
            <v>93</v>
          </cell>
          <cell r="L44" t="str">
            <v>SAINT DENIS LA PLAINE</v>
          </cell>
          <cell r="T44">
            <v>415000</v>
          </cell>
          <cell r="V44" t="str">
            <v>FZ</v>
          </cell>
        </row>
        <row r="45">
          <cell r="A45">
            <v>8.0449999999999999</v>
          </cell>
          <cell r="B45" t="str">
            <v>FZ</v>
          </cell>
          <cell r="C45" t="str">
            <v>GD</v>
          </cell>
          <cell r="D45" t="str">
            <v>SONODINA</v>
          </cell>
          <cell r="E45" t="str">
            <v>Rue Paul Vaillant Couturier</v>
          </cell>
          <cell r="F45">
            <v>92000</v>
          </cell>
          <cell r="G45" t="str">
            <v>NANTERRE</v>
          </cell>
          <cell r="H45">
            <v>142244554</v>
          </cell>
          <cell r="I45">
            <v>156920136</v>
          </cell>
          <cell r="J45" t="str">
            <v>LECLERC</v>
          </cell>
          <cell r="K45">
            <v>92</v>
          </cell>
          <cell r="L45" t="str">
            <v>NANTERRE</v>
          </cell>
          <cell r="M45" t="str">
            <v>2CZI</v>
          </cell>
          <cell r="N45" t="str">
            <v>2, Rue Raymond Penot</v>
          </cell>
          <cell r="O45">
            <v>91150</v>
          </cell>
          <cell r="P45" t="str">
            <v>BOUTERVILLIERS</v>
          </cell>
          <cell r="T45">
            <v>13000</v>
          </cell>
        </row>
        <row r="46">
          <cell r="A46">
            <v>8.0459999999999994</v>
          </cell>
          <cell r="B46" t="str">
            <v>BE</v>
          </cell>
          <cell r="C46" t="str">
            <v>MP</v>
          </cell>
          <cell r="D46" t="str">
            <v>MIROITERIE DIJONNAISE</v>
          </cell>
          <cell r="E46" t="str">
            <v>265, Rue Dardelain</v>
          </cell>
          <cell r="F46">
            <v>21160</v>
          </cell>
          <cell r="G46" t="str">
            <v>MARSANNAY LA COTE</v>
          </cell>
          <cell r="H46">
            <v>380543077</v>
          </cell>
          <cell r="I46">
            <v>380598720</v>
          </cell>
          <cell r="J46" t="str">
            <v>GROUPE SCOLAIRE PAQUIER D'AUPRE</v>
          </cell>
          <cell r="K46">
            <v>21</v>
          </cell>
          <cell r="L46" t="str">
            <v>SAINT APOLLINAIRE</v>
          </cell>
          <cell r="M46" t="str">
            <v>SETUREC ARCHITECTURE</v>
          </cell>
          <cell r="N46" t="str">
            <v>2, Rue Louis De Broglie   Parc Technologique</v>
          </cell>
          <cell r="O46">
            <v>21000</v>
          </cell>
          <cell r="P46" t="str">
            <v>DIJON</v>
          </cell>
          <cell r="Q46">
            <v>380740102</v>
          </cell>
          <cell r="S46">
            <v>380740106</v>
          </cell>
          <cell r="T46">
            <v>33600</v>
          </cell>
        </row>
        <row r="47">
          <cell r="A47">
            <v>8.0470000000000006</v>
          </cell>
          <cell r="B47" t="str">
            <v>BE</v>
          </cell>
          <cell r="C47" t="str">
            <v>AR</v>
          </cell>
          <cell r="D47" t="str">
            <v>DOLTIP</v>
          </cell>
          <cell r="F47">
            <v>25460</v>
          </cell>
          <cell r="G47" t="str">
            <v>ETUPES</v>
          </cell>
          <cell r="J47" t="str">
            <v>DOLTIP</v>
          </cell>
          <cell r="K47">
            <v>25</v>
          </cell>
          <cell r="L47" t="str">
            <v>ETUPES</v>
          </cell>
          <cell r="M47" t="str">
            <v>CETEC</v>
          </cell>
          <cell r="N47" t="str">
            <v>Green Park   Excellium B   6, Rue Armand Block</v>
          </cell>
          <cell r="O47">
            <v>25200</v>
          </cell>
          <cell r="P47" t="str">
            <v>MONTBELIARD</v>
          </cell>
          <cell r="Q47">
            <v>381983183</v>
          </cell>
          <cell r="S47">
            <v>381983284</v>
          </cell>
          <cell r="T47">
            <v>47500</v>
          </cell>
        </row>
        <row r="48">
          <cell r="A48">
            <v>8.048</v>
          </cell>
          <cell r="B48" t="str">
            <v>BE</v>
          </cell>
          <cell r="C48" t="str">
            <v>DI</v>
          </cell>
          <cell r="D48" t="str">
            <v>RESIDENCES PASTEUR</v>
          </cell>
          <cell r="E48" t="str">
            <v>63, Boulevard Pasteur</v>
          </cell>
          <cell r="F48">
            <v>6000</v>
          </cell>
          <cell r="G48" t="str">
            <v>NICE</v>
          </cell>
          <cell r="H48">
            <v>493922525</v>
          </cell>
          <cell r="I48">
            <v>493807060</v>
          </cell>
          <cell r="J48" t="str">
            <v>LE CHÂTEAU DU BOIS FLEURI</v>
          </cell>
          <cell r="K48">
            <v>6</v>
          </cell>
          <cell r="L48" t="str">
            <v>BIOT</v>
          </cell>
          <cell r="M48" t="str">
            <v>FAGOT Loïc</v>
          </cell>
          <cell r="N48" t="str">
            <v>33, Avenue des Termes</v>
          </cell>
          <cell r="O48">
            <v>6530</v>
          </cell>
          <cell r="P48" t="str">
            <v>PEYMEINADE</v>
          </cell>
          <cell r="T48">
            <v>25240</v>
          </cell>
        </row>
        <row r="49">
          <cell r="A49">
            <v>8.0489999999999995</v>
          </cell>
          <cell r="B49" t="str">
            <v>BE</v>
          </cell>
          <cell r="C49" t="str">
            <v>GD</v>
          </cell>
          <cell r="D49" t="str">
            <v>SCI PEPE</v>
          </cell>
          <cell r="E49" t="str">
            <v>11, Rue de Champagne</v>
          </cell>
          <cell r="F49">
            <v>25300</v>
          </cell>
          <cell r="G49" t="str">
            <v>HOUTAUD</v>
          </cell>
          <cell r="H49">
            <v>381388738</v>
          </cell>
          <cell r="J49" t="str">
            <v>MR BRICOLAGE</v>
          </cell>
          <cell r="K49">
            <v>25</v>
          </cell>
          <cell r="L49" t="str">
            <v>HOUTAUD</v>
          </cell>
          <cell r="M49" t="str">
            <v>BRUDER BOUVET</v>
          </cell>
          <cell r="N49" t="str">
            <v>39, Rue du Stade</v>
          </cell>
          <cell r="O49">
            <v>25800</v>
          </cell>
          <cell r="P49" t="str">
            <v>VALDAHON</v>
          </cell>
          <cell r="Q49">
            <v>381562579</v>
          </cell>
          <cell r="S49">
            <v>381564251</v>
          </cell>
          <cell r="T49">
            <v>640000</v>
          </cell>
        </row>
        <row r="50">
          <cell r="A50">
            <v>8.0500000000000007</v>
          </cell>
          <cell r="B50" t="str">
            <v>CS</v>
          </cell>
          <cell r="C50" t="str">
            <v>BA</v>
          </cell>
          <cell r="D50" t="str">
            <v>BOURGEOIS Jérôme</v>
          </cell>
          <cell r="E50" t="str">
            <v>ETERNOZ</v>
          </cell>
          <cell r="F50">
            <v>25330</v>
          </cell>
          <cell r="G50" t="str">
            <v>AMANCEY</v>
          </cell>
          <cell r="J50" t="str">
            <v>BOURGEOIS Jérôme</v>
          </cell>
          <cell r="K50">
            <v>25</v>
          </cell>
          <cell r="L50" t="str">
            <v>ETERNOZ</v>
          </cell>
          <cell r="T50">
            <v>87100</v>
          </cell>
          <cell r="U50" t="str">
            <v>MONNET</v>
          </cell>
        </row>
        <row r="51">
          <cell r="A51">
            <v>8.0510000000000002</v>
          </cell>
          <cell r="B51" t="str">
            <v>CS</v>
          </cell>
          <cell r="C51" t="str">
            <v>AR</v>
          </cell>
          <cell r="D51" t="str">
            <v>MARTIN René</v>
          </cell>
          <cell r="E51" t="str">
            <v>22, Grande Rue</v>
          </cell>
          <cell r="F51">
            <v>25160</v>
          </cell>
          <cell r="G51" t="str">
            <v>LABERGEMENT SAINTE MARIE</v>
          </cell>
          <cell r="J51" t="str">
            <v>MARTIN René</v>
          </cell>
          <cell r="K51">
            <v>25</v>
          </cell>
          <cell r="L51" t="str">
            <v>LABERGEMENT SAINTE MARIE</v>
          </cell>
          <cell r="T51">
            <v>20000</v>
          </cell>
          <cell r="U51" t="str">
            <v>MONNET</v>
          </cell>
          <cell r="V51" t="str">
            <v>RM</v>
          </cell>
        </row>
        <row r="52">
          <cell r="A52">
            <v>8.0519999999999996</v>
          </cell>
          <cell r="B52" t="str">
            <v>BB</v>
          </cell>
          <cell r="C52" t="str">
            <v>BI</v>
          </cell>
          <cell r="D52" t="str">
            <v>ABR 74</v>
          </cell>
          <cell r="E52" t="str">
            <v>ZAE de Scientrier</v>
          </cell>
          <cell r="F52">
            <v>74930</v>
          </cell>
          <cell r="G52" t="str">
            <v>SCIENTRIER</v>
          </cell>
          <cell r="H52">
            <v>450039900</v>
          </cell>
          <cell r="I52">
            <v>450039901</v>
          </cell>
          <cell r="J52" t="str">
            <v>ABR 74</v>
          </cell>
          <cell r="K52">
            <v>74</v>
          </cell>
          <cell r="L52" t="str">
            <v>SCIENTRIER</v>
          </cell>
          <cell r="M52" t="str">
            <v>DUNAND Alain</v>
          </cell>
          <cell r="N52" t="str">
            <v>163, Route du Lavoir   Lieu-Dit "Moussy"</v>
          </cell>
          <cell r="O52">
            <v>74800</v>
          </cell>
          <cell r="P52" t="str">
            <v>CORNIER</v>
          </cell>
          <cell r="Q52">
            <v>450258345</v>
          </cell>
          <cell r="R52">
            <v>660832319</v>
          </cell>
          <cell r="S52">
            <v>450258353</v>
          </cell>
          <cell r="T52">
            <v>247000</v>
          </cell>
        </row>
        <row r="53">
          <cell r="A53">
            <v>8.0530000000000008</v>
          </cell>
          <cell r="B53" t="str">
            <v>YM</v>
          </cell>
          <cell r="C53" t="str">
            <v>DI</v>
          </cell>
          <cell r="D53" t="str">
            <v>SCI GEMA 3</v>
          </cell>
          <cell r="E53" t="str">
            <v>15, Rue du Dauphiné</v>
          </cell>
          <cell r="F53">
            <v>67460</v>
          </cell>
          <cell r="G53" t="str">
            <v>SOUFFELWEYERSHEIM</v>
          </cell>
          <cell r="J53" t="str">
            <v>SCI GEMA 3</v>
          </cell>
          <cell r="K53">
            <v>67</v>
          </cell>
          <cell r="L53" t="str">
            <v>HAGUENAU</v>
          </cell>
          <cell r="M53" t="str">
            <v>BGL ARCHITECTURE</v>
          </cell>
          <cell r="N53" t="str">
            <v>12, Rue des Cerisiers</v>
          </cell>
          <cell r="O53">
            <v>67117</v>
          </cell>
          <cell r="P53" t="str">
            <v>FURDENHEIM</v>
          </cell>
          <cell r="Q53">
            <v>388691880</v>
          </cell>
          <cell r="R53">
            <v>684956367</v>
          </cell>
          <cell r="S53">
            <v>388691882</v>
          </cell>
          <cell r="T53">
            <v>95000</v>
          </cell>
        </row>
        <row r="54">
          <cell r="A54">
            <v>8.0540000000000003</v>
          </cell>
          <cell r="B54" t="str">
            <v>YM</v>
          </cell>
          <cell r="C54" t="str">
            <v>GD</v>
          </cell>
          <cell r="D54" t="str">
            <v>LA MAISON DU TREIZIEME</v>
          </cell>
          <cell r="E54" t="str">
            <v>21, Avenue du Maréchal De Lattre De Tassigny</v>
          </cell>
          <cell r="F54">
            <v>94726</v>
          </cell>
          <cell r="G54" t="str">
            <v>FONTENAY SOUS BOIS</v>
          </cell>
          <cell r="H54">
            <v>145147200</v>
          </cell>
          <cell r="I54">
            <v>145147245</v>
          </cell>
          <cell r="J54" t="str">
            <v>BRICORAMA</v>
          </cell>
          <cell r="K54">
            <v>14</v>
          </cell>
          <cell r="L54" t="str">
            <v>LISIEUX</v>
          </cell>
          <cell r="M54" t="str">
            <v>BALAVOINE Julien</v>
          </cell>
          <cell r="N54" t="str">
            <v>30, Grande Rue</v>
          </cell>
          <cell r="O54">
            <v>14150</v>
          </cell>
          <cell r="P54" t="str">
            <v>OUISTREHAM</v>
          </cell>
          <cell r="S54">
            <v>231266207</v>
          </cell>
          <cell r="T54">
            <v>202165.28</v>
          </cell>
        </row>
        <row r="55">
          <cell r="A55">
            <v>8.0549999999999997</v>
          </cell>
          <cell r="B55" t="str">
            <v>CS</v>
          </cell>
          <cell r="C55" t="str">
            <v>AR</v>
          </cell>
          <cell r="D55" t="str">
            <v>SCI ROMALEX</v>
          </cell>
          <cell r="E55" t="str">
            <v>34 a, Avenue du Cryot</v>
          </cell>
          <cell r="F55">
            <v>25480</v>
          </cell>
          <cell r="G55" t="str">
            <v>MISEREY SALINES</v>
          </cell>
          <cell r="H55">
            <v>381577320</v>
          </cell>
          <cell r="I55">
            <v>381589090</v>
          </cell>
          <cell r="J55" t="str">
            <v>SCI ROMALEX</v>
          </cell>
          <cell r="K55">
            <v>25</v>
          </cell>
          <cell r="L55" t="str">
            <v>GENEUILLE</v>
          </cell>
          <cell r="Q55">
            <v>381577320</v>
          </cell>
          <cell r="R55">
            <v>608533854</v>
          </cell>
          <cell r="S55">
            <v>381589090</v>
          </cell>
          <cell r="T55">
            <v>49000</v>
          </cell>
        </row>
        <row r="56">
          <cell r="A56">
            <v>8.0559999999999992</v>
          </cell>
          <cell r="B56" t="str">
            <v>BB</v>
          </cell>
          <cell r="C56" t="str">
            <v>GD</v>
          </cell>
          <cell r="D56" t="str">
            <v>IGC SERVICES</v>
          </cell>
          <cell r="E56" t="str">
            <v>1, Esplanade de FRANCE   BP 306</v>
          </cell>
          <cell r="F56">
            <v>42008</v>
          </cell>
          <cell r="G56" t="str">
            <v>SAINT ETIENNE Cédex</v>
          </cell>
          <cell r="H56">
            <v>477458876</v>
          </cell>
          <cell r="I56">
            <v>477454530</v>
          </cell>
          <cell r="J56" t="str">
            <v>CASINO</v>
          </cell>
          <cell r="K56">
            <v>25</v>
          </cell>
          <cell r="L56" t="str">
            <v>BESANCON</v>
          </cell>
          <cell r="M56" t="str">
            <v>AGIL</v>
          </cell>
          <cell r="N56" t="str">
            <v>7, Rue Claude Monnet</v>
          </cell>
          <cell r="O56">
            <v>71100</v>
          </cell>
          <cell r="P56" t="str">
            <v>CHALON SUR SAONE</v>
          </cell>
          <cell r="Q56">
            <v>385970850</v>
          </cell>
          <cell r="S56">
            <v>385970869</v>
          </cell>
          <cell r="T56">
            <v>1218690.94</v>
          </cell>
        </row>
        <row r="57">
          <cell r="A57">
            <v>8.0570000000000004</v>
          </cell>
          <cell r="B57" t="str">
            <v>YM</v>
          </cell>
          <cell r="C57" t="str">
            <v>GD</v>
          </cell>
          <cell r="D57" t="str">
            <v>EURINVEST ENVIRONNEMENT</v>
          </cell>
          <cell r="E57" t="str">
            <v>23, Avenue de l'Europe</v>
          </cell>
          <cell r="F57">
            <v>67300</v>
          </cell>
          <cell r="G57" t="str">
            <v>SCHILTIGHEIM</v>
          </cell>
          <cell r="H57">
            <v>388204488</v>
          </cell>
          <cell r="J57" t="str">
            <v>EURINVEST ENVIRONNEMENT</v>
          </cell>
          <cell r="K57">
            <v>89</v>
          </cell>
          <cell r="L57" t="str">
            <v>AUXERRE</v>
          </cell>
          <cell r="M57" t="str">
            <v>PEIFFER et FREYNELON</v>
          </cell>
          <cell r="N57" t="str">
            <v>57, Rue de la Paix</v>
          </cell>
          <cell r="O57">
            <v>10012</v>
          </cell>
          <cell r="P57" t="str">
            <v>TROYES Cédex</v>
          </cell>
          <cell r="Q57">
            <v>325736566</v>
          </cell>
          <cell r="S57">
            <v>325738088</v>
          </cell>
          <cell r="T57">
            <v>436085</v>
          </cell>
        </row>
        <row r="58">
          <cell r="A58">
            <v>8.0579999999999998</v>
          </cell>
          <cell r="B58" t="str">
            <v>BE</v>
          </cell>
          <cell r="C58" t="str">
            <v>BI</v>
          </cell>
          <cell r="D58" t="str">
            <v>SOGEA CARONI</v>
          </cell>
          <cell r="E58" t="str">
            <v>104, Rue Maurice Berteaux   BP 55</v>
          </cell>
          <cell r="F58">
            <v>59430</v>
          </cell>
          <cell r="G58" t="str">
            <v>SAINT POL SUR MER</v>
          </cell>
          <cell r="H58">
            <v>328292360</v>
          </cell>
          <cell r="I58">
            <v>328643385</v>
          </cell>
          <cell r="J58" t="str">
            <v>ALCATEL (U08)</v>
          </cell>
          <cell r="K58">
            <v>62</v>
          </cell>
          <cell r="L58" t="str">
            <v>CALAIS</v>
          </cell>
          <cell r="M58" t="str">
            <v>LUCAS Jean Michel</v>
          </cell>
          <cell r="N58" t="str">
            <v>45, Rue du Faubourg de Roubaix</v>
          </cell>
          <cell r="O58">
            <v>59800</v>
          </cell>
          <cell r="P58" t="str">
            <v>LILLE</v>
          </cell>
          <cell r="Q58">
            <v>320214320</v>
          </cell>
          <cell r="S58">
            <v>320214321</v>
          </cell>
          <cell r="T58">
            <v>2001260</v>
          </cell>
        </row>
        <row r="59">
          <cell r="A59">
            <v>8.0589999999999993</v>
          </cell>
          <cell r="B59" t="str">
            <v>BE</v>
          </cell>
          <cell r="C59" t="str">
            <v>GD</v>
          </cell>
          <cell r="D59" t="str">
            <v>SCI ZONE A</v>
          </cell>
          <cell r="E59" t="str">
            <v>12, Rue Castelnau</v>
          </cell>
          <cell r="F59">
            <v>68000</v>
          </cell>
          <cell r="G59" t="str">
            <v>COLMAR</v>
          </cell>
          <cell r="J59" t="str">
            <v>SCI ZONE A</v>
          </cell>
          <cell r="K59">
            <v>90</v>
          </cell>
          <cell r="L59" t="str">
            <v>BESSONCOURT</v>
          </cell>
          <cell r="M59" t="str">
            <v>IMHOFF Jean Philippe</v>
          </cell>
          <cell r="N59" t="str">
            <v>2, Rue Jean Philippe Rameau</v>
          </cell>
          <cell r="O59">
            <v>68000</v>
          </cell>
          <cell r="P59" t="str">
            <v>COLMAR</v>
          </cell>
          <cell r="Q59">
            <v>389413180</v>
          </cell>
          <cell r="S59">
            <v>389410267</v>
          </cell>
          <cell r="T59">
            <v>274138.21999999997</v>
          </cell>
        </row>
        <row r="60">
          <cell r="A60">
            <v>8.06</v>
          </cell>
          <cell r="B60" t="str">
            <v>FZ</v>
          </cell>
          <cell r="C60" t="str">
            <v>GD</v>
          </cell>
          <cell r="D60" t="str">
            <v>SOGECO</v>
          </cell>
          <cell r="E60" t="str">
            <v>Route de Saumur   BP 152</v>
          </cell>
          <cell r="F60">
            <v>79106</v>
          </cell>
          <cell r="G60" t="str">
            <v>THOUARS</v>
          </cell>
          <cell r="H60">
            <v>549681133</v>
          </cell>
          <cell r="I60">
            <v>549660757</v>
          </cell>
          <cell r="J60" t="str">
            <v>LECLERC</v>
          </cell>
          <cell r="K60">
            <v>79</v>
          </cell>
          <cell r="L60" t="str">
            <v>THOUARS</v>
          </cell>
          <cell r="M60" t="str">
            <v>2CZI</v>
          </cell>
          <cell r="N60" t="str">
            <v>2, Rue Raymond Penot</v>
          </cell>
          <cell r="O60">
            <v>91150</v>
          </cell>
          <cell r="P60" t="str">
            <v>BOUTERVILLIERS</v>
          </cell>
          <cell r="Q60">
            <v>169953000</v>
          </cell>
          <cell r="S60">
            <v>169953297</v>
          </cell>
          <cell r="T60">
            <v>450000</v>
          </cell>
        </row>
        <row r="61">
          <cell r="A61">
            <v>8.0609999999999999</v>
          </cell>
          <cell r="B61" t="str">
            <v>FZ</v>
          </cell>
          <cell r="C61" t="str">
            <v>DI</v>
          </cell>
          <cell r="D61" t="str">
            <v>CACH BATIMENT</v>
          </cell>
          <cell r="E61" t="str">
            <v>9, Place Carrière</v>
          </cell>
          <cell r="F61">
            <v>54000</v>
          </cell>
          <cell r="G61" t="str">
            <v>NANCY</v>
          </cell>
          <cell r="J61" t="str">
            <v>FRANSBONHOMME</v>
          </cell>
          <cell r="K61">
            <v>78</v>
          </cell>
          <cell r="L61" t="str">
            <v>VELIZY VILLACOUBLAY</v>
          </cell>
          <cell r="M61" t="str">
            <v>CACH BATIMENT</v>
          </cell>
          <cell r="N61" t="str">
            <v>9, Place Carrière</v>
          </cell>
          <cell r="O61">
            <v>54000</v>
          </cell>
          <cell r="P61" t="str">
            <v>NANCY</v>
          </cell>
          <cell r="T61">
            <v>20390</v>
          </cell>
        </row>
        <row r="62">
          <cell r="A62">
            <v>8.0619999999999994</v>
          </cell>
          <cell r="B62" t="str">
            <v>FZ</v>
          </cell>
          <cell r="C62" t="str">
            <v>BI</v>
          </cell>
          <cell r="D62" t="str">
            <v>SNEF</v>
          </cell>
          <cell r="E62" t="str">
            <v>87, Avenue des Ayglades</v>
          </cell>
          <cell r="F62">
            <v>13015</v>
          </cell>
          <cell r="G62" t="str">
            <v>MARSEILLE</v>
          </cell>
          <cell r="J62" t="str">
            <v>STM TOURS MICROELECTRONICS (Groupe froid)</v>
          </cell>
          <cell r="K62">
            <v>37</v>
          </cell>
          <cell r="L62" t="str">
            <v>TOURS</v>
          </cell>
          <cell r="M62" t="str">
            <v>SNEF</v>
          </cell>
          <cell r="N62" t="str">
            <v>30, Rue de la Liodière   ZAC de la Liodière</v>
          </cell>
          <cell r="O62">
            <v>37300</v>
          </cell>
          <cell r="P62" t="str">
            <v>JOUE LES TOURS</v>
          </cell>
          <cell r="Q62">
            <v>247880783</v>
          </cell>
          <cell r="S62">
            <v>247880799</v>
          </cell>
          <cell r="T62">
            <v>34000</v>
          </cell>
        </row>
        <row r="63">
          <cell r="A63">
            <v>8.0630000000000006</v>
          </cell>
          <cell r="B63" t="str">
            <v>BE</v>
          </cell>
          <cell r="C63" t="str">
            <v>MP</v>
          </cell>
          <cell r="D63" t="str">
            <v>PERTUY CONSTRUCTION</v>
          </cell>
          <cell r="E63" t="str">
            <v>32, Rue de Terre Rouge</v>
          </cell>
          <cell r="F63">
            <v>25044</v>
          </cell>
          <cell r="G63" t="str">
            <v>BESANCON Cédex</v>
          </cell>
          <cell r="H63">
            <v>384769523</v>
          </cell>
          <cell r="I63">
            <v>384769559</v>
          </cell>
          <cell r="J63" t="str">
            <v>COLLEGE DE SAINT LOUP SUR SEMOUSE</v>
          </cell>
          <cell r="K63">
            <v>70</v>
          </cell>
          <cell r="L63" t="str">
            <v>SAINT LOUP SUR SEMOUSE</v>
          </cell>
          <cell r="T63">
            <v>17000</v>
          </cell>
        </row>
        <row r="64">
          <cell r="A64">
            <v>8.0640000000000001</v>
          </cell>
          <cell r="B64" t="str">
            <v>BB</v>
          </cell>
          <cell r="C64" t="str">
            <v>BI</v>
          </cell>
          <cell r="D64" t="str">
            <v>EM2C</v>
          </cell>
          <cell r="E64" t="str">
            <v>Chemin de la Plaine</v>
          </cell>
          <cell r="F64">
            <v>69390</v>
          </cell>
          <cell r="G64" t="str">
            <v>VOURLES</v>
          </cell>
          <cell r="H64">
            <v>472316507</v>
          </cell>
          <cell r="I64">
            <v>472316509</v>
          </cell>
          <cell r="J64" t="str">
            <v>SLR</v>
          </cell>
          <cell r="K64">
            <v>69</v>
          </cell>
          <cell r="L64" t="str">
            <v>LYON</v>
          </cell>
          <cell r="M64" t="str">
            <v>EM2C</v>
          </cell>
          <cell r="N64" t="str">
            <v>Chemin de la Plaine</v>
          </cell>
          <cell r="O64">
            <v>69390</v>
          </cell>
          <cell r="P64" t="str">
            <v>VOURLES</v>
          </cell>
          <cell r="Q64">
            <v>472316507</v>
          </cell>
          <cell r="S64">
            <v>472316509</v>
          </cell>
          <cell r="T64">
            <v>357500</v>
          </cell>
          <cell r="V64" t="str">
            <v>JH</v>
          </cell>
        </row>
        <row r="65">
          <cell r="A65">
            <v>8.0649999999999995</v>
          </cell>
          <cell r="B65" t="str">
            <v>BE</v>
          </cell>
          <cell r="C65" t="str">
            <v>BI</v>
          </cell>
          <cell r="D65" t="str">
            <v>BATIPRO CONCEPT</v>
          </cell>
          <cell r="E65" t="str">
            <v>8, Rue Alfred De Vigny   BP 72109</v>
          </cell>
          <cell r="F65">
            <v>25051</v>
          </cell>
          <cell r="G65" t="str">
            <v>BESANCON Cédex 5</v>
          </cell>
          <cell r="H65">
            <v>381412500</v>
          </cell>
          <cell r="I65">
            <v>381518041</v>
          </cell>
          <cell r="J65" t="str">
            <v>BOILLON</v>
          </cell>
          <cell r="K65">
            <v>25</v>
          </cell>
          <cell r="L65" t="str">
            <v>FRANOIS</v>
          </cell>
          <cell r="M65" t="str">
            <v>BATIPRO CONCEPT</v>
          </cell>
          <cell r="N65" t="str">
            <v>8, Rue Alfred De Vigny   BP 72109</v>
          </cell>
          <cell r="O65">
            <v>25051</v>
          </cell>
          <cell r="P65" t="str">
            <v>BESANCON Cédex 5</v>
          </cell>
          <cell r="Q65">
            <v>381412500</v>
          </cell>
          <cell r="S65">
            <v>381518041</v>
          </cell>
          <cell r="T65">
            <v>112300</v>
          </cell>
          <cell r="V65" t="str">
            <v>GE</v>
          </cell>
        </row>
        <row r="66">
          <cell r="A66">
            <v>8.0660000000000007</v>
          </cell>
          <cell r="B66" t="str">
            <v>BB</v>
          </cell>
          <cell r="C66" t="str">
            <v>BI</v>
          </cell>
          <cell r="D66" t="str">
            <v>CIRTIL</v>
          </cell>
          <cell r="E66" t="str">
            <v>Rue Jacques Monod   Le Château de l'Ile</v>
          </cell>
          <cell r="F66">
            <v>69320</v>
          </cell>
          <cell r="G66" t="str">
            <v>FEYZIN</v>
          </cell>
          <cell r="H66">
            <v>472892115</v>
          </cell>
          <cell r="J66" t="str">
            <v>CIRTIL</v>
          </cell>
          <cell r="K66">
            <v>69</v>
          </cell>
          <cell r="L66" t="str">
            <v>SAINT PRIEST</v>
          </cell>
          <cell r="M66" t="str">
            <v>XANADU ARCHITECTES</v>
          </cell>
          <cell r="N66" t="str">
            <v>58 Bis, Rue Sala</v>
          </cell>
          <cell r="O66">
            <v>69002</v>
          </cell>
          <cell r="P66" t="str">
            <v>LYON</v>
          </cell>
          <cell r="Q66">
            <v>478375252</v>
          </cell>
          <cell r="R66">
            <v>621491293</v>
          </cell>
          <cell r="S66">
            <v>478370607</v>
          </cell>
          <cell r="T66">
            <v>24000</v>
          </cell>
        </row>
        <row r="67">
          <cell r="A67">
            <v>8.0670000000000002</v>
          </cell>
          <cell r="B67" t="str">
            <v>BE</v>
          </cell>
          <cell r="C67" t="str">
            <v>BI</v>
          </cell>
          <cell r="D67" t="str">
            <v>IDEC</v>
          </cell>
          <cell r="E67" t="str">
            <v>BP 30048</v>
          </cell>
          <cell r="F67">
            <v>41913</v>
          </cell>
          <cell r="G67" t="str">
            <v>BLOIS Cédex 9</v>
          </cell>
          <cell r="H67">
            <v>254749900</v>
          </cell>
          <cell r="I67">
            <v>254749907</v>
          </cell>
          <cell r="J67" t="str">
            <v>SERNAM - SCI PROSDIM</v>
          </cell>
          <cell r="K67">
            <v>21</v>
          </cell>
          <cell r="L67" t="str">
            <v>GEVREY CHAMBERTIN</v>
          </cell>
          <cell r="M67" t="str">
            <v>IDEC</v>
          </cell>
          <cell r="N67" t="str">
            <v>BP 30048</v>
          </cell>
          <cell r="O67">
            <v>41913</v>
          </cell>
          <cell r="P67" t="str">
            <v>BLOIS Cédex 9</v>
          </cell>
          <cell r="Q67">
            <v>254749900</v>
          </cell>
          <cell r="S67">
            <v>254749907</v>
          </cell>
          <cell r="T67">
            <v>34500</v>
          </cell>
        </row>
        <row r="68">
          <cell r="A68">
            <v>8.0679999999999996</v>
          </cell>
          <cell r="B68" t="str">
            <v>BE</v>
          </cell>
          <cell r="C68" t="str">
            <v>BI</v>
          </cell>
          <cell r="D68" t="str">
            <v>JADOT</v>
          </cell>
          <cell r="E68" t="str">
            <v>21, Rue Eugène Spuller</v>
          </cell>
          <cell r="F68">
            <v>21200</v>
          </cell>
          <cell r="G68" t="str">
            <v>BEAUNE</v>
          </cell>
          <cell r="H68">
            <v>380263179</v>
          </cell>
          <cell r="I68">
            <v>380225603</v>
          </cell>
          <cell r="J68" t="str">
            <v>JADOT</v>
          </cell>
          <cell r="K68">
            <v>21</v>
          </cell>
          <cell r="L68" t="str">
            <v>BEAUNE</v>
          </cell>
          <cell r="M68" t="str">
            <v>SETUREC ARCHITECTURE</v>
          </cell>
          <cell r="N68" t="str">
            <v>2, Rue Louis De Broglie   Parc Technologique</v>
          </cell>
          <cell r="O68">
            <v>21000</v>
          </cell>
          <cell r="P68" t="str">
            <v>DIJON</v>
          </cell>
          <cell r="Q68">
            <v>380740102</v>
          </cell>
          <cell r="S68">
            <v>380740106</v>
          </cell>
          <cell r="T68">
            <v>464305</v>
          </cell>
          <cell r="V68" t="str">
            <v>PC</v>
          </cell>
        </row>
        <row r="69">
          <cell r="A69">
            <v>8.0690000000000008</v>
          </cell>
          <cell r="B69" t="str">
            <v>BE</v>
          </cell>
          <cell r="C69" t="str">
            <v>MP</v>
          </cell>
          <cell r="D69" t="str">
            <v>SOLGEC</v>
          </cell>
          <cell r="E69" t="str">
            <v>Chantier CHU LE BOCAGE  9, Rue Professeur Marion</v>
          </cell>
          <cell r="F69">
            <v>21000</v>
          </cell>
          <cell r="G69" t="str">
            <v>DIJON</v>
          </cell>
          <cell r="J69" t="str">
            <v>CHU BOCAGE CENTRAL (Passerelle)</v>
          </cell>
          <cell r="K69">
            <v>21</v>
          </cell>
          <cell r="L69" t="str">
            <v>DIJON</v>
          </cell>
          <cell r="M69" t="str">
            <v>SOLGEC</v>
          </cell>
          <cell r="T69">
            <v>19800</v>
          </cell>
        </row>
        <row r="70">
          <cell r="A70">
            <v>8.07</v>
          </cell>
          <cell r="B70" t="str">
            <v>BB</v>
          </cell>
          <cell r="C70" t="str">
            <v>BI</v>
          </cell>
          <cell r="D70" t="str">
            <v>SCI COMPANS INDUSTRIES REUNIES</v>
          </cell>
          <cell r="E70" t="str">
            <v>Chemin du Bois Rond</v>
          </cell>
          <cell r="F70">
            <v>69720</v>
          </cell>
          <cell r="G70" t="str">
            <v>SAINT BONNET DE MURE</v>
          </cell>
          <cell r="H70">
            <v>472483131</v>
          </cell>
          <cell r="I70">
            <v>472483147</v>
          </cell>
          <cell r="J70" t="str">
            <v>SCI COMPANS INDUSTRIES REUNIES - INSTALLUX</v>
          </cell>
          <cell r="K70">
            <v>77</v>
          </cell>
          <cell r="L70" t="str">
            <v>COMPANS</v>
          </cell>
          <cell r="T70">
            <v>200000</v>
          </cell>
        </row>
        <row r="71">
          <cell r="A71">
            <v>8.0709999999999997</v>
          </cell>
          <cell r="B71" t="str">
            <v>BE</v>
          </cell>
          <cell r="C71" t="str">
            <v>BI</v>
          </cell>
          <cell r="D71" t="str">
            <v>BATIPRO CONCEPT</v>
          </cell>
          <cell r="E71" t="str">
            <v>8, Rue Alfred De Vigny   BP 72109</v>
          </cell>
          <cell r="F71">
            <v>25051</v>
          </cell>
          <cell r="G71" t="str">
            <v>BESANCON Cédex 5</v>
          </cell>
          <cell r="H71">
            <v>381412500</v>
          </cell>
          <cell r="I71">
            <v>381518041</v>
          </cell>
          <cell r="J71" t="str">
            <v>MIG WELD</v>
          </cell>
          <cell r="K71">
            <v>21</v>
          </cell>
          <cell r="L71" t="str">
            <v>LONGVIC</v>
          </cell>
          <cell r="M71" t="str">
            <v>BATIPRO CONCEPT</v>
          </cell>
          <cell r="N71" t="str">
            <v>8, Rue Alfred De Vigny   BP 72109</v>
          </cell>
          <cell r="O71">
            <v>25051</v>
          </cell>
          <cell r="P71" t="str">
            <v>BESANCON Cédex 5</v>
          </cell>
          <cell r="Q71">
            <v>381412500</v>
          </cell>
          <cell r="S71">
            <v>381518041</v>
          </cell>
          <cell r="T71">
            <v>140000</v>
          </cell>
          <cell r="V71" t="str">
            <v>PC</v>
          </cell>
        </row>
        <row r="72">
          <cell r="A72">
            <v>8.0719999999999992</v>
          </cell>
          <cell r="B72" t="str">
            <v>CS</v>
          </cell>
          <cell r="C72" t="str">
            <v>DI</v>
          </cell>
          <cell r="D72" t="str">
            <v>REMOISSENET Christian</v>
          </cell>
          <cell r="E72" t="str">
            <v>Moulin Badet   7, Route de Challange</v>
          </cell>
          <cell r="F72">
            <v>21200</v>
          </cell>
          <cell r="G72" t="str">
            <v>VERNOIS</v>
          </cell>
          <cell r="H72">
            <v>680133326</v>
          </cell>
          <cell r="J72" t="str">
            <v>REMOISSENET Christian</v>
          </cell>
          <cell r="K72">
            <v>21</v>
          </cell>
          <cell r="L72" t="str">
            <v>MONTHELIE</v>
          </cell>
          <cell r="T72">
            <v>40000</v>
          </cell>
        </row>
        <row r="73">
          <cell r="A73">
            <v>8.0730000000000004</v>
          </cell>
          <cell r="B73" t="str">
            <v>CS</v>
          </cell>
          <cell r="C73" t="str">
            <v>BA</v>
          </cell>
          <cell r="D73" t="str">
            <v>BOURGEOIS Jérôme</v>
          </cell>
          <cell r="E73" t="str">
            <v>ETERNOZ</v>
          </cell>
          <cell r="F73">
            <v>25330</v>
          </cell>
          <cell r="G73" t="str">
            <v>AMANCEY</v>
          </cell>
          <cell r="J73" t="str">
            <v>BOURGEOIS Jérôme</v>
          </cell>
          <cell r="K73">
            <v>25</v>
          </cell>
          <cell r="L73" t="str">
            <v>AMANCEY</v>
          </cell>
          <cell r="T73">
            <v>7625</v>
          </cell>
          <cell r="U73" t="str">
            <v>MONNET ?</v>
          </cell>
        </row>
        <row r="74">
          <cell r="A74">
            <v>8.0739999999999998</v>
          </cell>
          <cell r="B74" t="str">
            <v>BE</v>
          </cell>
          <cell r="C74" t="str">
            <v>DI</v>
          </cell>
          <cell r="D74" t="str">
            <v xml:space="preserve">DRUET </v>
          </cell>
          <cell r="E74" t="str">
            <v>BP 46</v>
          </cell>
          <cell r="F74">
            <v>70180</v>
          </cell>
          <cell r="G74" t="str">
            <v>DAMPIERRE SUR SALON</v>
          </cell>
          <cell r="J74" t="str">
            <v>LES RIVES DE L'ETOILE</v>
          </cell>
          <cell r="K74">
            <v>67</v>
          </cell>
          <cell r="L74" t="str">
            <v>STRASBOURG</v>
          </cell>
          <cell r="T74">
            <v>10500</v>
          </cell>
        </row>
        <row r="75">
          <cell r="A75">
            <v>8.0749999999999993</v>
          </cell>
          <cell r="B75" t="str">
            <v>BE</v>
          </cell>
          <cell r="C75" t="str">
            <v>BI</v>
          </cell>
          <cell r="D75" t="str">
            <v>LCR</v>
          </cell>
          <cell r="E75" t="str">
            <v>4, Rue de Berne   BP 30058   SCHILTIGHEIM</v>
          </cell>
          <cell r="F75">
            <v>21703</v>
          </cell>
          <cell r="G75" t="str">
            <v>STRASBOURG Cédex</v>
          </cell>
          <cell r="H75">
            <v>388770240</v>
          </cell>
          <cell r="I75">
            <v>388770265</v>
          </cell>
          <cell r="J75" t="str">
            <v>POLE LOGISTIQUE - PANALPINA</v>
          </cell>
          <cell r="K75">
            <v>67</v>
          </cell>
          <cell r="L75" t="str">
            <v>STRASBOURG</v>
          </cell>
          <cell r="M75" t="str">
            <v>LCR</v>
          </cell>
          <cell r="N75" t="str">
            <v>4, Rue de Berne   BP 30058   SCHILTIGHEIM</v>
          </cell>
          <cell r="O75">
            <v>67013</v>
          </cell>
          <cell r="P75" t="str">
            <v>STRASBOURG Cédex</v>
          </cell>
          <cell r="Q75">
            <v>388770240</v>
          </cell>
          <cell r="S75">
            <v>388770265</v>
          </cell>
          <cell r="T75">
            <v>98520</v>
          </cell>
        </row>
        <row r="76">
          <cell r="A76">
            <v>8.0760000000000005</v>
          </cell>
          <cell r="B76" t="str">
            <v>FZ</v>
          </cell>
          <cell r="C76" t="str">
            <v>DI</v>
          </cell>
          <cell r="D76" t="str">
            <v>DV CONSTRUCTION</v>
          </cell>
          <cell r="E76" t="str">
            <v>22, Avenue de Pythagore   Le Séville   BP 34</v>
          </cell>
          <cell r="F76">
            <v>33702</v>
          </cell>
          <cell r="G76" t="str">
            <v>MERIGNAC Cédex</v>
          </cell>
          <cell r="H76">
            <v>557532254</v>
          </cell>
          <cell r="I76">
            <v>557532646</v>
          </cell>
          <cell r="J76" t="str">
            <v>CENTRE CULTUREL</v>
          </cell>
          <cell r="K76">
            <v>91</v>
          </cell>
          <cell r="L76" t="str">
            <v>SAINT GERMAIN LES CORBEIL</v>
          </cell>
          <cell r="M76" t="str">
            <v>DV CONSTRUCTION</v>
          </cell>
          <cell r="N76" t="str">
            <v>22, Avenue de Pythagore   Le Séville   BP 34</v>
          </cell>
          <cell r="O76">
            <v>33702</v>
          </cell>
          <cell r="P76" t="str">
            <v>MERIGNAC Cédex</v>
          </cell>
          <cell r="Q76">
            <v>557532254</v>
          </cell>
          <cell r="S76">
            <v>557532646</v>
          </cell>
          <cell r="T76">
            <v>22815</v>
          </cell>
        </row>
        <row r="77">
          <cell r="A77">
            <v>8.077</v>
          </cell>
          <cell r="B77" t="str">
            <v>BE</v>
          </cell>
          <cell r="C77" t="str">
            <v>DI</v>
          </cell>
          <cell r="D77" t="str">
            <v>COFIPARI - VOISIN PROMOTION</v>
          </cell>
          <cell r="E77" t="str">
            <v>15, Place Grangier</v>
          </cell>
          <cell r="F77">
            <v>21000</v>
          </cell>
          <cell r="G77" t="str">
            <v>DIJON</v>
          </cell>
          <cell r="H77">
            <v>380501850</v>
          </cell>
          <cell r="I77">
            <v>380508399</v>
          </cell>
          <cell r="J77" t="str">
            <v>LE KATAMARAN</v>
          </cell>
          <cell r="K77">
            <v>21</v>
          </cell>
          <cell r="L77" t="str">
            <v>DIJON</v>
          </cell>
          <cell r="M77" t="str">
            <v>BRANDON François</v>
          </cell>
          <cell r="N77" t="str">
            <v>13, Rue Devosge</v>
          </cell>
          <cell r="O77">
            <v>21000</v>
          </cell>
          <cell r="P77" t="str">
            <v>DIJON</v>
          </cell>
          <cell r="Q77">
            <v>380305641</v>
          </cell>
          <cell r="S77">
            <v>380306247</v>
          </cell>
          <cell r="T77">
            <v>220000</v>
          </cell>
          <cell r="V77" t="str">
            <v>SP</v>
          </cell>
        </row>
        <row r="78">
          <cell r="A78">
            <v>8.0779999999999994</v>
          </cell>
          <cell r="B78" t="str">
            <v>BE</v>
          </cell>
          <cell r="C78" t="str">
            <v>BI</v>
          </cell>
          <cell r="D78" t="str">
            <v>BC2G</v>
          </cell>
          <cell r="E78" t="str">
            <v>Rue des Marronniers 6   B 7100 LA LOUVIERE (Belg)</v>
          </cell>
          <cell r="G78" t="str">
            <v>LA LOUVIERE (Belgique)</v>
          </cell>
          <cell r="H78" t="str">
            <v>0032042597148</v>
          </cell>
          <cell r="J78" t="str">
            <v>BC2G</v>
          </cell>
          <cell r="K78">
            <v>21</v>
          </cell>
          <cell r="L78" t="str">
            <v>GENLIS</v>
          </cell>
          <cell r="M78" t="str">
            <v>SETUREC ARCHITECTURE</v>
          </cell>
          <cell r="N78" t="str">
            <v>2, Rue Louis De Broglie   Parc Technologique</v>
          </cell>
          <cell r="O78">
            <v>21000</v>
          </cell>
          <cell r="P78" t="str">
            <v>DIJON</v>
          </cell>
          <cell r="Q78">
            <v>380740102</v>
          </cell>
          <cell r="S78">
            <v>380740106</v>
          </cell>
          <cell r="T78">
            <v>196126</v>
          </cell>
        </row>
        <row r="79">
          <cell r="A79">
            <v>8.0790000000000006</v>
          </cell>
          <cell r="B79" t="str">
            <v>BB</v>
          </cell>
          <cell r="C79" t="str">
            <v>BI</v>
          </cell>
          <cell r="D79" t="str">
            <v>CMC</v>
          </cell>
          <cell r="E79" t="str">
            <v>354, Rue André Philip</v>
          </cell>
          <cell r="F79">
            <v>69007</v>
          </cell>
          <cell r="G79" t="str">
            <v>LYON</v>
          </cell>
          <cell r="H79">
            <v>472731440</v>
          </cell>
          <cell r="I79">
            <v>478580206</v>
          </cell>
          <cell r="J79" t="str">
            <v>PARC COLVERT</v>
          </cell>
          <cell r="K79">
            <v>1</v>
          </cell>
          <cell r="L79" t="str">
            <v>DAGNEUX</v>
          </cell>
          <cell r="M79" t="str">
            <v>CMC</v>
          </cell>
          <cell r="N79" t="str">
            <v>354, Rue André Philip</v>
          </cell>
          <cell r="O79">
            <v>69007</v>
          </cell>
          <cell r="P79" t="str">
            <v>LYON</v>
          </cell>
          <cell r="Q79">
            <v>472731440</v>
          </cell>
          <cell r="S79">
            <v>478580206</v>
          </cell>
          <cell r="T79">
            <v>242000</v>
          </cell>
          <cell r="V79" t="str">
            <v>JH</v>
          </cell>
        </row>
        <row r="80">
          <cell r="A80">
            <v>8.08</v>
          </cell>
          <cell r="B80" t="str">
            <v>BE</v>
          </cell>
          <cell r="C80" t="str">
            <v>GD</v>
          </cell>
          <cell r="D80" t="str">
            <v>FRANCIOLI</v>
          </cell>
          <cell r="E80" t="str">
            <v>7, Rue d'Arne</v>
          </cell>
          <cell r="F80">
            <v>39700</v>
          </cell>
          <cell r="G80" t="str">
            <v>LAVANS LES DOLE</v>
          </cell>
          <cell r="H80">
            <v>384794290</v>
          </cell>
          <cell r="I80">
            <v>384794299</v>
          </cell>
          <cell r="J80" t="str">
            <v>CASINO</v>
          </cell>
          <cell r="K80">
            <v>25</v>
          </cell>
          <cell r="L80" t="str">
            <v>BESANCON</v>
          </cell>
          <cell r="T80">
            <v>29260</v>
          </cell>
        </row>
        <row r="81">
          <cell r="A81">
            <v>8.0809999999999995</v>
          </cell>
          <cell r="B81" t="str">
            <v>YM</v>
          </cell>
          <cell r="C81" t="str">
            <v>HS</v>
          </cell>
          <cell r="D81" t="str">
            <v>ALLOIN</v>
          </cell>
          <cell r="J81" t="str">
            <v>ALLOIN</v>
          </cell>
          <cell r="K81">
            <v>68</v>
          </cell>
          <cell r="L81" t="str">
            <v>CERNAY</v>
          </cell>
          <cell r="M81" t="str">
            <v>ALBAT</v>
          </cell>
          <cell r="N81" t="str">
            <v>40, Place du Maréchal Augereau</v>
          </cell>
          <cell r="O81">
            <v>77610</v>
          </cell>
          <cell r="P81" t="str">
            <v>LA HOUSSAYE EN BRIE</v>
          </cell>
          <cell r="Q81">
            <v>164074747</v>
          </cell>
          <cell r="R81">
            <v>626020014</v>
          </cell>
          <cell r="S81">
            <v>164074659</v>
          </cell>
          <cell r="T81">
            <v>123564.16</v>
          </cell>
        </row>
        <row r="82">
          <cell r="A82">
            <v>8.0820000000000007</v>
          </cell>
          <cell r="B82" t="str">
            <v>BE</v>
          </cell>
          <cell r="C82" t="str">
            <v>BI</v>
          </cell>
          <cell r="D82" t="str">
            <v>MILLERET</v>
          </cell>
          <cell r="F82">
            <v>70700</v>
          </cell>
          <cell r="G82" t="str">
            <v>CHARCENNE</v>
          </cell>
          <cell r="J82" t="str">
            <v>MILLERET</v>
          </cell>
          <cell r="K82">
            <v>70</v>
          </cell>
          <cell r="L82" t="str">
            <v>CHARCENNE</v>
          </cell>
          <cell r="M82" t="str">
            <v>CERES INGENIERIE</v>
          </cell>
          <cell r="N82" t="str">
            <v>Espace Européen   1, Allée Claude Debussy</v>
          </cell>
          <cell r="O82">
            <v>69130</v>
          </cell>
          <cell r="P82" t="str">
            <v>ECULLY</v>
          </cell>
          <cell r="Q82">
            <v>437646860</v>
          </cell>
          <cell r="S82">
            <v>437646861</v>
          </cell>
          <cell r="T82">
            <v>195000</v>
          </cell>
          <cell r="V82" t="str">
            <v>PC</v>
          </cell>
        </row>
        <row r="83">
          <cell r="A83">
            <v>8.0830000000000002</v>
          </cell>
          <cell r="B83" t="str">
            <v>FZ</v>
          </cell>
          <cell r="C83" t="str">
            <v>DI</v>
          </cell>
          <cell r="D83" t="str">
            <v>SCI DE LA DIGUE</v>
          </cell>
          <cell r="E83" t="str">
            <v>1, Place de la Mare de Montauban</v>
          </cell>
          <cell r="F83">
            <v>79970</v>
          </cell>
          <cell r="G83" t="str">
            <v>SAINTE BLANDINE</v>
          </cell>
          <cell r="J83" t="str">
            <v>SCI DE LA DIGUE</v>
          </cell>
          <cell r="K83">
            <v>79</v>
          </cell>
          <cell r="L83" t="str">
            <v>CELLE SUR BELLE</v>
          </cell>
          <cell r="M83" t="str">
            <v>ETII</v>
          </cell>
          <cell r="N83" t="str">
            <v>BP 1066</v>
          </cell>
          <cell r="O83">
            <v>86061</v>
          </cell>
          <cell r="P83" t="str">
            <v>POITIERS Cédex 09</v>
          </cell>
          <cell r="Q83">
            <v>549412502</v>
          </cell>
          <cell r="S83">
            <v>549553279</v>
          </cell>
          <cell r="T83">
            <v>75000</v>
          </cell>
          <cell r="V83" t="str">
            <v>FZ</v>
          </cell>
        </row>
        <row r="84">
          <cell r="A84">
            <v>8.0839999999999996</v>
          </cell>
          <cell r="B84" t="str">
            <v>BE</v>
          </cell>
          <cell r="C84" t="str">
            <v>BI</v>
          </cell>
          <cell r="D84" t="str">
            <v>SCI VARENNES</v>
          </cell>
          <cell r="E84" t="str">
            <v>Chemin de Varennes</v>
          </cell>
          <cell r="F84">
            <v>21850</v>
          </cell>
          <cell r="G84" t="str">
            <v>SAINT APOLLINAIRE</v>
          </cell>
          <cell r="H84">
            <v>664492950</v>
          </cell>
          <cell r="J84" t="str">
            <v>SCI VARENNES - SETEO</v>
          </cell>
          <cell r="K84">
            <v>21</v>
          </cell>
          <cell r="L84" t="str">
            <v>SAINT APOLLINAIRE</v>
          </cell>
          <cell r="T84">
            <v>51480</v>
          </cell>
        </row>
        <row r="85">
          <cell r="A85">
            <v>8.0850000000000009</v>
          </cell>
          <cell r="B85" t="str">
            <v>BE</v>
          </cell>
          <cell r="C85" t="str">
            <v>AR</v>
          </cell>
          <cell r="D85" t="str">
            <v>BATIPRO CONCEPT</v>
          </cell>
          <cell r="E85" t="str">
            <v>8, Rue Alfred De Vigny   BP 72109</v>
          </cell>
          <cell r="F85">
            <v>25051</v>
          </cell>
          <cell r="G85" t="str">
            <v>BESANCON Cédex 5</v>
          </cell>
          <cell r="H85">
            <v>381412500</v>
          </cell>
          <cell r="I85">
            <v>381518041</v>
          </cell>
          <cell r="J85" t="str">
            <v>SCI GEDONIE</v>
          </cell>
          <cell r="K85">
            <v>25</v>
          </cell>
          <cell r="L85" t="str">
            <v>SERRE LES SAPINS</v>
          </cell>
          <cell r="M85" t="str">
            <v>BATIPRO CONCEPT</v>
          </cell>
          <cell r="N85" t="str">
            <v>8, Rue Alfred De Vigny   BP 72109</v>
          </cell>
          <cell r="O85">
            <v>25051</v>
          </cell>
          <cell r="P85" t="str">
            <v>BESANCON Cédex 5</v>
          </cell>
          <cell r="Q85">
            <v>381412500</v>
          </cell>
          <cell r="S85">
            <v>381518041</v>
          </cell>
          <cell r="T85">
            <v>65000</v>
          </cell>
        </row>
        <row r="86">
          <cell r="A86">
            <v>8.0860000000000003</v>
          </cell>
          <cell r="B86" t="str">
            <v>BE</v>
          </cell>
          <cell r="C86" t="str">
            <v>BI</v>
          </cell>
          <cell r="D86" t="str">
            <v>BATIPRO CONCEPT</v>
          </cell>
          <cell r="E86" t="str">
            <v>8, Rue Alfred De Vigny   BP 72109</v>
          </cell>
          <cell r="F86">
            <v>25051</v>
          </cell>
          <cell r="G86" t="str">
            <v>BESANCON Cédex 5</v>
          </cell>
          <cell r="H86">
            <v>381412500</v>
          </cell>
          <cell r="I86">
            <v>381518041</v>
          </cell>
          <cell r="J86" t="str">
            <v>SIFI EPTA IDE</v>
          </cell>
          <cell r="K86">
            <v>68</v>
          </cell>
          <cell r="L86" t="str">
            <v>SIERENTZ</v>
          </cell>
          <cell r="M86" t="str">
            <v>BATIPRO CONCEPT</v>
          </cell>
          <cell r="N86" t="str">
            <v>8, Rue Alfred De Vigny   BP 72109</v>
          </cell>
          <cell r="O86">
            <v>25051</v>
          </cell>
          <cell r="P86" t="str">
            <v>BESANCON Cédex 5</v>
          </cell>
          <cell r="Q86">
            <v>381412500</v>
          </cell>
          <cell r="S86">
            <v>381518041</v>
          </cell>
          <cell r="T86">
            <v>98000</v>
          </cell>
          <cell r="V86" t="str">
            <v>GE</v>
          </cell>
        </row>
        <row r="87">
          <cell r="A87">
            <v>8.0869999999999997</v>
          </cell>
          <cell r="B87" t="str">
            <v>BE</v>
          </cell>
          <cell r="C87" t="str">
            <v>DI</v>
          </cell>
          <cell r="D87" t="str">
            <v>LCR</v>
          </cell>
          <cell r="E87" t="str">
            <v>4, Rue de Berne   BP 30058   SCHILTIGHEIM</v>
          </cell>
          <cell r="F87">
            <v>67013</v>
          </cell>
          <cell r="G87" t="str">
            <v>STRASBOURG Cédex</v>
          </cell>
          <cell r="H87">
            <v>388770240</v>
          </cell>
          <cell r="I87">
            <v>388770265</v>
          </cell>
          <cell r="J87" t="str">
            <v>LCR 2008 - LE FLORIN</v>
          </cell>
          <cell r="K87">
            <v>67</v>
          </cell>
          <cell r="L87" t="str">
            <v>SCHILTIGHEIM</v>
          </cell>
          <cell r="M87" t="str">
            <v>LCR</v>
          </cell>
          <cell r="N87" t="str">
            <v>4, Rue de Berne   BP 30058   SCHILTIGHEIM</v>
          </cell>
          <cell r="O87">
            <v>67013</v>
          </cell>
          <cell r="P87" t="str">
            <v>STRASBOURG Cédex</v>
          </cell>
          <cell r="Q87">
            <v>388770240</v>
          </cell>
          <cell r="S87">
            <v>388770265</v>
          </cell>
          <cell r="T87">
            <v>239824</v>
          </cell>
          <cell r="V87" t="str">
            <v>JM</v>
          </cell>
        </row>
        <row r="88">
          <cell r="A88">
            <v>8.0879999999999992</v>
          </cell>
          <cell r="B88" t="str">
            <v>BE</v>
          </cell>
          <cell r="C88" t="str">
            <v>DI</v>
          </cell>
          <cell r="D88" t="str">
            <v>LCR</v>
          </cell>
          <cell r="E88" t="str">
            <v>4, Rue de Berne   BP 30058   SCHILTIGHEIM</v>
          </cell>
          <cell r="F88">
            <v>67013</v>
          </cell>
          <cell r="G88" t="str">
            <v>STRASBOURG Cédex</v>
          </cell>
          <cell r="H88">
            <v>388770240</v>
          </cell>
          <cell r="I88">
            <v>388770265</v>
          </cell>
          <cell r="J88" t="str">
            <v>VISEOX</v>
          </cell>
          <cell r="K88">
            <v>67</v>
          </cell>
          <cell r="L88" t="str">
            <v>SCHILTIGHEIM</v>
          </cell>
          <cell r="M88" t="str">
            <v>LCR</v>
          </cell>
          <cell r="N88" t="str">
            <v>4, Rue de Berne   BP 30058   SCHILTIGHEIM</v>
          </cell>
          <cell r="O88">
            <v>67013</v>
          </cell>
          <cell r="P88" t="str">
            <v>STRASBOURG Cédex</v>
          </cell>
          <cell r="Q88">
            <v>388770240</v>
          </cell>
          <cell r="S88">
            <v>388770265</v>
          </cell>
          <cell r="T88">
            <v>173100</v>
          </cell>
        </row>
        <row r="89">
          <cell r="A89">
            <v>8.0890000000000004</v>
          </cell>
          <cell r="B89" t="str">
            <v>BE</v>
          </cell>
          <cell r="C89" t="str">
            <v>BI</v>
          </cell>
          <cell r="D89" t="str">
            <v>KILOUTOU</v>
          </cell>
          <cell r="E89" t="str">
            <v>ZAC de la Croix Blanche</v>
          </cell>
          <cell r="F89">
            <v>91708</v>
          </cell>
          <cell r="G89" t="str">
            <v>SAINTE GENEVIEVE DES BOIS</v>
          </cell>
          <cell r="H89">
            <v>169467878</v>
          </cell>
          <cell r="J89" t="str">
            <v>KILOUTOU</v>
          </cell>
          <cell r="K89">
            <v>51</v>
          </cell>
          <cell r="L89" t="str">
            <v>CHALONS EN CHAMPAGNE</v>
          </cell>
          <cell r="M89" t="str">
            <v>ARCA ARCHITECTURE</v>
          </cell>
          <cell r="N89" t="str">
            <v>45, Avenue des Droits de l'Homme</v>
          </cell>
          <cell r="O89">
            <v>45000</v>
          </cell>
          <cell r="P89" t="str">
            <v>ORLEANS</v>
          </cell>
          <cell r="Q89">
            <v>238846000</v>
          </cell>
          <cell r="S89">
            <v>238848020</v>
          </cell>
          <cell r="T89">
            <v>40420</v>
          </cell>
        </row>
        <row r="90">
          <cell r="A90">
            <v>8.09</v>
          </cell>
          <cell r="B90" t="str">
            <v>YM</v>
          </cell>
          <cell r="C90" t="str">
            <v>BI</v>
          </cell>
          <cell r="D90" t="str">
            <v>ARCO</v>
          </cell>
          <cell r="E90" t="str">
            <v>57, Allée de la Robertsau</v>
          </cell>
          <cell r="F90">
            <v>67000</v>
          </cell>
          <cell r="G90" t="str">
            <v>STRASBOURG</v>
          </cell>
          <cell r="H90">
            <v>388251715</v>
          </cell>
          <cell r="I90">
            <v>388251190</v>
          </cell>
          <cell r="J90" t="str">
            <v>SCI PAMA - GREINER</v>
          </cell>
          <cell r="K90">
            <v>67</v>
          </cell>
          <cell r="L90" t="str">
            <v>NIEDERMODERN</v>
          </cell>
          <cell r="M90" t="str">
            <v>ARCO</v>
          </cell>
          <cell r="N90" t="str">
            <v>57, Allée de la Robertsau</v>
          </cell>
          <cell r="O90">
            <v>67000</v>
          </cell>
          <cell r="P90" t="str">
            <v>STRASBOURG</v>
          </cell>
          <cell r="Q90">
            <v>388251715</v>
          </cell>
          <cell r="S90">
            <v>388251190</v>
          </cell>
          <cell r="T90">
            <v>121980</v>
          </cell>
        </row>
        <row r="91">
          <cell r="A91">
            <v>8.0909999999999993</v>
          </cell>
          <cell r="B91" t="str">
            <v>BE</v>
          </cell>
          <cell r="C91" t="str">
            <v>HS</v>
          </cell>
          <cell r="D91" t="str">
            <v>CACH BATIMENT</v>
          </cell>
          <cell r="E91" t="str">
            <v>9, Place Carrière</v>
          </cell>
          <cell r="F91">
            <v>54000</v>
          </cell>
          <cell r="G91" t="str">
            <v>NANCY</v>
          </cell>
          <cell r="H91">
            <v>383355494</v>
          </cell>
          <cell r="I91">
            <v>383376693</v>
          </cell>
          <cell r="J91" t="str">
            <v>FRANSBONHOMME</v>
          </cell>
          <cell r="K91">
            <v>70</v>
          </cell>
          <cell r="L91" t="str">
            <v>LUXEUIL LES BAINS</v>
          </cell>
          <cell r="T91">
            <v>44000</v>
          </cell>
          <cell r="V91" t="str">
            <v>JM</v>
          </cell>
        </row>
        <row r="92">
          <cell r="A92">
            <v>8.0920000000000005</v>
          </cell>
          <cell r="B92" t="str">
            <v>BE</v>
          </cell>
          <cell r="C92" t="str">
            <v>MP</v>
          </cell>
          <cell r="D92" t="str">
            <v>VILLE D'ANDRESY</v>
          </cell>
          <cell r="E92" t="str">
            <v>Hotel de Ville   4, Boulevard Noël Marc</v>
          </cell>
          <cell r="F92">
            <v>78570</v>
          </cell>
          <cell r="G92" t="str">
            <v>ANDRESY</v>
          </cell>
          <cell r="H92">
            <v>139271100</v>
          </cell>
          <cell r="I92">
            <v>139709628</v>
          </cell>
          <cell r="J92" t="str">
            <v>PARC OMNISPORTS</v>
          </cell>
          <cell r="K92">
            <v>78</v>
          </cell>
          <cell r="L92" t="str">
            <v>ANDRESY</v>
          </cell>
          <cell r="M92" t="str">
            <v>ICAR</v>
          </cell>
          <cell r="N92" t="str">
            <v>1, Rue Noël Pons</v>
          </cell>
          <cell r="O92">
            <v>92000</v>
          </cell>
          <cell r="P92" t="str">
            <v>NANTERRE</v>
          </cell>
          <cell r="Q92">
            <v>141199292</v>
          </cell>
          <cell r="S92">
            <v>141190279</v>
          </cell>
          <cell r="T92">
            <v>1705106.82</v>
          </cell>
          <cell r="V92" t="str">
            <v>FZ</v>
          </cell>
        </row>
        <row r="93">
          <cell r="A93">
            <v>8.093</v>
          </cell>
          <cell r="B93" t="str">
            <v>BE</v>
          </cell>
          <cell r="C93" t="str">
            <v>BA</v>
          </cell>
          <cell r="D93" t="str">
            <v>MONNET Pascal</v>
          </cell>
          <cell r="E93" t="str">
            <v>4, Rue de l'Eglise</v>
          </cell>
          <cell r="F93">
            <v>70130</v>
          </cell>
          <cell r="G93" t="str">
            <v>VELLEXON</v>
          </cell>
          <cell r="J93" t="str">
            <v>MONNET Pascal</v>
          </cell>
          <cell r="K93">
            <v>70</v>
          </cell>
          <cell r="L93" t="str">
            <v>JUSSEY</v>
          </cell>
          <cell r="T93">
            <v>13446</v>
          </cell>
        </row>
        <row r="94">
          <cell r="A94">
            <v>8.0939999999999994</v>
          </cell>
          <cell r="B94" t="str">
            <v>BB</v>
          </cell>
          <cell r="C94" t="str">
            <v>BI</v>
          </cell>
          <cell r="D94" t="str">
            <v>GCC</v>
          </cell>
          <cell r="E94" t="str">
            <v>30, Rue de la Poudrette</v>
          </cell>
          <cell r="F94">
            <v>69627</v>
          </cell>
          <cell r="G94" t="str">
            <v>VILLEURBANNE Cédex</v>
          </cell>
          <cell r="H94">
            <v>472367891</v>
          </cell>
          <cell r="I94">
            <v>472367881</v>
          </cell>
          <cell r="J94" t="str">
            <v>TORAY FILM EUROPE</v>
          </cell>
          <cell r="K94">
            <v>1</v>
          </cell>
          <cell r="L94" t="str">
            <v>MIRIBEL</v>
          </cell>
          <cell r="M94" t="str">
            <v>GCC</v>
          </cell>
          <cell r="N94" t="str">
            <v>30, Rue de la Poudrette</v>
          </cell>
          <cell r="O94">
            <v>69627</v>
          </cell>
          <cell r="P94" t="str">
            <v>VILLEURBANNE Cédex</v>
          </cell>
          <cell r="Q94">
            <v>472367891</v>
          </cell>
          <cell r="S94">
            <v>472367881</v>
          </cell>
          <cell r="T94">
            <v>1746664.6</v>
          </cell>
        </row>
        <row r="95">
          <cell r="A95">
            <v>8.0950000000000006</v>
          </cell>
          <cell r="B95" t="str">
            <v>CS</v>
          </cell>
          <cell r="C95" t="str">
            <v>BI</v>
          </cell>
          <cell r="D95" t="str">
            <v>SCI DU RU DE L'EPINE chez FG CONSTRUCTION</v>
          </cell>
          <cell r="E95" t="str">
            <v>ZAE des Forges   Lieu-Dit Près Laurent</v>
          </cell>
          <cell r="F95">
            <v>88390</v>
          </cell>
          <cell r="G95" t="str">
            <v>LES FORGES</v>
          </cell>
          <cell r="H95">
            <v>670485252</v>
          </cell>
          <cell r="J95" t="str">
            <v>SCI DU RU DE L'EPINE chez FG CONSTRUCTION</v>
          </cell>
          <cell r="K95">
            <v>88</v>
          </cell>
          <cell r="L95" t="str">
            <v>LES FORGES</v>
          </cell>
          <cell r="T95">
            <v>58000</v>
          </cell>
        </row>
        <row r="96">
          <cell r="A96">
            <v>8.0960000000000001</v>
          </cell>
          <cell r="B96" t="str">
            <v>BE</v>
          </cell>
          <cell r="C96" t="str">
            <v>HS</v>
          </cell>
          <cell r="D96" t="str">
            <v>CACH BATIMENT</v>
          </cell>
          <cell r="E96" t="str">
            <v>9, Place Carrière</v>
          </cell>
          <cell r="F96">
            <v>54000</v>
          </cell>
          <cell r="G96" t="str">
            <v>NANCY</v>
          </cell>
          <cell r="H96">
            <v>383355494</v>
          </cell>
          <cell r="I96">
            <v>383376693</v>
          </cell>
          <cell r="J96" t="str">
            <v>FRANSBONHOMME</v>
          </cell>
          <cell r="K96">
            <v>54</v>
          </cell>
          <cell r="L96" t="str">
            <v>PONT A MOUSSON</v>
          </cell>
          <cell r="M96" t="str">
            <v>CACH BATIMENT</v>
          </cell>
          <cell r="N96" t="str">
            <v>9, Place Carrière</v>
          </cell>
          <cell r="O96">
            <v>54000</v>
          </cell>
          <cell r="P96" t="str">
            <v>NANCY</v>
          </cell>
          <cell r="Q96">
            <v>383355494</v>
          </cell>
          <cell r="S96">
            <v>383376693</v>
          </cell>
          <cell r="T96" t="str">
            <v>ANNULEE</v>
          </cell>
          <cell r="V96" t="str">
            <v>JM</v>
          </cell>
        </row>
        <row r="97">
          <cell r="A97">
            <v>8.0969999999999995</v>
          </cell>
          <cell r="B97" t="str">
            <v>BE</v>
          </cell>
          <cell r="C97" t="str">
            <v>HS</v>
          </cell>
          <cell r="D97" t="str">
            <v>CACH BATIMENT</v>
          </cell>
          <cell r="E97" t="str">
            <v>9, Place Carrière</v>
          </cell>
          <cell r="F97">
            <v>54000</v>
          </cell>
          <cell r="G97" t="str">
            <v>NANCY</v>
          </cell>
          <cell r="H97">
            <v>383355494</v>
          </cell>
          <cell r="I97">
            <v>383376693</v>
          </cell>
          <cell r="J97" t="str">
            <v>FRANSBONHOMME</v>
          </cell>
          <cell r="K97">
            <v>77</v>
          </cell>
          <cell r="L97" t="str">
            <v>ROISSY</v>
          </cell>
          <cell r="M97" t="str">
            <v>CACH BATIMENT</v>
          </cell>
          <cell r="N97" t="str">
            <v>9, Place Carrière</v>
          </cell>
          <cell r="O97">
            <v>54000</v>
          </cell>
          <cell r="P97" t="str">
            <v>NANCY</v>
          </cell>
          <cell r="Q97">
            <v>383355494</v>
          </cell>
          <cell r="S97">
            <v>383376693</v>
          </cell>
          <cell r="T97">
            <v>44340</v>
          </cell>
          <cell r="V97" t="str">
            <v>JM</v>
          </cell>
        </row>
        <row r="98">
          <cell r="A98">
            <v>8.0980000000000008</v>
          </cell>
          <cell r="B98" t="str">
            <v>BE</v>
          </cell>
          <cell r="C98" t="str">
            <v>AR</v>
          </cell>
          <cell r="D98" t="str">
            <v>BATIPRO CONCEPT</v>
          </cell>
          <cell r="E98" t="str">
            <v>8, Rue Alfred De Vigny   BP 72109</v>
          </cell>
          <cell r="F98">
            <v>25051</v>
          </cell>
          <cell r="G98" t="str">
            <v>BESANCON Cédex 5</v>
          </cell>
          <cell r="H98">
            <v>381412500</v>
          </cell>
          <cell r="I98">
            <v>381518041</v>
          </cell>
          <cell r="J98" t="str">
            <v>SCI LES CREUILLOTTES</v>
          </cell>
          <cell r="K98">
            <v>25</v>
          </cell>
          <cell r="L98" t="str">
            <v>ROCHE LEZ BEAUPRE</v>
          </cell>
          <cell r="M98" t="str">
            <v>BATIPRO CONCEPT</v>
          </cell>
          <cell r="N98" t="str">
            <v>8, Rue Alfred De Vigny   BP 72109</v>
          </cell>
          <cell r="O98">
            <v>25051</v>
          </cell>
          <cell r="P98" t="str">
            <v>BESANCON Cédex 5</v>
          </cell>
          <cell r="Q98">
            <v>381412500</v>
          </cell>
          <cell r="S98">
            <v>381518041</v>
          </cell>
          <cell r="T98" t="str">
            <v>ANNULEE</v>
          </cell>
          <cell r="V98" t="str">
            <v>GE</v>
          </cell>
        </row>
        <row r="99">
          <cell r="A99">
            <v>8.0990000000000002</v>
          </cell>
          <cell r="B99" t="str">
            <v>BE</v>
          </cell>
          <cell r="C99" t="str">
            <v>HS</v>
          </cell>
          <cell r="D99" t="str">
            <v>BATIPRO CONCEPT</v>
          </cell>
          <cell r="E99" t="str">
            <v>8, Rue Alfred De Vigny   BP 72109</v>
          </cell>
          <cell r="F99">
            <v>25051</v>
          </cell>
          <cell r="G99" t="str">
            <v>BESANCON Cédex 5</v>
          </cell>
          <cell r="H99">
            <v>381412500</v>
          </cell>
          <cell r="I99">
            <v>381518041</v>
          </cell>
          <cell r="J99" t="str">
            <v>FPI</v>
          </cell>
          <cell r="K99">
            <v>25</v>
          </cell>
          <cell r="L99" t="str">
            <v>SERRE LES SAPINS</v>
          </cell>
          <cell r="M99" t="str">
            <v>BATIPRO CONCEPT</v>
          </cell>
          <cell r="N99" t="str">
            <v>8, Rue Alfred De Vigny   BP 72109</v>
          </cell>
          <cell r="O99">
            <v>25051</v>
          </cell>
          <cell r="P99" t="str">
            <v>BESANCON Cédex 5</v>
          </cell>
          <cell r="Q99">
            <v>381412500</v>
          </cell>
          <cell r="S99">
            <v>381518041</v>
          </cell>
          <cell r="T99">
            <v>108500</v>
          </cell>
          <cell r="V99" t="str">
            <v>GE</v>
          </cell>
        </row>
        <row r="100">
          <cell r="A100">
            <v>8.1</v>
          </cell>
          <cell r="B100" t="str">
            <v>BE</v>
          </cell>
          <cell r="C100" t="str">
            <v>BI</v>
          </cell>
          <cell r="D100" t="str">
            <v>BATIPRO CONCEPT</v>
          </cell>
          <cell r="E100" t="str">
            <v>8, Rue Alfred De Vigny   BP 72109</v>
          </cell>
          <cell r="F100">
            <v>25051</v>
          </cell>
          <cell r="G100" t="str">
            <v>BESANCON Cédex 5</v>
          </cell>
          <cell r="H100">
            <v>381412500</v>
          </cell>
          <cell r="I100">
            <v>381518041</v>
          </cell>
          <cell r="J100" t="str">
            <v>RICUPERO</v>
          </cell>
          <cell r="K100">
            <v>25</v>
          </cell>
          <cell r="L100" t="str">
            <v>PIREY</v>
          </cell>
          <cell r="M100" t="str">
            <v>BATIPRO CONCEPT</v>
          </cell>
          <cell r="N100" t="str">
            <v>8, Rue Alfred De Vigny   BP 72109</v>
          </cell>
          <cell r="O100">
            <v>25051</v>
          </cell>
          <cell r="P100" t="str">
            <v>BESANCON Cédex 5</v>
          </cell>
          <cell r="Q100">
            <v>381412500</v>
          </cell>
          <cell r="S100">
            <v>381518041</v>
          </cell>
          <cell r="T100">
            <v>110000</v>
          </cell>
          <cell r="V100" t="str">
            <v>GE</v>
          </cell>
        </row>
        <row r="101">
          <cell r="A101">
            <v>8.1010000000000009</v>
          </cell>
          <cell r="B101" t="str">
            <v>BE</v>
          </cell>
          <cell r="C101" t="str">
            <v>BI</v>
          </cell>
          <cell r="D101" t="str">
            <v>CHAROT</v>
          </cell>
          <cell r="E101" t="str">
            <v>BP 166</v>
          </cell>
          <cell r="F101">
            <v>89101</v>
          </cell>
          <cell r="G101" t="str">
            <v>SENS</v>
          </cell>
          <cell r="H101">
            <v>386647389</v>
          </cell>
          <cell r="I101">
            <v>608946652</v>
          </cell>
          <cell r="J101" t="str">
            <v>CHAROT</v>
          </cell>
          <cell r="K101">
            <v>89</v>
          </cell>
          <cell r="L101" t="str">
            <v>SENS</v>
          </cell>
          <cell r="T101">
            <v>17900</v>
          </cell>
        </row>
        <row r="102">
          <cell r="A102">
            <v>8.1020000000000003</v>
          </cell>
          <cell r="B102" t="str">
            <v>BE</v>
          </cell>
          <cell r="C102" t="str">
            <v>BA</v>
          </cell>
          <cell r="D102" t="str">
            <v>DE GIORGI CONSTRUCTION</v>
          </cell>
          <cell r="E102" t="str">
            <v>30, Rue Denis Papin   BP 35</v>
          </cell>
          <cell r="F102">
            <v>25301</v>
          </cell>
          <cell r="G102" t="str">
            <v>PONTARLIER Cédex</v>
          </cell>
          <cell r="H102">
            <v>381467187</v>
          </cell>
          <cell r="I102">
            <v>381391117</v>
          </cell>
          <cell r="J102" t="str">
            <v>COOPADOU</v>
          </cell>
          <cell r="K102">
            <v>39</v>
          </cell>
          <cell r="L102" t="str">
            <v>VUILLECIN</v>
          </cell>
          <cell r="T102">
            <v>145000</v>
          </cell>
        </row>
        <row r="103">
          <cell r="A103">
            <v>8.1029999999999998</v>
          </cell>
          <cell r="B103" t="str">
            <v>BB</v>
          </cell>
          <cell r="C103" t="str">
            <v>BI</v>
          </cell>
          <cell r="D103" t="str">
            <v>CMC</v>
          </cell>
          <cell r="E103" t="str">
            <v>354, Rue André Philip</v>
          </cell>
          <cell r="F103">
            <v>69007</v>
          </cell>
          <cell r="G103" t="str">
            <v>LYON</v>
          </cell>
          <cell r="H103">
            <v>472731440</v>
          </cell>
          <cell r="I103">
            <v>478580206</v>
          </cell>
          <cell r="J103" t="str">
            <v>AGRIPPA</v>
          </cell>
          <cell r="K103">
            <v>69</v>
          </cell>
          <cell r="L103" t="str">
            <v>SAINT PRIEST</v>
          </cell>
          <cell r="M103" t="str">
            <v>CMC</v>
          </cell>
          <cell r="N103" t="str">
            <v>354, Rue André Philip</v>
          </cell>
          <cell r="O103">
            <v>69007</v>
          </cell>
          <cell r="P103" t="str">
            <v>LYON</v>
          </cell>
          <cell r="Q103">
            <v>472731440</v>
          </cell>
          <cell r="S103">
            <v>478580206</v>
          </cell>
          <cell r="T103">
            <v>178000</v>
          </cell>
        </row>
        <row r="104">
          <cell r="A104">
            <v>8.1039999999999992</v>
          </cell>
          <cell r="B104" t="str">
            <v>BB</v>
          </cell>
          <cell r="C104" t="str">
            <v>BI</v>
          </cell>
          <cell r="D104" t="str">
            <v>CMC</v>
          </cell>
          <cell r="E104" t="str">
            <v>354, Rue André Philip</v>
          </cell>
          <cell r="F104">
            <v>69007</v>
          </cell>
          <cell r="G104" t="str">
            <v>LYON</v>
          </cell>
          <cell r="H104">
            <v>472731440</v>
          </cell>
          <cell r="I104">
            <v>478580206</v>
          </cell>
          <cell r="J104">
            <v>0</v>
          </cell>
          <cell r="K104">
            <v>69</v>
          </cell>
          <cell r="L104" t="str">
            <v>SAINT PRIEST</v>
          </cell>
          <cell r="M104" t="str">
            <v>CMC</v>
          </cell>
          <cell r="N104" t="str">
            <v>354, Rue André Philip</v>
          </cell>
          <cell r="O104">
            <v>69007</v>
          </cell>
          <cell r="P104" t="str">
            <v>LYON</v>
          </cell>
          <cell r="Q104">
            <v>472731440</v>
          </cell>
          <cell r="S104">
            <v>478580206</v>
          </cell>
          <cell r="T104">
            <v>227300</v>
          </cell>
        </row>
        <row r="105">
          <cell r="A105">
            <v>8.1050000000000004</v>
          </cell>
          <cell r="B105" t="str">
            <v>CS</v>
          </cell>
          <cell r="C105" t="str">
            <v>BI</v>
          </cell>
          <cell r="D105" t="str">
            <v>SCI SAINT ANTOINE</v>
          </cell>
          <cell r="E105" t="str">
            <v>Rue de la République</v>
          </cell>
          <cell r="F105">
            <v>70600</v>
          </cell>
          <cell r="G105" t="str">
            <v>CHAMPLITTE</v>
          </cell>
          <cell r="H105">
            <v>384676439</v>
          </cell>
          <cell r="J105" t="str">
            <v>SCI SAINT ANTOINE</v>
          </cell>
          <cell r="K105">
            <v>70</v>
          </cell>
          <cell r="L105" t="str">
            <v>CHAMPLITTE</v>
          </cell>
          <cell r="T105">
            <v>10000</v>
          </cell>
        </row>
        <row r="106">
          <cell r="A106">
            <v>8.1059999999999999</v>
          </cell>
          <cell r="B106" t="str">
            <v>CS</v>
          </cell>
          <cell r="C106" t="str">
            <v>BA</v>
          </cell>
          <cell r="D106" t="str">
            <v>ANGIOLINI Daniel</v>
          </cell>
          <cell r="F106">
            <v>25380</v>
          </cell>
          <cell r="G106" t="str">
            <v>COUR SAINT MAURICE</v>
          </cell>
          <cell r="H106">
            <v>381443567</v>
          </cell>
          <cell r="T106">
            <v>34280</v>
          </cell>
          <cell r="U106" t="str">
            <v>MONNET</v>
          </cell>
        </row>
        <row r="107">
          <cell r="A107">
            <v>8.1069999999999993</v>
          </cell>
          <cell r="B107" t="str">
            <v>BB</v>
          </cell>
          <cell r="C107" t="str">
            <v>HS</v>
          </cell>
          <cell r="D107" t="str">
            <v>BOUTILLON</v>
          </cell>
          <cell r="E107" t="str">
            <v>46, Rue de Longvic</v>
          </cell>
          <cell r="F107">
            <v>21300</v>
          </cell>
          <cell r="G107" t="str">
            <v>CHENOVE</v>
          </cell>
          <cell r="J107" t="str">
            <v>BOUTILLON</v>
          </cell>
          <cell r="K107">
            <v>21</v>
          </cell>
          <cell r="L107" t="str">
            <v>CHENOVE</v>
          </cell>
          <cell r="M107" t="str">
            <v>ARCHIGROUP</v>
          </cell>
          <cell r="N107" t="str">
            <v>50, Allée de Cyprès   BP 34</v>
          </cell>
          <cell r="O107">
            <v>69579</v>
          </cell>
          <cell r="P107" t="str">
            <v>LIMONEST</v>
          </cell>
          <cell r="Q107">
            <v>478564848</v>
          </cell>
          <cell r="S107">
            <v>478664866</v>
          </cell>
          <cell r="T107">
            <v>193190</v>
          </cell>
          <cell r="V107" t="str">
            <v>JH</v>
          </cell>
        </row>
        <row r="108">
          <cell r="A108">
            <v>8.1080000000000005</v>
          </cell>
          <cell r="B108" t="str">
            <v>YM</v>
          </cell>
          <cell r="C108" t="str">
            <v>DI</v>
          </cell>
          <cell r="D108" t="str">
            <v>PIA</v>
          </cell>
          <cell r="E108" t="str">
            <v>331, Route des Courses</v>
          </cell>
          <cell r="F108">
            <v>84300</v>
          </cell>
          <cell r="G108" t="str">
            <v>CAVAILLON</v>
          </cell>
          <cell r="J108" t="str">
            <v>PIA</v>
          </cell>
          <cell r="K108">
            <v>83</v>
          </cell>
          <cell r="L108" t="str">
            <v>SAINT MAXIMIN LA SAINTE BEAUME</v>
          </cell>
          <cell r="M108" t="str">
            <v>ARTEO</v>
          </cell>
          <cell r="N108" t="str">
            <v>17, Faubourg de Montbéliard</v>
          </cell>
          <cell r="O108">
            <v>90000</v>
          </cell>
          <cell r="P108" t="str">
            <v>BELFORT</v>
          </cell>
          <cell r="Q108">
            <v>384284801</v>
          </cell>
          <cell r="S108">
            <v>384286735</v>
          </cell>
          <cell r="T108">
            <v>155000</v>
          </cell>
        </row>
        <row r="109">
          <cell r="A109">
            <v>8.109</v>
          </cell>
          <cell r="B109" t="str">
            <v>BE</v>
          </cell>
          <cell r="C109" t="str">
            <v>BA</v>
          </cell>
          <cell r="D109" t="str">
            <v>GAEC MARTET</v>
          </cell>
          <cell r="F109">
            <v>70100</v>
          </cell>
          <cell r="G109" t="str">
            <v>ONAY</v>
          </cell>
          <cell r="J109" t="str">
            <v>GAEC MARTET</v>
          </cell>
          <cell r="K109">
            <v>70</v>
          </cell>
          <cell r="L109" t="str">
            <v>ONAY</v>
          </cell>
          <cell r="T109">
            <v>36200</v>
          </cell>
        </row>
        <row r="110">
          <cell r="A110">
            <v>8.11</v>
          </cell>
          <cell r="B110" t="str">
            <v>FZ</v>
          </cell>
          <cell r="C110" t="str">
            <v>DI</v>
          </cell>
          <cell r="D110" t="str">
            <v>DV CONSTRUCTION</v>
          </cell>
          <cell r="E110" t="str">
            <v>Le Séville   22, Avenue de Pythagore</v>
          </cell>
          <cell r="F110">
            <v>33702</v>
          </cell>
          <cell r="G110" t="str">
            <v>MERIGNAC Cédex</v>
          </cell>
          <cell r="J110" t="str">
            <v>METEOR</v>
          </cell>
          <cell r="K110">
            <v>37</v>
          </cell>
          <cell r="L110" t="str">
            <v>AMBOISE</v>
          </cell>
          <cell r="M110" t="str">
            <v>DV CONSTRUCTION</v>
          </cell>
          <cell r="N110" t="str">
            <v>Le Séville   22, Avenue de Pythagore</v>
          </cell>
          <cell r="O110">
            <v>33702</v>
          </cell>
          <cell r="P110" t="str">
            <v>MERIGNAC</v>
          </cell>
          <cell r="T110">
            <v>68700</v>
          </cell>
          <cell r="V110" t="str">
            <v>FZ</v>
          </cell>
        </row>
        <row r="111">
          <cell r="A111">
            <v>8.1110000000000007</v>
          </cell>
          <cell r="B111" t="str">
            <v>BE</v>
          </cell>
          <cell r="C111" t="str">
            <v>AR</v>
          </cell>
          <cell r="D111" t="str">
            <v>BATIPRO CONCEPT</v>
          </cell>
          <cell r="E111" t="str">
            <v>8, Rue Alfred De Vigny   BP 72109</v>
          </cell>
          <cell r="F111">
            <v>25051</v>
          </cell>
          <cell r="G111" t="str">
            <v>BESANCON Cédex</v>
          </cell>
          <cell r="H111">
            <v>381412500</v>
          </cell>
          <cell r="I111">
            <v>381518041</v>
          </cell>
          <cell r="J111" t="str">
            <v>IMMALOC - SCI HALL 7 - SCI HALL 8 - SCI HALL 10</v>
          </cell>
          <cell r="K111">
            <v>70</v>
          </cell>
          <cell r="L111" t="str">
            <v>HERICOURT</v>
          </cell>
          <cell r="M111" t="str">
            <v>BATIPRO CONCEPT</v>
          </cell>
          <cell r="N111" t="str">
            <v>8, Rue Alfred De Vigny   BP 72109</v>
          </cell>
          <cell r="O111">
            <v>25051</v>
          </cell>
          <cell r="P111" t="str">
            <v>BESANCON Cédex 5</v>
          </cell>
          <cell r="Q111">
            <v>381412500</v>
          </cell>
          <cell r="S111">
            <v>381518041</v>
          </cell>
          <cell r="T111">
            <v>37500</v>
          </cell>
        </row>
        <row r="112">
          <cell r="A112">
            <v>8.1120000000000001</v>
          </cell>
          <cell r="B112" t="str">
            <v>FZ</v>
          </cell>
          <cell r="C112" t="str">
            <v>DI</v>
          </cell>
          <cell r="D112" t="str">
            <v>SOCIETE IMMOBILIERE LEMEUNIER LELIEVRE</v>
          </cell>
          <cell r="E112" t="str">
            <v>61, Boulevard Vaugirard</v>
          </cell>
          <cell r="F112">
            <v>75015</v>
          </cell>
          <cell r="G112" t="str">
            <v>PARIS</v>
          </cell>
          <cell r="H112">
            <v>243437955</v>
          </cell>
          <cell r="J112" t="str">
            <v>KOLMI</v>
          </cell>
          <cell r="K112">
            <v>49</v>
          </cell>
          <cell r="L112" t="str">
            <v>SAINT BARTHELEMY D'ANJOU</v>
          </cell>
          <cell r="M112" t="str">
            <v>BOPLAN</v>
          </cell>
          <cell r="N112" t="str">
            <v>3 Ter, Rue d'Athènes   ZI Bois Briand   BP 17171</v>
          </cell>
          <cell r="O112">
            <v>44312</v>
          </cell>
          <cell r="P112" t="str">
            <v>NANTES Cédex 3</v>
          </cell>
          <cell r="Q112">
            <v>251895050</v>
          </cell>
          <cell r="S112">
            <v>251895089</v>
          </cell>
          <cell r="T112">
            <v>42840</v>
          </cell>
        </row>
        <row r="113">
          <cell r="A113">
            <v>8.1129999999999995</v>
          </cell>
          <cell r="B113" t="str">
            <v>BB</v>
          </cell>
          <cell r="C113" t="str">
            <v>BI</v>
          </cell>
          <cell r="D113" t="str">
            <v>SOFIALEX</v>
          </cell>
          <cell r="E113" t="str">
            <v>26, Rue des Aulnes</v>
          </cell>
          <cell r="F113">
            <v>69760</v>
          </cell>
          <cell r="G113" t="str">
            <v>LIMONEST</v>
          </cell>
          <cell r="H113">
            <v>472170238</v>
          </cell>
          <cell r="I113">
            <v>472170953</v>
          </cell>
          <cell r="J113" t="str">
            <v>REEL</v>
          </cell>
          <cell r="K113">
            <v>77</v>
          </cell>
          <cell r="L113" t="str">
            <v>MITRY MORY</v>
          </cell>
          <cell r="M113" t="str">
            <v>ARCHITECTURE CONSULTANT</v>
          </cell>
          <cell r="N113" t="str">
            <v>3, Rue du Temple</v>
          </cell>
          <cell r="O113">
            <v>75004</v>
          </cell>
          <cell r="P113" t="str">
            <v>PARIS</v>
          </cell>
          <cell r="Q113">
            <v>142773313</v>
          </cell>
          <cell r="S113">
            <v>142773330</v>
          </cell>
          <cell r="T113">
            <v>57400</v>
          </cell>
          <cell r="V113" t="str">
            <v>JH</v>
          </cell>
        </row>
        <row r="114">
          <cell r="A114">
            <v>8.1140000000000008</v>
          </cell>
          <cell r="B114" t="str">
            <v>BB</v>
          </cell>
          <cell r="C114" t="str">
            <v>AR</v>
          </cell>
          <cell r="D114" t="str">
            <v>SCI HELOUVA - Mr SERVANIN</v>
          </cell>
          <cell r="E114" t="str">
            <v>8, Lotissement Le Clair Matin</v>
          </cell>
          <cell r="F114">
            <v>38540</v>
          </cell>
          <cell r="G114" t="str">
            <v>HEYRIEUX</v>
          </cell>
          <cell r="H114">
            <v>673243526</v>
          </cell>
          <cell r="I114">
            <v>472485775</v>
          </cell>
          <cell r="J114" t="str">
            <v>SCI HELOUVA - Mr SERVANIN</v>
          </cell>
          <cell r="K114">
            <v>38</v>
          </cell>
          <cell r="L114" t="str">
            <v>VALENCIN</v>
          </cell>
          <cell r="T114">
            <v>29500</v>
          </cell>
          <cell r="V114" t="str">
            <v>JM</v>
          </cell>
        </row>
        <row r="115">
          <cell r="A115">
            <v>8.1150000000000002</v>
          </cell>
          <cell r="B115" t="str">
            <v>CS</v>
          </cell>
          <cell r="C115" t="str">
            <v>AR</v>
          </cell>
          <cell r="D115" t="str">
            <v>SCI VALMAX - BRULEY Eric</v>
          </cell>
          <cell r="E115" t="str">
            <v>7, Rue du Stade</v>
          </cell>
          <cell r="F115">
            <v>25650</v>
          </cell>
          <cell r="G115" t="str">
            <v>GILLEY</v>
          </cell>
          <cell r="H115">
            <v>673992308</v>
          </cell>
          <cell r="J115" t="str">
            <v>SCI VALMAX - BRULEY Eric</v>
          </cell>
          <cell r="K115">
            <v>25</v>
          </cell>
          <cell r="L115" t="str">
            <v>GILLEY</v>
          </cell>
          <cell r="T115">
            <v>40000</v>
          </cell>
          <cell r="V115" t="str">
            <v>RM</v>
          </cell>
        </row>
        <row r="116">
          <cell r="A116">
            <v>8.1159999999999997</v>
          </cell>
          <cell r="B116" t="str">
            <v>BE</v>
          </cell>
          <cell r="C116" t="str">
            <v>HS</v>
          </cell>
          <cell r="D116" t="str">
            <v>CACH BATIMENT</v>
          </cell>
          <cell r="E116" t="str">
            <v>9, Place Carrière</v>
          </cell>
          <cell r="F116">
            <v>54000</v>
          </cell>
          <cell r="G116" t="str">
            <v>NANCY</v>
          </cell>
          <cell r="H116">
            <v>383355494</v>
          </cell>
          <cell r="I116">
            <v>383376693</v>
          </cell>
          <cell r="J116" t="str">
            <v>FRANSBONHOMME</v>
          </cell>
          <cell r="K116">
            <v>57</v>
          </cell>
          <cell r="L116" t="str">
            <v>METZ</v>
          </cell>
          <cell r="T116">
            <v>48880</v>
          </cell>
        </row>
        <row r="117">
          <cell r="A117">
            <v>8.1170000000000009</v>
          </cell>
          <cell r="B117" t="str">
            <v>YM</v>
          </cell>
          <cell r="C117" t="str">
            <v>DI</v>
          </cell>
          <cell r="D117" t="str">
            <v>VINCI CONSTRUCTION</v>
          </cell>
          <cell r="E117" t="str">
            <v>1, Passage de l'Europe</v>
          </cell>
          <cell r="F117">
            <v>31400</v>
          </cell>
          <cell r="G117" t="str">
            <v>TOULOUSE</v>
          </cell>
          <cell r="H117">
            <v>561394252</v>
          </cell>
          <cell r="I117">
            <v>561394246</v>
          </cell>
          <cell r="J117" t="str">
            <v>SOYOUZ</v>
          </cell>
          <cell r="K117">
            <v>97</v>
          </cell>
          <cell r="L117" t="str">
            <v>CAYENNE</v>
          </cell>
          <cell r="M117" t="str">
            <v>VINCI CONSTRUCTION</v>
          </cell>
          <cell r="N117" t="str">
            <v>1, Passage de l'Europe</v>
          </cell>
          <cell r="O117">
            <v>31400</v>
          </cell>
          <cell r="P117" t="str">
            <v>TOULOUSE</v>
          </cell>
          <cell r="Q117">
            <v>561394252</v>
          </cell>
          <cell r="S117">
            <v>561394246</v>
          </cell>
          <cell r="T117">
            <v>142975</v>
          </cell>
        </row>
        <row r="118">
          <cell r="A118">
            <v>8.1180000000000003</v>
          </cell>
          <cell r="B118" t="str">
            <v>BB</v>
          </cell>
          <cell r="C118" t="str">
            <v>BI</v>
          </cell>
          <cell r="D118" t="str">
            <v>SCI ICC EXPANSION INSTALLUX</v>
          </cell>
          <cell r="E118" t="str">
            <v>Chemin du Bois Rond</v>
          </cell>
          <cell r="F118">
            <v>69720</v>
          </cell>
          <cell r="G118" t="str">
            <v>SAINT BONNET DE MURE</v>
          </cell>
          <cell r="H118">
            <v>472483131</v>
          </cell>
          <cell r="I118">
            <v>472483147</v>
          </cell>
          <cell r="J118" t="str">
            <v>INSTALLUX</v>
          </cell>
          <cell r="K118">
            <v>69</v>
          </cell>
          <cell r="L118" t="str">
            <v>SAINT BONNET DE MURE</v>
          </cell>
          <cell r="M118" t="str">
            <v>CEZARD Edmond</v>
          </cell>
          <cell r="N118" t="str">
            <v>13, Rue Jean-Baptiste Durand</v>
          </cell>
          <cell r="O118">
            <v>69100</v>
          </cell>
          <cell r="P118" t="str">
            <v>VILLEURBANNE</v>
          </cell>
          <cell r="Q118">
            <v>472657212</v>
          </cell>
          <cell r="S118">
            <v>472657211</v>
          </cell>
          <cell r="T118">
            <v>140000</v>
          </cell>
        </row>
        <row r="119">
          <cell r="A119">
            <v>8.1189999999999998</v>
          </cell>
          <cell r="B119" t="str">
            <v>CS</v>
          </cell>
          <cell r="C119" t="str">
            <v>AR</v>
          </cell>
          <cell r="D119" t="str">
            <v>OMBRET Laurent</v>
          </cell>
          <cell r="E119" t="str">
            <v>19, Rue des Vosges</v>
          </cell>
          <cell r="F119">
            <v>70200</v>
          </cell>
          <cell r="G119" t="str">
            <v>SAINT GERMAIN</v>
          </cell>
          <cell r="H119">
            <v>38430919</v>
          </cell>
          <cell r="J119" t="str">
            <v>OMBRET Laurent</v>
          </cell>
          <cell r="K119">
            <v>70</v>
          </cell>
          <cell r="L119" t="str">
            <v>SAINT GERMAIN</v>
          </cell>
          <cell r="T119" t="str">
            <v>ANNULEE</v>
          </cell>
          <cell r="V119" t="str">
            <v>RM</v>
          </cell>
        </row>
        <row r="120">
          <cell r="A120">
            <v>8.1199999999999992</v>
          </cell>
          <cell r="B120" t="str">
            <v>BE</v>
          </cell>
          <cell r="C120" t="str">
            <v>BI</v>
          </cell>
          <cell r="D120" t="str">
            <v>BATIPRO CONCEPT</v>
          </cell>
          <cell r="E120" t="str">
            <v>8, Rue Alfred De Vigny   BP 72109</v>
          </cell>
          <cell r="F120">
            <v>25051</v>
          </cell>
          <cell r="G120" t="str">
            <v>BESANCON Cédex 5</v>
          </cell>
          <cell r="H120">
            <v>381412500</v>
          </cell>
          <cell r="I120">
            <v>381518041</v>
          </cell>
          <cell r="J120" t="str">
            <v>CARTONNAGE CR</v>
          </cell>
          <cell r="K120">
            <v>1</v>
          </cell>
          <cell r="L120" t="str">
            <v>CHATILLON EN MICHAILLE</v>
          </cell>
          <cell r="M120" t="str">
            <v>BATIPRO CONCEPT</v>
          </cell>
          <cell r="N120" t="str">
            <v>8, Rue Alfred De Vigny   BP 72109</v>
          </cell>
          <cell r="O120">
            <v>25051</v>
          </cell>
          <cell r="P120" t="str">
            <v>BESANCON Cédex 5</v>
          </cell>
          <cell r="Q120">
            <v>381412500</v>
          </cell>
          <cell r="S120">
            <v>381518041</v>
          </cell>
          <cell r="T120">
            <v>15000</v>
          </cell>
        </row>
        <row r="121">
          <cell r="A121">
            <v>8.1210000000000004</v>
          </cell>
          <cell r="B121" t="str">
            <v>FZ</v>
          </cell>
          <cell r="C121" t="str">
            <v>DI</v>
          </cell>
          <cell r="D121" t="str">
            <v>CREDIT AGRICOLE</v>
          </cell>
          <cell r="E121" t="str">
            <v>1, Rue Daniel Boutet</v>
          </cell>
          <cell r="F121">
            <v>28000</v>
          </cell>
          <cell r="G121" t="str">
            <v>CHARTRES</v>
          </cell>
          <cell r="J121" t="str">
            <v>CREDIT AGRICOLE</v>
          </cell>
          <cell r="K121">
            <v>41</v>
          </cell>
          <cell r="L121" t="str">
            <v>ROMORANTIN LANTHENAY</v>
          </cell>
          <cell r="M121" t="str">
            <v>SGM</v>
          </cell>
          <cell r="N121" t="str">
            <v>42, Rue de la Fuye</v>
          </cell>
          <cell r="O121">
            <v>37000</v>
          </cell>
          <cell r="P121" t="str">
            <v>TOURS</v>
          </cell>
          <cell r="T121">
            <v>2670</v>
          </cell>
        </row>
        <row r="122">
          <cell r="A122">
            <v>8.1219999999999999</v>
          </cell>
          <cell r="B122" t="str">
            <v>BB</v>
          </cell>
          <cell r="C122" t="str">
            <v>DI</v>
          </cell>
          <cell r="D122" t="str">
            <v>SCI LES PLEIADES IV (LAZARD GROUPE)</v>
          </cell>
          <cell r="E122" t="str">
            <v>1, Allée de la Robertsau</v>
          </cell>
          <cell r="F122">
            <v>67000</v>
          </cell>
          <cell r="G122" t="str">
            <v>STRASBOURG</v>
          </cell>
          <cell r="H122">
            <v>388602727</v>
          </cell>
          <cell r="I122">
            <v>388606011</v>
          </cell>
          <cell r="J122" t="str">
            <v>LE PARC CEZANNE 1</v>
          </cell>
          <cell r="K122">
            <v>13</v>
          </cell>
          <cell r="L122" t="str">
            <v>AIX EN PROVENCE</v>
          </cell>
          <cell r="M122" t="str">
            <v>AT2A</v>
          </cell>
          <cell r="N122" t="str">
            <v>10, Place Niollon   Résidence Vendôme Rotonde bât D</v>
          </cell>
          <cell r="O122">
            <v>13100</v>
          </cell>
          <cell r="P122" t="str">
            <v>AIX EN PROVENCE</v>
          </cell>
          <cell r="Q122">
            <v>442277024</v>
          </cell>
          <cell r="S122">
            <v>442262943</v>
          </cell>
          <cell r="T122">
            <v>1192159</v>
          </cell>
          <cell r="V122" t="str">
            <v>VR</v>
          </cell>
        </row>
        <row r="123">
          <cell r="A123">
            <v>8.1229999999999993</v>
          </cell>
          <cell r="B123" t="str">
            <v>BB</v>
          </cell>
          <cell r="C123" t="str">
            <v>BI</v>
          </cell>
          <cell r="D123" t="str">
            <v>SCI REGALE</v>
          </cell>
          <cell r="E123" t="str">
            <v>Route de Samognat   BP 72   VEYZIAT</v>
          </cell>
          <cell r="F123">
            <v>1117</v>
          </cell>
          <cell r="G123" t="str">
            <v>OYONNAX Cédex</v>
          </cell>
          <cell r="H123">
            <v>474121212</v>
          </cell>
          <cell r="I123">
            <v>474779757</v>
          </cell>
          <cell r="J123" t="str">
            <v>LGR REINE</v>
          </cell>
          <cell r="K123">
            <v>1</v>
          </cell>
          <cell r="L123" t="str">
            <v>VEYZIAT</v>
          </cell>
          <cell r="M123" t="str">
            <v>LAGOUTTE Gérard</v>
          </cell>
          <cell r="N123" t="str">
            <v>2, Chemin Sous Géry</v>
          </cell>
          <cell r="O123">
            <v>26200</v>
          </cell>
          <cell r="P123" t="str">
            <v>MONTELIMAR</v>
          </cell>
          <cell r="Q123">
            <v>475017797</v>
          </cell>
          <cell r="S123">
            <v>475530364</v>
          </cell>
          <cell r="T123">
            <v>220000</v>
          </cell>
          <cell r="V123" t="str">
            <v>JH</v>
          </cell>
        </row>
        <row r="124">
          <cell r="A124">
            <v>8.1240000000000006</v>
          </cell>
          <cell r="B124" t="str">
            <v>BE</v>
          </cell>
          <cell r="C124" t="str">
            <v>MP</v>
          </cell>
          <cell r="D124" t="str">
            <v>CONSEIL GENERAL DE L'YONNE</v>
          </cell>
          <cell r="E124" t="str">
            <v>10, Route de Saint Georges</v>
          </cell>
          <cell r="F124">
            <v>89000</v>
          </cell>
          <cell r="G124" t="str">
            <v>PERRIGNY</v>
          </cell>
          <cell r="H124">
            <v>386728686</v>
          </cell>
          <cell r="I124">
            <v>386728688</v>
          </cell>
          <cell r="J124" t="str">
            <v>COLLEGE MARCEL AYME</v>
          </cell>
          <cell r="K124">
            <v>89</v>
          </cell>
          <cell r="L124" t="str">
            <v>SAINT FLORENTIN</v>
          </cell>
          <cell r="M124" t="str">
            <v>BONINO Gilles</v>
          </cell>
          <cell r="N124" t="str">
            <v>Rue Jules Rathier</v>
          </cell>
          <cell r="O124">
            <v>89800</v>
          </cell>
          <cell r="P124" t="str">
            <v>CHABLIS</v>
          </cell>
          <cell r="Q124">
            <v>386188950</v>
          </cell>
          <cell r="S124">
            <v>386188934</v>
          </cell>
          <cell r="T124">
            <v>151384.25</v>
          </cell>
          <cell r="V124" t="str">
            <v>VR</v>
          </cell>
        </row>
        <row r="125">
          <cell r="A125">
            <v>8.125</v>
          </cell>
          <cell r="B125" t="str">
            <v>BE</v>
          </cell>
          <cell r="C125" t="str">
            <v>BI</v>
          </cell>
          <cell r="D125" t="str">
            <v>LCR</v>
          </cell>
          <cell r="E125" t="str">
            <v>2, Rue Augustin Fresnel   Tour B   BP 28236</v>
          </cell>
          <cell r="F125">
            <v>57082</v>
          </cell>
          <cell r="G125" t="str">
            <v>METZ Cédex 3</v>
          </cell>
          <cell r="H125">
            <v>387213113</v>
          </cell>
          <cell r="I125">
            <v>387795612</v>
          </cell>
          <cell r="J125" t="str">
            <v>DE HOLDING - SCI DES 2 SAULES</v>
          </cell>
          <cell r="K125">
            <v>54</v>
          </cell>
          <cell r="L125" t="str">
            <v>HEILLECOURT</v>
          </cell>
          <cell r="M125" t="str">
            <v>LCR</v>
          </cell>
          <cell r="N125" t="str">
            <v>2, Rue Augustin Fresnel   Tour B   BP 28236</v>
          </cell>
          <cell r="O125">
            <v>57082</v>
          </cell>
          <cell r="P125" t="str">
            <v>METZ Cédex 3</v>
          </cell>
          <cell r="Q125">
            <v>387213113</v>
          </cell>
          <cell r="S125">
            <v>387795612</v>
          </cell>
          <cell r="T125">
            <v>108000</v>
          </cell>
        </row>
        <row r="126">
          <cell r="A126">
            <v>8.1259999999999994</v>
          </cell>
          <cell r="B126" t="str">
            <v>BB</v>
          </cell>
          <cell r="C126" t="str">
            <v>BI</v>
          </cell>
          <cell r="D126" t="str">
            <v>FAURE INGENIERIE</v>
          </cell>
          <cell r="E126" t="str">
            <v>Parc Technologique Fontaines - Chemin Fontaines</v>
          </cell>
          <cell r="F126">
            <v>38190</v>
          </cell>
          <cell r="G126" t="str">
            <v>BERNIN</v>
          </cell>
          <cell r="H126">
            <v>476928100</v>
          </cell>
          <cell r="I126">
            <v>476928109</v>
          </cell>
          <cell r="J126" t="str">
            <v>SAGEM SECURITE DEFENSE</v>
          </cell>
          <cell r="K126">
            <v>21</v>
          </cell>
          <cell r="L126" t="str">
            <v>DIJON</v>
          </cell>
          <cell r="M126" t="str">
            <v>FAURE</v>
          </cell>
          <cell r="N126" t="str">
            <v>Parc Technologique Fontaines - Chemin Fontaines</v>
          </cell>
          <cell r="O126">
            <v>38190</v>
          </cell>
          <cell r="P126" t="str">
            <v>BERNIN</v>
          </cell>
          <cell r="Q126">
            <v>476928100</v>
          </cell>
          <cell r="S126">
            <v>476928109</v>
          </cell>
          <cell r="T126">
            <v>116180</v>
          </cell>
          <cell r="V126" t="str">
            <v>JH</v>
          </cell>
        </row>
        <row r="127">
          <cell r="A127">
            <v>8.1270000000000007</v>
          </cell>
          <cell r="B127" t="str">
            <v>BB</v>
          </cell>
          <cell r="C127" t="str">
            <v>BI</v>
          </cell>
          <cell r="D127" t="str">
            <v>SCANIA FRANCE</v>
          </cell>
          <cell r="E127" t="str">
            <v xml:space="preserve">2, Boulevard de l'Industrie   ZI Ecouflant   </v>
          </cell>
          <cell r="F127">
            <v>49000</v>
          </cell>
          <cell r="G127" t="str">
            <v>ANGERS</v>
          </cell>
          <cell r="H127" t="str">
            <v>02 41 41 33 63</v>
          </cell>
          <cell r="I127" t="str">
            <v>02 41 41 33 00</v>
          </cell>
          <cell r="J127" t="str">
            <v>SCANIA FRANCE</v>
          </cell>
          <cell r="K127">
            <v>77</v>
          </cell>
          <cell r="L127" t="str">
            <v>MITRY MORY</v>
          </cell>
          <cell r="M127" t="str">
            <v>HERZ ET POUZERGUE</v>
          </cell>
          <cell r="N127" t="str">
            <v>4, Rue de l'Annonciade</v>
          </cell>
          <cell r="O127">
            <v>69001</v>
          </cell>
          <cell r="P127" t="str">
            <v>LYON</v>
          </cell>
          <cell r="Q127" t="str">
            <v>04 78 29 16 56</v>
          </cell>
          <cell r="S127" t="str">
            <v>04 72 00 29 06</v>
          </cell>
          <cell r="T127">
            <v>301680</v>
          </cell>
          <cell r="V127" t="str">
            <v>FZ</v>
          </cell>
        </row>
        <row r="128">
          <cell r="A128">
            <v>8.1280000000000001</v>
          </cell>
          <cell r="B128" t="str">
            <v>BE</v>
          </cell>
          <cell r="C128" t="str">
            <v>BI</v>
          </cell>
          <cell r="D128" t="str">
            <v>DRUET</v>
          </cell>
          <cell r="E128" t="str">
            <v>BP 46</v>
          </cell>
          <cell r="F128">
            <v>70180</v>
          </cell>
          <cell r="G128" t="str">
            <v>DAMPIERRE SUR SALON</v>
          </cell>
          <cell r="J128" t="str">
            <v>DRUET</v>
          </cell>
          <cell r="K128">
            <v>70</v>
          </cell>
          <cell r="L128" t="str">
            <v>DAMPIERRE SUR SALON</v>
          </cell>
          <cell r="T128">
            <v>11760</v>
          </cell>
          <cell r="V128" t="str">
            <v>VR</v>
          </cell>
        </row>
        <row r="129">
          <cell r="A129">
            <v>8.1289999999999996</v>
          </cell>
          <cell r="B129" t="str">
            <v>BE</v>
          </cell>
          <cell r="C129" t="str">
            <v>BI</v>
          </cell>
          <cell r="D129" t="str">
            <v>BRISARD DAMPIERRE</v>
          </cell>
          <cell r="E129" t="str">
            <v>BP 45</v>
          </cell>
          <cell r="F129">
            <v>70180</v>
          </cell>
          <cell r="G129" t="str">
            <v>DAMPIERRE SUR SALON</v>
          </cell>
          <cell r="H129">
            <v>3846777080</v>
          </cell>
          <cell r="I129">
            <v>384670542</v>
          </cell>
          <cell r="J129" t="str">
            <v>CENTRE COMMERCIAL - Tranche 2</v>
          </cell>
          <cell r="K129">
            <v>70</v>
          </cell>
          <cell r="L129" t="str">
            <v>DAMPIERRE SUR SALON</v>
          </cell>
          <cell r="T129">
            <v>0</v>
          </cell>
        </row>
        <row r="130">
          <cell r="A130">
            <v>8.1300000000000008</v>
          </cell>
          <cell r="B130" t="str">
            <v>CS</v>
          </cell>
          <cell r="C130" t="str">
            <v>BA</v>
          </cell>
          <cell r="D130" t="str">
            <v>GAEC DE LA CHAVOTTE</v>
          </cell>
          <cell r="F130">
            <v>25190</v>
          </cell>
          <cell r="G130" t="str">
            <v>MONTANDON</v>
          </cell>
          <cell r="H130">
            <v>381965283</v>
          </cell>
          <cell r="I130">
            <v>675034449</v>
          </cell>
          <cell r="J130" t="str">
            <v>GAEC DE LA CHAVOTTE</v>
          </cell>
          <cell r="K130">
            <v>25</v>
          </cell>
          <cell r="L130" t="str">
            <v>MONTANDON</v>
          </cell>
          <cell r="M130" t="str">
            <v>MONNET Dominique</v>
          </cell>
          <cell r="N130" t="str">
            <v>2, Rue de l'Eglise</v>
          </cell>
          <cell r="O130">
            <v>25140</v>
          </cell>
          <cell r="P130" t="str">
            <v>CHARQUEMONT</v>
          </cell>
          <cell r="Q130">
            <v>381686417</v>
          </cell>
          <cell r="T130">
            <v>36000</v>
          </cell>
          <cell r="U130" t="str">
            <v>MONNET</v>
          </cell>
          <cell r="V130" t="str">
            <v>PC / AP</v>
          </cell>
        </row>
        <row r="131">
          <cell r="A131">
            <v>8.1310000000000002</v>
          </cell>
          <cell r="B131" t="str">
            <v xml:space="preserve"> BE</v>
          </cell>
          <cell r="C131" t="str">
            <v>HS</v>
          </cell>
          <cell r="D131" t="str">
            <v>SOGEA CARONI</v>
          </cell>
          <cell r="E131" t="str">
            <v>104, Avenue Maurice Berteaux   BP 55</v>
          </cell>
          <cell r="F131">
            <v>59430</v>
          </cell>
          <cell r="G131" t="str">
            <v>SAINT POL SUR MER</v>
          </cell>
          <cell r="H131">
            <v>328292360</v>
          </cell>
          <cell r="I131">
            <v>328643385</v>
          </cell>
          <cell r="J131" t="str">
            <v>SARDELEC - ALCATEL U 07 Bis</v>
          </cell>
          <cell r="K131">
            <v>62</v>
          </cell>
          <cell r="L131" t="str">
            <v>CALAIS</v>
          </cell>
          <cell r="M131" t="str">
            <v>LUCAS Jean Michel</v>
          </cell>
          <cell r="N131" t="str">
            <v>45, Rue du Faubourg de Roubaix</v>
          </cell>
          <cell r="O131">
            <v>59800</v>
          </cell>
          <cell r="P131" t="str">
            <v>LILLE</v>
          </cell>
          <cell r="Q131">
            <v>320214320</v>
          </cell>
          <cell r="S131">
            <v>320214321</v>
          </cell>
          <cell r="T131">
            <v>2197023.25</v>
          </cell>
          <cell r="V131" t="str">
            <v>RC</v>
          </cell>
        </row>
        <row r="132">
          <cell r="A132">
            <v>8.1319999999999997</v>
          </cell>
          <cell r="B132" t="str">
            <v>BB</v>
          </cell>
          <cell r="C132" t="str">
            <v>DI</v>
          </cell>
          <cell r="D132" t="str">
            <v>CMC</v>
          </cell>
          <cell r="E132" t="str">
            <v>354, Rue André Philip</v>
          </cell>
          <cell r="F132">
            <v>69007</v>
          </cell>
          <cell r="G132" t="str">
            <v>LYON</v>
          </cell>
          <cell r="H132">
            <v>472731440</v>
          </cell>
          <cell r="I132">
            <v>478580206</v>
          </cell>
          <cell r="J132" t="str">
            <v>PARC ARIANE</v>
          </cell>
          <cell r="K132">
            <v>69</v>
          </cell>
          <cell r="L132" t="str">
            <v>SAINT PRIEST</v>
          </cell>
          <cell r="M132" t="str">
            <v>CMC</v>
          </cell>
          <cell r="N132" t="str">
            <v>354, Rue André Philip</v>
          </cell>
          <cell r="O132">
            <v>69007</v>
          </cell>
          <cell r="P132" t="str">
            <v>LYON</v>
          </cell>
          <cell r="Q132">
            <v>472731440</v>
          </cell>
          <cell r="S132">
            <v>478580206</v>
          </cell>
          <cell r="T132">
            <v>293500</v>
          </cell>
        </row>
        <row r="133">
          <cell r="A133">
            <v>8.1329999999999991</v>
          </cell>
          <cell r="B133" t="str">
            <v>BE</v>
          </cell>
          <cell r="C133" t="str">
            <v>HS</v>
          </cell>
          <cell r="D133" t="str">
            <v>SCI DENIS PAPIN</v>
          </cell>
          <cell r="E133" t="str">
            <v>157, Rue du Ladhof   ZI Nord</v>
          </cell>
          <cell r="F133">
            <v>68000</v>
          </cell>
          <cell r="G133" t="str">
            <v>COLMAR</v>
          </cell>
          <cell r="J133" t="str">
            <v>SCAPALSACE - LECLERC</v>
          </cell>
          <cell r="K133">
            <v>68</v>
          </cell>
          <cell r="L133" t="str">
            <v>COLMAR</v>
          </cell>
          <cell r="M133" t="str">
            <v>VALENTIN Jean-Yves</v>
          </cell>
          <cell r="N133" t="str">
            <v>12, Rue des Capucins</v>
          </cell>
          <cell r="O133">
            <v>57400</v>
          </cell>
          <cell r="P133" t="str">
            <v>SARREBOURG</v>
          </cell>
          <cell r="Q133">
            <v>387031080</v>
          </cell>
          <cell r="S133">
            <v>387239943</v>
          </cell>
          <cell r="T133">
            <v>376350</v>
          </cell>
          <cell r="V133" t="str">
            <v>RM</v>
          </cell>
        </row>
        <row r="134">
          <cell r="A134">
            <v>8.1340000000000003</v>
          </cell>
          <cell r="B134" t="str">
            <v>BE</v>
          </cell>
          <cell r="C134" t="str">
            <v>BI</v>
          </cell>
          <cell r="D134" t="str">
            <v>LCR</v>
          </cell>
          <cell r="E134" t="str">
            <v>2, Rue Augustin Fresnel   Tour B   BP 28236</v>
          </cell>
          <cell r="F134">
            <v>57082</v>
          </cell>
          <cell r="G134" t="str">
            <v>METZ Cédex 3</v>
          </cell>
          <cell r="H134">
            <v>387213113</v>
          </cell>
          <cell r="I134">
            <v>387795612</v>
          </cell>
          <cell r="J134" t="str">
            <v>FRANCE PARE BRISE</v>
          </cell>
          <cell r="K134">
            <v>57</v>
          </cell>
          <cell r="L134" t="str">
            <v>ENNERY</v>
          </cell>
          <cell r="M134" t="str">
            <v>LCR</v>
          </cell>
          <cell r="N134" t="str">
            <v>2, Rue Augustin Fresnel   Tour B   BP 28236</v>
          </cell>
          <cell r="O134">
            <v>57082</v>
          </cell>
          <cell r="P134" t="str">
            <v>METZ Cédex 3</v>
          </cell>
          <cell r="Q134">
            <v>387213113</v>
          </cell>
          <cell r="S134">
            <v>387795612</v>
          </cell>
          <cell r="T134">
            <v>95000</v>
          </cell>
          <cell r="V134" t="str">
            <v>JM</v>
          </cell>
        </row>
        <row r="135">
          <cell r="A135">
            <v>8.1349999999999998</v>
          </cell>
          <cell r="B135" t="str">
            <v>BE</v>
          </cell>
          <cell r="C135" t="str">
            <v>GD</v>
          </cell>
          <cell r="D135" t="str">
            <v>SCI TEMPLEUVE IMMOBILIER</v>
          </cell>
          <cell r="E135" t="str">
            <v>29, Rue de Maresquel</v>
          </cell>
          <cell r="F135">
            <v>59242</v>
          </cell>
          <cell r="G135" t="str">
            <v>TEMPLEUVE</v>
          </cell>
          <cell r="J135" t="str">
            <v>LECLERC</v>
          </cell>
          <cell r="K135">
            <v>59</v>
          </cell>
          <cell r="L135" t="str">
            <v>TEMPLEUVE</v>
          </cell>
          <cell r="M135" t="str">
            <v>BATIC</v>
          </cell>
          <cell r="N135" t="str">
            <v>4, Rue Jean Miclo   BP 1</v>
          </cell>
          <cell r="O135">
            <v>18150</v>
          </cell>
          <cell r="P135" t="str">
            <v>LA GUERCHE SUR L'AUBOIS</v>
          </cell>
          <cell r="Q135">
            <v>248776606</v>
          </cell>
          <cell r="S135">
            <v>248776607</v>
          </cell>
          <cell r="T135">
            <v>1691780</v>
          </cell>
          <cell r="V135" t="str">
            <v>JM</v>
          </cell>
        </row>
        <row r="136">
          <cell r="A136">
            <v>8.1359999999999992</v>
          </cell>
          <cell r="B136" t="str">
            <v>BE</v>
          </cell>
          <cell r="C136" t="str">
            <v>GD</v>
          </cell>
          <cell r="D136" t="str">
            <v>SCI ZONE A</v>
          </cell>
          <cell r="E136" t="str">
            <v>12, Rue Castelnau</v>
          </cell>
          <cell r="F136">
            <v>68000</v>
          </cell>
          <cell r="G136" t="str">
            <v>COLMAR</v>
          </cell>
          <cell r="H136">
            <v>389411637</v>
          </cell>
          <cell r="I136">
            <v>389239346</v>
          </cell>
          <cell r="J136" t="str">
            <v>SCI ZONE A (Tranche 3)</v>
          </cell>
          <cell r="K136">
            <v>90</v>
          </cell>
          <cell r="L136" t="str">
            <v>BESSONCOURT</v>
          </cell>
          <cell r="M136" t="str">
            <v>IMHOFF Jean Philippe</v>
          </cell>
          <cell r="N136" t="str">
            <v>2, Rue Jean Philippe Rameau</v>
          </cell>
          <cell r="O136">
            <v>68000</v>
          </cell>
          <cell r="P136" t="str">
            <v>COLMAR</v>
          </cell>
          <cell r="Q136">
            <v>389413180</v>
          </cell>
          <cell r="S136">
            <v>389410267</v>
          </cell>
          <cell r="T136">
            <v>274138.21999999997</v>
          </cell>
          <cell r="V136" t="str">
            <v>PC / RM</v>
          </cell>
        </row>
        <row r="137">
          <cell r="A137">
            <v>8.1370000000000005</v>
          </cell>
          <cell r="B137" t="str">
            <v>BE</v>
          </cell>
          <cell r="C137" t="str">
            <v>AR</v>
          </cell>
          <cell r="D137" t="str">
            <v>ACTION 70</v>
          </cell>
          <cell r="E137" t="str">
            <v>Vesoul Technologia   BP 40085</v>
          </cell>
          <cell r="F137">
            <v>70002</v>
          </cell>
          <cell r="G137" t="str">
            <v>VESOUL</v>
          </cell>
          <cell r="H137">
            <v>384971597</v>
          </cell>
          <cell r="I137">
            <v>384971599</v>
          </cell>
          <cell r="J137" t="str">
            <v>HOTEL D'ENTREPRISES</v>
          </cell>
          <cell r="K137">
            <v>70</v>
          </cell>
          <cell r="L137" t="str">
            <v>GY - VILLERSEXEL - ST LOUP - JUSSEY</v>
          </cell>
          <cell r="M137" t="str">
            <v>SICA HR</v>
          </cell>
          <cell r="N137" t="str">
            <v>2, Place du Moulin des Prés   BP 317</v>
          </cell>
          <cell r="O137">
            <v>70006</v>
          </cell>
          <cell r="P137" t="str">
            <v>VESOUL Cédex</v>
          </cell>
          <cell r="Q137">
            <v>384768245</v>
          </cell>
          <cell r="S137">
            <v>384765906</v>
          </cell>
          <cell r="T137">
            <v>171079.2</v>
          </cell>
          <cell r="V137" t="str">
            <v>PC</v>
          </cell>
        </row>
        <row r="138">
          <cell r="A138">
            <v>8.1379999999999999</v>
          </cell>
          <cell r="B138" t="str">
            <v>BE</v>
          </cell>
          <cell r="C138" t="str">
            <v>BI</v>
          </cell>
          <cell r="D138" t="str">
            <v>COREAL</v>
          </cell>
          <cell r="E138" t="str">
            <v>BP 45</v>
          </cell>
          <cell r="F138">
            <v>70180</v>
          </cell>
          <cell r="G138" t="str">
            <v>DAMPIERRE SUR SALON</v>
          </cell>
          <cell r="J138" t="str">
            <v>MAGILINES</v>
          </cell>
          <cell r="K138">
            <v>89</v>
          </cell>
          <cell r="L138" t="str">
            <v>MONETEAU</v>
          </cell>
          <cell r="M138" t="str">
            <v>COREAL</v>
          </cell>
          <cell r="N138" t="str">
            <v>BP 45</v>
          </cell>
          <cell r="O138">
            <v>70180</v>
          </cell>
          <cell r="P138" t="str">
            <v>DAMPIERRE SUR SALON</v>
          </cell>
          <cell r="T138">
            <v>30000</v>
          </cell>
        </row>
        <row r="139">
          <cell r="A139">
            <v>8.1389999999999993</v>
          </cell>
          <cell r="B139" t="str">
            <v>BE</v>
          </cell>
          <cell r="C139" t="str">
            <v>BI</v>
          </cell>
          <cell r="D139" t="str">
            <v>BATIPRO CONCEPT</v>
          </cell>
          <cell r="E139" t="str">
            <v>8, Rue Alfred De Vigny   BP 72109</v>
          </cell>
          <cell r="F139">
            <v>25051</v>
          </cell>
          <cell r="G139" t="str">
            <v>BESANCON Cédex 5</v>
          </cell>
          <cell r="H139">
            <v>381412500</v>
          </cell>
          <cell r="I139">
            <v>381518041</v>
          </cell>
          <cell r="J139" t="str">
            <v>CARTONNAGE CR</v>
          </cell>
          <cell r="K139">
            <v>1</v>
          </cell>
          <cell r="L139" t="str">
            <v>CHATILLON EN MICHAILLE</v>
          </cell>
          <cell r="M139" t="str">
            <v>BATIPRO CONCEPT</v>
          </cell>
          <cell r="N139" t="str">
            <v>8, Rue Alfred De Vigny   BP 72109</v>
          </cell>
          <cell r="O139">
            <v>25051</v>
          </cell>
          <cell r="P139" t="str">
            <v>BESANCON Cédex 5</v>
          </cell>
          <cell r="Q139">
            <v>381412500</v>
          </cell>
          <cell r="S139">
            <v>381518041</v>
          </cell>
          <cell r="T139">
            <v>230000</v>
          </cell>
          <cell r="V139" t="str">
            <v>GE</v>
          </cell>
        </row>
        <row r="140">
          <cell r="A140">
            <v>8.14</v>
          </cell>
          <cell r="B140" t="str">
            <v>BB</v>
          </cell>
          <cell r="C140" t="str">
            <v>DI</v>
          </cell>
          <cell r="D140" t="str">
            <v>LAZARD GROUPE</v>
          </cell>
          <cell r="E140" t="str">
            <v>33, Avenue Foch</v>
          </cell>
          <cell r="F140">
            <v>69006</v>
          </cell>
          <cell r="G140" t="str">
            <v>LYON</v>
          </cell>
          <cell r="H140">
            <v>472695969</v>
          </cell>
          <cell r="I140">
            <v>472695968</v>
          </cell>
          <cell r="J140" t="str">
            <v>MATMUT - SCI MATAIX</v>
          </cell>
          <cell r="K140">
            <v>13</v>
          </cell>
          <cell r="L140" t="str">
            <v>AIX EN PROVENCE</v>
          </cell>
          <cell r="M140" t="str">
            <v>AT2A</v>
          </cell>
          <cell r="N140" t="str">
            <v>30, Place Niollon  Résidence Vendôme Rotonde Bat D</v>
          </cell>
          <cell r="O140">
            <v>13100</v>
          </cell>
          <cell r="P140" t="str">
            <v>AIX EN PROVENCE</v>
          </cell>
          <cell r="Q140">
            <v>442277024</v>
          </cell>
          <cell r="S140">
            <v>442262943</v>
          </cell>
          <cell r="T140">
            <v>314300</v>
          </cell>
          <cell r="V140" t="str">
            <v>VR</v>
          </cell>
        </row>
        <row r="141">
          <cell r="A141">
            <v>8.141</v>
          </cell>
          <cell r="B141" t="str">
            <v>YM</v>
          </cell>
          <cell r="C141" t="str">
            <v>BI</v>
          </cell>
          <cell r="D141" t="str">
            <v>SCI LE PETIT LILAS</v>
          </cell>
          <cell r="E141" t="str">
            <v>30 a, Route de Brumath</v>
          </cell>
          <cell r="F141">
            <v>67460</v>
          </cell>
          <cell r="G141" t="str">
            <v>SOUFFELWEYERSHEIM</v>
          </cell>
          <cell r="J141" t="str">
            <v>AVIS</v>
          </cell>
          <cell r="K141">
            <v>67</v>
          </cell>
          <cell r="L141" t="str">
            <v>SOUFFELWEYERSHEIM</v>
          </cell>
          <cell r="M141" t="str">
            <v>DS INGENIERIE</v>
          </cell>
          <cell r="N141" t="str">
            <v>27, Rue des Cultivateurs</v>
          </cell>
          <cell r="O141">
            <v>67500</v>
          </cell>
          <cell r="P141" t="str">
            <v>HAGUENAU</v>
          </cell>
          <cell r="Q141">
            <v>388730728</v>
          </cell>
          <cell r="R141">
            <v>388730369</v>
          </cell>
          <cell r="S141">
            <v>674240054</v>
          </cell>
          <cell r="T141">
            <v>28000</v>
          </cell>
        </row>
        <row r="142">
          <cell r="A142">
            <v>8.1419999999999995</v>
          </cell>
          <cell r="B142" t="str">
            <v>BB</v>
          </cell>
          <cell r="C142" t="str">
            <v>BI</v>
          </cell>
          <cell r="D142" t="str">
            <v>ALCATEL VACUUM TECHNOLOGY FRANCE</v>
          </cell>
          <cell r="E142" t="str">
            <v>98, Avenue de Brogny</v>
          </cell>
          <cell r="F142">
            <v>74000</v>
          </cell>
          <cell r="G142" t="str">
            <v>ANNECY</v>
          </cell>
          <cell r="H142">
            <v>450657819</v>
          </cell>
          <cell r="I142">
            <v>450657586</v>
          </cell>
          <cell r="J142" t="str">
            <v>ALCATEL VACUUM - ADIXEN</v>
          </cell>
          <cell r="K142">
            <v>74</v>
          </cell>
          <cell r="L142" t="str">
            <v>ANNECY</v>
          </cell>
          <cell r="M142" t="str">
            <v>AGI INGENIERIE</v>
          </cell>
          <cell r="N142" t="str">
            <v>1545, Route d'Epagny</v>
          </cell>
          <cell r="O142">
            <v>74330</v>
          </cell>
          <cell r="P142" t="str">
            <v>SILLINGY</v>
          </cell>
          <cell r="Q142">
            <v>450097980</v>
          </cell>
          <cell r="S142">
            <v>450097732</v>
          </cell>
          <cell r="T142">
            <v>309158.26</v>
          </cell>
          <cell r="V142" t="str">
            <v>GE</v>
          </cell>
        </row>
        <row r="143">
          <cell r="A143">
            <v>8.1430000000000007</v>
          </cell>
          <cell r="B143" t="str">
            <v>FZ</v>
          </cell>
          <cell r="C143" t="str">
            <v>GD</v>
          </cell>
          <cell r="D143" t="str">
            <v>COREAL</v>
          </cell>
          <cell r="E143" t="str">
            <v>BP 45</v>
          </cell>
          <cell r="F143">
            <v>70180</v>
          </cell>
          <cell r="G143" t="str">
            <v>DAMPIERRE SUR SALON</v>
          </cell>
          <cell r="J143" t="str">
            <v>LA MARNIERE PRIMEURS - SCI CGR</v>
          </cell>
          <cell r="K143">
            <v>78</v>
          </cell>
          <cell r="L143" t="str">
            <v>LA QUEUE LEZ YVELINES</v>
          </cell>
          <cell r="M143" t="str">
            <v>COREAL</v>
          </cell>
          <cell r="N143" t="str">
            <v>BP 45</v>
          </cell>
          <cell r="O143">
            <v>70180</v>
          </cell>
          <cell r="P143" t="str">
            <v>DAMPIERRE SUR SALON</v>
          </cell>
          <cell r="T143">
            <v>266340</v>
          </cell>
          <cell r="V143" t="str">
            <v>FZ</v>
          </cell>
        </row>
        <row r="144">
          <cell r="A144">
            <v>8.1440000000000001</v>
          </cell>
          <cell r="B144" t="str">
            <v>FZ</v>
          </cell>
          <cell r="C144" t="str">
            <v>AR</v>
          </cell>
          <cell r="D144" t="str">
            <v>CACH BATIMENT</v>
          </cell>
          <cell r="E144" t="str">
            <v>9, Place Carrière</v>
          </cell>
          <cell r="F144">
            <v>54000</v>
          </cell>
          <cell r="G144" t="str">
            <v>NANCY</v>
          </cell>
          <cell r="H144">
            <v>383355494</v>
          </cell>
          <cell r="J144" t="str">
            <v>MOTO EXPERT</v>
          </cell>
          <cell r="K144">
            <v>64</v>
          </cell>
          <cell r="L144" t="str">
            <v>LONS</v>
          </cell>
          <cell r="M144" t="str">
            <v>CACH BATIMENT</v>
          </cell>
          <cell r="N144" t="str">
            <v>9, Place Carrière</v>
          </cell>
          <cell r="O144">
            <v>54000</v>
          </cell>
          <cell r="P144" t="str">
            <v>NANCY</v>
          </cell>
          <cell r="T144">
            <v>45500</v>
          </cell>
        </row>
        <row r="145">
          <cell r="A145">
            <v>8.1449999999999996</v>
          </cell>
          <cell r="B145" t="str">
            <v>FZ</v>
          </cell>
          <cell r="C145" t="str">
            <v>MP</v>
          </cell>
          <cell r="D145" t="str">
            <v>RABOT DUTILLEUL</v>
          </cell>
          <cell r="E145" t="str">
            <v>10, Avenue de Flandres</v>
          </cell>
          <cell r="F145">
            <v>59290</v>
          </cell>
          <cell r="G145" t="str">
            <v>WASQUEHAL</v>
          </cell>
          <cell r="I145">
            <v>320815354</v>
          </cell>
          <cell r="J145" t="str">
            <v>HOPITAL SAINTE ANNE</v>
          </cell>
          <cell r="K145">
            <v>75</v>
          </cell>
          <cell r="L145" t="str">
            <v>PARIS</v>
          </cell>
          <cell r="M145" t="str">
            <v>ARCHITECTE STUDIO</v>
          </cell>
          <cell r="N145" t="str">
            <v>10, Rue de Lacuée</v>
          </cell>
          <cell r="O145">
            <v>75012</v>
          </cell>
          <cell r="P145" t="str">
            <v>PARIS</v>
          </cell>
          <cell r="Q145">
            <v>143451800</v>
          </cell>
          <cell r="S145">
            <v>143438143</v>
          </cell>
          <cell r="T145">
            <v>262614</v>
          </cell>
          <cell r="V145" t="str">
            <v>FZ</v>
          </cell>
        </row>
        <row r="146">
          <cell r="A146">
            <v>8.1460000000000008</v>
          </cell>
          <cell r="B146" t="str">
            <v>BE</v>
          </cell>
          <cell r="C146" t="str">
            <v>AR</v>
          </cell>
          <cell r="D146" t="str">
            <v>SPPI</v>
          </cell>
          <cell r="F146">
            <v>70700</v>
          </cell>
          <cell r="G146" t="str">
            <v>GY</v>
          </cell>
          <cell r="H146">
            <v>384328727</v>
          </cell>
          <cell r="I146">
            <v>384328783</v>
          </cell>
          <cell r="J146" t="str">
            <v>SPPI</v>
          </cell>
          <cell r="K146">
            <v>70</v>
          </cell>
          <cell r="L146" t="str">
            <v>GY</v>
          </cell>
          <cell r="M146" t="str">
            <v>SMOD</v>
          </cell>
          <cell r="N146" t="str">
            <v>12, Rue Carnot</v>
          </cell>
          <cell r="O146">
            <v>70180</v>
          </cell>
          <cell r="P146" t="str">
            <v>DAMPIERRE SUR SALON</v>
          </cell>
          <cell r="T146">
            <v>21000</v>
          </cell>
        </row>
        <row r="147">
          <cell r="A147">
            <v>8.1470000000000002</v>
          </cell>
          <cell r="B147" t="str">
            <v>CS</v>
          </cell>
          <cell r="C147" t="str">
            <v>DI</v>
          </cell>
          <cell r="D147" t="str">
            <v>JEANNIOT</v>
          </cell>
          <cell r="E147" t="str">
            <v>131, Rue Saint Martin   Espace Commercial La Motte</v>
          </cell>
          <cell r="F147">
            <v>70000</v>
          </cell>
          <cell r="G147" t="str">
            <v>VESOUL</v>
          </cell>
          <cell r="J147" t="str">
            <v>JP &amp; C DEVELOPPEMENT</v>
          </cell>
          <cell r="K147">
            <v>70</v>
          </cell>
          <cell r="L147" t="str">
            <v>VESOUL</v>
          </cell>
          <cell r="M147" t="str">
            <v>BATI CREATION</v>
          </cell>
          <cell r="N147" t="str">
            <v>16, Rue des Chenevrières</v>
          </cell>
          <cell r="O147">
            <v>70000</v>
          </cell>
          <cell r="P147" t="str">
            <v>PUSEY</v>
          </cell>
          <cell r="R147">
            <v>630303787</v>
          </cell>
          <cell r="T147">
            <v>110985</v>
          </cell>
          <cell r="V147" t="str">
            <v>JM</v>
          </cell>
        </row>
        <row r="148">
          <cell r="A148">
            <v>8.1479999999999997</v>
          </cell>
          <cell r="B148" t="str">
            <v>YM</v>
          </cell>
          <cell r="C148" t="str">
            <v>BI</v>
          </cell>
          <cell r="D148" t="str">
            <v>SPIE BATIGNOLLES</v>
          </cell>
          <cell r="E148" t="str">
            <v>146, Route de Lyon</v>
          </cell>
          <cell r="F148">
            <v>67640</v>
          </cell>
          <cell r="G148" t="str">
            <v>FEGERSHEIM</v>
          </cell>
          <cell r="H148">
            <v>388276433</v>
          </cell>
          <cell r="I148">
            <v>388276444</v>
          </cell>
          <cell r="J148" t="str">
            <v>SMTOM - BARISIEN</v>
          </cell>
          <cell r="K148">
            <v>54</v>
          </cell>
          <cell r="L148" t="str">
            <v>VILLERS LA MONTAGNE</v>
          </cell>
          <cell r="M148" t="str">
            <v>SPIE BATIGNOLLES</v>
          </cell>
          <cell r="N148" t="str">
            <v>146, Route de Lyon</v>
          </cell>
          <cell r="O148">
            <v>67640</v>
          </cell>
          <cell r="P148" t="str">
            <v>FEGERSHEIM</v>
          </cell>
          <cell r="Q148">
            <v>388276433</v>
          </cell>
          <cell r="R148">
            <v>607288758</v>
          </cell>
          <cell r="S148">
            <v>388276444</v>
          </cell>
          <cell r="T148">
            <v>1256000</v>
          </cell>
          <cell r="V148" t="str">
            <v>JH</v>
          </cell>
        </row>
        <row r="149">
          <cell r="A149">
            <v>8.1489999999999991</v>
          </cell>
          <cell r="B149" t="str">
            <v>BE</v>
          </cell>
          <cell r="C149" t="str">
            <v>MP</v>
          </cell>
          <cell r="D149" t="str">
            <v>LE GROUPEMENT</v>
          </cell>
          <cell r="E149" t="str">
            <v>Parc Lafayette   9, Rue Chirstian Huygens</v>
          </cell>
          <cell r="F149">
            <v>25000</v>
          </cell>
          <cell r="G149" t="str">
            <v>BESANCON</v>
          </cell>
          <cell r="H149">
            <v>381500909</v>
          </cell>
          <cell r="I149">
            <v>381530614</v>
          </cell>
          <cell r="J149" t="str">
            <v>LA POSTE</v>
          </cell>
          <cell r="K149">
            <v>39</v>
          </cell>
          <cell r="L149" t="str">
            <v>DOLE</v>
          </cell>
          <cell r="M149" t="str">
            <v>LE GROUPEMENT</v>
          </cell>
          <cell r="N149" t="str">
            <v>Parc Lafayette   9, Rue Christian Huygens</v>
          </cell>
          <cell r="O149">
            <v>25000</v>
          </cell>
          <cell r="P149" t="str">
            <v>BESANCON</v>
          </cell>
          <cell r="Q149">
            <v>381500909</v>
          </cell>
          <cell r="S149">
            <v>381530614</v>
          </cell>
          <cell r="T149">
            <v>147000</v>
          </cell>
          <cell r="V149" t="str">
            <v>VR</v>
          </cell>
        </row>
        <row r="150">
          <cell r="A150">
            <v>8.15</v>
          </cell>
          <cell r="B150" t="str">
            <v>BE</v>
          </cell>
          <cell r="C150" t="str">
            <v>BI</v>
          </cell>
          <cell r="D150" t="str">
            <v>GENERAL EMBALLAGE</v>
          </cell>
          <cell r="E150" t="str">
            <v>BP 63 E   ZA Taharacht  AKBOU</v>
          </cell>
          <cell r="F150">
            <v>6200</v>
          </cell>
          <cell r="G150" t="str">
            <v>BEJAIA</v>
          </cell>
          <cell r="J150" t="str">
            <v>GENERAL EMBALLAGE</v>
          </cell>
          <cell r="K150" t="str">
            <v>E</v>
          </cell>
          <cell r="L150" t="str">
            <v>ORAN (ALGERIE)</v>
          </cell>
          <cell r="T150">
            <v>222750</v>
          </cell>
          <cell r="V150" t="str">
            <v>JM / GD</v>
          </cell>
        </row>
        <row r="151">
          <cell r="A151">
            <v>8.1509999999999998</v>
          </cell>
          <cell r="B151" t="str">
            <v>BE</v>
          </cell>
          <cell r="C151" t="str">
            <v>GD</v>
          </cell>
          <cell r="D151" t="str">
            <v>COREAL</v>
          </cell>
          <cell r="E151" t="str">
            <v>BP 45</v>
          </cell>
          <cell r="F151">
            <v>70180</v>
          </cell>
          <cell r="G151" t="str">
            <v>DAMPIERRE SUR SALON</v>
          </cell>
          <cell r="J151" t="str">
            <v>LA MONTAGE DES GLAISES - SCI EMILE ZOLA</v>
          </cell>
          <cell r="K151">
            <v>91</v>
          </cell>
          <cell r="L151" t="str">
            <v>CORBEIL</v>
          </cell>
          <cell r="M151" t="str">
            <v>COREAL</v>
          </cell>
          <cell r="N151" t="str">
            <v>BP 45</v>
          </cell>
          <cell r="O151">
            <v>70180</v>
          </cell>
          <cell r="P151" t="str">
            <v>DAMPIERRE SUR SALON</v>
          </cell>
          <cell r="T151">
            <v>284595</v>
          </cell>
          <cell r="V151" t="str">
            <v>VR/FZ</v>
          </cell>
        </row>
        <row r="152">
          <cell r="A152">
            <v>8.1519999999999992</v>
          </cell>
          <cell r="B152" t="str">
            <v>BE</v>
          </cell>
          <cell r="C152" t="str">
            <v>AR</v>
          </cell>
          <cell r="D152" t="str">
            <v>BATIPRO CONCEPT</v>
          </cell>
          <cell r="E152" t="str">
            <v>8, Rue Alfred De Vigny   BP 72109</v>
          </cell>
          <cell r="F152">
            <v>25051</v>
          </cell>
          <cell r="G152" t="str">
            <v>BESANCON Cédex 5</v>
          </cell>
          <cell r="H152">
            <v>381412500</v>
          </cell>
          <cell r="I152">
            <v>381518041</v>
          </cell>
          <cell r="J152" t="str">
            <v>MSTCI</v>
          </cell>
          <cell r="K152">
            <v>71</v>
          </cell>
          <cell r="L152" t="str">
            <v>BUXY</v>
          </cell>
          <cell r="M152" t="str">
            <v>BATIPRO CONCEPT</v>
          </cell>
          <cell r="N152" t="str">
            <v>8, Rue Alfred De Vigny   BP 72109</v>
          </cell>
          <cell r="O152">
            <v>25051</v>
          </cell>
          <cell r="P152" t="str">
            <v>BESANCON Cédex 5</v>
          </cell>
          <cell r="Q152">
            <v>381412500</v>
          </cell>
          <cell r="S152">
            <v>381518041</v>
          </cell>
          <cell r="T152">
            <v>145125.12</v>
          </cell>
          <cell r="V152" t="str">
            <v>GE</v>
          </cell>
        </row>
        <row r="153">
          <cell r="A153">
            <v>8.1530000000000005</v>
          </cell>
          <cell r="B153" t="str">
            <v>BE</v>
          </cell>
          <cell r="C153" t="str">
            <v>BI</v>
          </cell>
          <cell r="D153" t="str">
            <v>UNION AUBOISE</v>
          </cell>
          <cell r="E153" t="str">
            <v>Domaine de Villeneuve   BP 17</v>
          </cell>
          <cell r="F153">
            <v>10110</v>
          </cell>
          <cell r="G153" t="str">
            <v>BAR SUR AUBE</v>
          </cell>
          <cell r="H153">
            <v>325383065</v>
          </cell>
          <cell r="I153">
            <v>325297321</v>
          </cell>
          <cell r="J153" t="str">
            <v>UNION AUBOISE</v>
          </cell>
          <cell r="K153">
            <v>10</v>
          </cell>
          <cell r="L153" t="str">
            <v>BAR SUR SEINE</v>
          </cell>
          <cell r="M153" t="str">
            <v>SETUREC ARCHITECTURE</v>
          </cell>
          <cell r="N153" t="str">
            <v>2, Rue Louis De Broglie   Parc Technologique</v>
          </cell>
          <cell r="O153">
            <v>21000</v>
          </cell>
          <cell r="P153" t="str">
            <v>DIJON</v>
          </cell>
          <cell r="Q153">
            <v>380740102</v>
          </cell>
          <cell r="S153">
            <v>380740106</v>
          </cell>
          <cell r="T153">
            <v>54000</v>
          </cell>
          <cell r="V153" t="str">
            <v>JM</v>
          </cell>
        </row>
        <row r="154">
          <cell r="A154">
            <v>8.1539999999999999</v>
          </cell>
          <cell r="B154" t="str">
            <v>BB</v>
          </cell>
          <cell r="C154" t="str">
            <v>BI</v>
          </cell>
          <cell r="D154" t="str">
            <v>EM2C</v>
          </cell>
          <cell r="E154" t="str">
            <v>Chemin de la Plaine</v>
          </cell>
          <cell r="F154">
            <v>69390</v>
          </cell>
          <cell r="G154" t="str">
            <v>VOURLES</v>
          </cell>
          <cell r="H154">
            <v>472316507</v>
          </cell>
          <cell r="I154">
            <v>472316509</v>
          </cell>
          <cell r="J154" t="str">
            <v>LA POSTE</v>
          </cell>
          <cell r="K154">
            <v>69</v>
          </cell>
          <cell r="L154" t="str">
            <v>CORBAS</v>
          </cell>
          <cell r="M154" t="str">
            <v>EM2C</v>
          </cell>
          <cell r="N154" t="str">
            <v>Chemin de la Plaine</v>
          </cell>
          <cell r="O154">
            <v>69390</v>
          </cell>
          <cell r="P154" t="str">
            <v>VOURLES</v>
          </cell>
          <cell r="Q154">
            <v>472316507</v>
          </cell>
          <cell r="R154">
            <v>618584368</v>
          </cell>
          <cell r="S154">
            <v>472316509</v>
          </cell>
          <cell r="T154">
            <v>221000</v>
          </cell>
          <cell r="V154" t="str">
            <v>JH</v>
          </cell>
        </row>
        <row r="155">
          <cell r="A155">
            <v>8.1549999999999994</v>
          </cell>
          <cell r="B155" t="str">
            <v>YM</v>
          </cell>
          <cell r="C155" t="str">
            <v>MP</v>
          </cell>
          <cell r="D155" t="str">
            <v>PERTUY CONSTRUCTION</v>
          </cell>
          <cell r="E155" t="str">
            <v>BP 25127</v>
          </cell>
          <cell r="F155">
            <v>57074</v>
          </cell>
          <cell r="G155" t="str">
            <v>METZ Cédex</v>
          </cell>
          <cell r="H155">
            <v>660344685</v>
          </cell>
          <cell r="I155">
            <v>387357149</v>
          </cell>
          <cell r="J155" t="str">
            <v>CHR</v>
          </cell>
          <cell r="K155">
            <v>57</v>
          </cell>
          <cell r="L155" t="str">
            <v>METZ</v>
          </cell>
          <cell r="M155" t="str">
            <v>PERTUY CONSTRUCTION</v>
          </cell>
          <cell r="N155" t="str">
            <v>BP 25127</v>
          </cell>
          <cell r="O155">
            <v>57074</v>
          </cell>
          <cell r="P155" t="str">
            <v>METZ Cédex</v>
          </cell>
          <cell r="R155">
            <v>660344685</v>
          </cell>
          <cell r="S155">
            <v>387357149</v>
          </cell>
          <cell r="T155">
            <v>1676037</v>
          </cell>
          <cell r="V155" t="str">
            <v>VR</v>
          </cell>
        </row>
        <row r="156">
          <cell r="A156">
            <v>8.1560000000000006</v>
          </cell>
          <cell r="B156" t="str">
            <v>FZ</v>
          </cell>
          <cell r="C156" t="str">
            <v>DI</v>
          </cell>
          <cell r="D156" t="str">
            <v>DV CONSTRUCTION</v>
          </cell>
          <cell r="E156" t="str">
            <v>22, Avenue de Pythagore   Le Séville   BP 34</v>
          </cell>
          <cell r="F156">
            <v>33702</v>
          </cell>
          <cell r="G156" t="str">
            <v>MERIGNAC Cédex</v>
          </cell>
          <cell r="H156">
            <v>557532254</v>
          </cell>
          <cell r="I156">
            <v>557532646</v>
          </cell>
          <cell r="J156" t="str">
            <v>JOHN DEERE</v>
          </cell>
          <cell r="K156">
            <v>45</v>
          </cell>
          <cell r="L156" t="str">
            <v>SARAN</v>
          </cell>
          <cell r="M156" t="str">
            <v>DV CONSTRUCTION</v>
          </cell>
          <cell r="N156" t="str">
            <v>22, Avenue de Pythagore   Le Séville   BP 34</v>
          </cell>
          <cell r="O156">
            <v>33702</v>
          </cell>
          <cell r="P156" t="str">
            <v>MERIGNAC Cédex</v>
          </cell>
          <cell r="Q156">
            <v>557532254</v>
          </cell>
          <cell r="S156">
            <v>557532646</v>
          </cell>
          <cell r="T156">
            <v>30012</v>
          </cell>
          <cell r="V156" t="str">
            <v>FZ</v>
          </cell>
        </row>
        <row r="158">
          <cell r="J158" t="str">
            <v/>
          </cell>
        </row>
        <row r="159">
          <cell r="J159" t="str">
            <v/>
          </cell>
        </row>
      </sheetData>
      <sheetData sheetId="12">
        <row r="1">
          <cell r="A1" t="str">
            <v>N° AFFAIRE</v>
          </cell>
          <cell r="B1" t="str">
            <v>COM</v>
          </cell>
          <cell r="C1" t="str">
            <v>SECTEUR</v>
          </cell>
          <cell r="D1" t="str">
            <v>NOM DU CLIENT</v>
          </cell>
          <cell r="E1" t="str">
            <v>ADRESSE</v>
          </cell>
          <cell r="F1" t="str">
            <v>CP</v>
          </cell>
          <cell r="G1" t="str">
            <v>VILLE</v>
          </cell>
          <cell r="H1" t="str">
            <v>TEL</v>
          </cell>
          <cell r="I1" t="str">
            <v>FAX</v>
          </cell>
          <cell r="J1" t="str">
            <v>NOM CHANTIER</v>
          </cell>
          <cell r="K1" t="str">
            <v>DPT</v>
          </cell>
          <cell r="L1" t="str">
            <v>VILLE</v>
          </cell>
          <cell r="M1" t="str">
            <v>ARCHITECTE</v>
          </cell>
          <cell r="N1" t="str">
            <v>ADRESSE</v>
          </cell>
          <cell r="O1" t="str">
            <v>CP</v>
          </cell>
          <cell r="P1" t="str">
            <v>VILLE</v>
          </cell>
          <cell r="Q1" t="str">
            <v>TEL</v>
          </cell>
          <cell r="R1" t="str">
            <v>PORTABLE</v>
          </cell>
          <cell r="S1" t="str">
            <v>FAX</v>
          </cell>
          <cell r="T1" t="str">
            <v>MONTANT HT</v>
          </cell>
        </row>
        <row r="2">
          <cell r="A2">
            <v>9.0009999999999994</v>
          </cell>
          <cell r="B2" t="str">
            <v>BB</v>
          </cell>
          <cell r="C2" t="str">
            <v>BI</v>
          </cell>
          <cell r="D2" t="str">
            <v>TOURNIER BOTTU INTERNATIONAL</v>
          </cell>
          <cell r="E2" t="str">
            <v>300, Avenue de Formans   Parc d'Activités de Trévoux</v>
          </cell>
          <cell r="F2">
            <v>1600</v>
          </cell>
          <cell r="G2" t="str">
            <v>TREVOUX</v>
          </cell>
          <cell r="H2">
            <v>478226767</v>
          </cell>
          <cell r="I2">
            <v>478220568</v>
          </cell>
          <cell r="J2" t="str">
            <v>TOURNIER BOTTU INTERNATIONAL - GIBAUD</v>
          </cell>
          <cell r="K2">
            <v>1</v>
          </cell>
          <cell r="L2" t="str">
            <v>TREVOUX</v>
          </cell>
          <cell r="M2" t="str">
            <v>ARCOBA GETCI</v>
          </cell>
          <cell r="N2" t="str">
            <v>304 RN 6   ZAC Le Bois des Côtes II</v>
          </cell>
          <cell r="O2">
            <v>69578</v>
          </cell>
          <cell r="P2" t="str">
            <v>LIMONEST Cédex</v>
          </cell>
          <cell r="Q2">
            <v>437491978</v>
          </cell>
          <cell r="R2">
            <v>614429723</v>
          </cell>
          <cell r="S2">
            <v>437491921</v>
          </cell>
          <cell r="T2">
            <v>42000</v>
          </cell>
          <cell r="V2" t="str">
            <v>JH</v>
          </cell>
        </row>
        <row r="3">
          <cell r="A3">
            <v>9.0020000000000007</v>
          </cell>
          <cell r="B3" t="str">
            <v>BB</v>
          </cell>
          <cell r="C3" t="str">
            <v>BI</v>
          </cell>
          <cell r="D3" t="str">
            <v>CMC</v>
          </cell>
          <cell r="E3" t="str">
            <v>354, Rue André Philip</v>
          </cell>
          <cell r="F3">
            <v>69007</v>
          </cell>
          <cell r="G3" t="str">
            <v>LYON</v>
          </cell>
          <cell r="H3">
            <v>472731440</v>
          </cell>
          <cell r="I3">
            <v>478580206</v>
          </cell>
          <cell r="J3" t="str">
            <v>LE SAN PRIOT</v>
          </cell>
          <cell r="K3">
            <v>69</v>
          </cell>
          <cell r="L3" t="str">
            <v>SAINT PRIEST</v>
          </cell>
          <cell r="M3" t="str">
            <v>CMC</v>
          </cell>
          <cell r="N3" t="str">
            <v>354, Rue André Philip</v>
          </cell>
          <cell r="O3">
            <v>69007</v>
          </cell>
          <cell r="P3" t="str">
            <v>LYON</v>
          </cell>
          <cell r="Q3">
            <v>472731440</v>
          </cell>
          <cell r="S3">
            <v>478580206</v>
          </cell>
          <cell r="T3">
            <v>115000</v>
          </cell>
          <cell r="V3" t="str">
            <v>JH</v>
          </cell>
        </row>
        <row r="4">
          <cell r="A4">
            <v>9.0030000000000001</v>
          </cell>
          <cell r="B4" t="str">
            <v>BE</v>
          </cell>
          <cell r="C4" t="str">
            <v>BI</v>
          </cell>
          <cell r="D4" t="str">
            <v>LCR</v>
          </cell>
          <cell r="E4" t="str">
            <v>4, Rue de Berne   BP 30058   SCHILTIGHEIM</v>
          </cell>
          <cell r="F4">
            <v>67013</v>
          </cell>
          <cell r="G4" t="str">
            <v>STRASBOURG Cédex</v>
          </cell>
          <cell r="H4">
            <v>388770240</v>
          </cell>
          <cell r="I4">
            <v>388770265</v>
          </cell>
          <cell r="J4" t="str">
            <v>SCI STERIDO</v>
          </cell>
          <cell r="K4">
            <v>67</v>
          </cell>
          <cell r="L4" t="str">
            <v>ESCHAU</v>
          </cell>
          <cell r="M4" t="str">
            <v>LCR</v>
          </cell>
          <cell r="N4" t="str">
            <v>4, Rue de Berne   BP 30058   SCHILTIGHEIM</v>
          </cell>
          <cell r="O4">
            <v>67013</v>
          </cell>
          <cell r="P4" t="str">
            <v>STRASBOURG Cédex</v>
          </cell>
          <cell r="Q4">
            <v>388770240</v>
          </cell>
          <cell r="S4">
            <v>388770265</v>
          </cell>
          <cell r="T4">
            <v>29100</v>
          </cell>
          <cell r="V4" t="str">
            <v>JM</v>
          </cell>
        </row>
        <row r="5">
          <cell r="A5">
            <v>9.0039999999999996</v>
          </cell>
          <cell r="B5" t="str">
            <v>BE</v>
          </cell>
          <cell r="C5" t="str">
            <v>DI</v>
          </cell>
          <cell r="D5" t="str">
            <v>ICAR</v>
          </cell>
          <cell r="E5" t="str">
            <v>1, Rue Noël Pons</v>
          </cell>
          <cell r="F5">
            <v>92000</v>
          </cell>
          <cell r="G5" t="str">
            <v>NANTERRE</v>
          </cell>
          <cell r="H5">
            <v>141199292</v>
          </cell>
          <cell r="I5">
            <v>141190279</v>
          </cell>
          <cell r="J5" t="str">
            <v>SCI LA MASSE</v>
          </cell>
          <cell r="K5">
            <v>44</v>
          </cell>
          <cell r="L5" t="str">
            <v>KERQUESSAUD - GUERANDE</v>
          </cell>
          <cell r="M5" t="str">
            <v>ICAR</v>
          </cell>
          <cell r="N5" t="str">
            <v>1, Rue Noël Pons</v>
          </cell>
          <cell r="O5">
            <v>92000</v>
          </cell>
          <cell r="P5" t="str">
            <v>NANTERRE</v>
          </cell>
          <cell r="Q5">
            <v>141199292</v>
          </cell>
          <cell r="S5">
            <v>141190279</v>
          </cell>
          <cell r="T5">
            <v>150000</v>
          </cell>
        </row>
        <row r="6">
          <cell r="A6">
            <v>9.0050000000000008</v>
          </cell>
          <cell r="B6" t="str">
            <v>BE</v>
          </cell>
          <cell r="C6" t="str">
            <v>DI</v>
          </cell>
          <cell r="D6" t="str">
            <v>ICAR</v>
          </cell>
          <cell r="E6" t="str">
            <v>1, Rue Noël Pons</v>
          </cell>
          <cell r="F6">
            <v>92000</v>
          </cell>
          <cell r="G6" t="str">
            <v>NANTERRE</v>
          </cell>
          <cell r="H6">
            <v>141199292</v>
          </cell>
          <cell r="I6">
            <v>141190279</v>
          </cell>
          <cell r="J6" t="str">
            <v>PARC OMNISPORT</v>
          </cell>
          <cell r="K6">
            <v>78</v>
          </cell>
          <cell r="L6" t="str">
            <v>ANDRESY</v>
          </cell>
          <cell r="M6" t="str">
            <v>ICAR</v>
          </cell>
          <cell r="N6" t="str">
            <v>1, Rue Noël Pons</v>
          </cell>
          <cell r="O6">
            <v>92000</v>
          </cell>
          <cell r="P6" t="str">
            <v>NANTERRE</v>
          </cell>
          <cell r="Q6">
            <v>141199292</v>
          </cell>
          <cell r="S6">
            <v>141190279</v>
          </cell>
          <cell r="T6">
            <v>100000</v>
          </cell>
        </row>
        <row r="7">
          <cell r="A7">
            <v>9.0060000000000002</v>
          </cell>
          <cell r="B7" t="str">
            <v>BE</v>
          </cell>
          <cell r="C7" t="str">
            <v>GD</v>
          </cell>
          <cell r="D7" t="str">
            <v>MR BRICOLAGE</v>
          </cell>
          <cell r="E7" t="str">
            <v>12 Bis, Grande Rue</v>
          </cell>
          <cell r="F7">
            <v>25800</v>
          </cell>
          <cell r="G7" t="str">
            <v>VALDAHON</v>
          </cell>
          <cell r="J7" t="str">
            <v>MR BRICOLAGE</v>
          </cell>
          <cell r="K7">
            <v>25</v>
          </cell>
          <cell r="L7" t="str">
            <v>VALDAHON</v>
          </cell>
          <cell r="M7" t="str">
            <v>PROUDHON G</v>
          </cell>
          <cell r="N7" t="str">
            <v>2, Route de la Vallée</v>
          </cell>
          <cell r="O7">
            <v>25580</v>
          </cell>
          <cell r="P7" t="str">
            <v>CHASNANS</v>
          </cell>
          <cell r="R7">
            <v>645716825</v>
          </cell>
          <cell r="S7">
            <v>381600067</v>
          </cell>
          <cell r="T7">
            <v>72000</v>
          </cell>
          <cell r="V7" t="str">
            <v>PC</v>
          </cell>
        </row>
        <row r="8">
          <cell r="A8">
            <v>9.0069999999999997</v>
          </cell>
          <cell r="B8" t="str">
            <v>BE</v>
          </cell>
          <cell r="C8" t="str">
            <v>BI</v>
          </cell>
          <cell r="D8" t="str">
            <v>MYRAL</v>
          </cell>
          <cell r="E8" t="str">
            <v>ZI Rue du Triage   BP 77</v>
          </cell>
          <cell r="F8">
            <v>21120</v>
          </cell>
          <cell r="G8" t="str">
            <v>IS SUR TILLE</v>
          </cell>
          <cell r="H8">
            <v>380954070</v>
          </cell>
          <cell r="I8">
            <v>380954073</v>
          </cell>
          <cell r="J8" t="str">
            <v>MYRAL</v>
          </cell>
          <cell r="K8">
            <v>21</v>
          </cell>
          <cell r="L8" t="str">
            <v>IS SUR TILLE</v>
          </cell>
          <cell r="M8" t="str">
            <v>SMOD</v>
          </cell>
          <cell r="N8" t="str">
            <v>12, Rue Carnot</v>
          </cell>
          <cell r="O8">
            <v>70180</v>
          </cell>
          <cell r="P8" t="str">
            <v>DAMPIERRE SUR SALON</v>
          </cell>
          <cell r="Q8">
            <v>384670478</v>
          </cell>
          <cell r="R8">
            <v>633374188</v>
          </cell>
          <cell r="S8">
            <v>384670722</v>
          </cell>
          <cell r="T8">
            <v>47500</v>
          </cell>
          <cell r="V8" t="str">
            <v>PC</v>
          </cell>
        </row>
        <row r="9">
          <cell r="A9">
            <v>9.0079999999999991</v>
          </cell>
          <cell r="B9" t="str">
            <v>BE</v>
          </cell>
          <cell r="C9" t="str">
            <v>MP</v>
          </cell>
          <cell r="D9" t="str">
            <v>CAMPENON BERNARD</v>
          </cell>
          <cell r="E9" t="str">
            <v>216, Rue du Breuil   BP 11036</v>
          </cell>
          <cell r="F9">
            <v>25461</v>
          </cell>
          <cell r="G9" t="str">
            <v>ETUPES Cédex</v>
          </cell>
          <cell r="H9">
            <v>381311797</v>
          </cell>
          <cell r="I9">
            <v>381311791</v>
          </cell>
          <cell r="J9" t="str">
            <v>SNCF - GARE TGV</v>
          </cell>
          <cell r="K9">
            <v>25</v>
          </cell>
          <cell r="L9" t="str">
            <v>AUXON DESSUS</v>
          </cell>
          <cell r="T9">
            <v>1092527.5699999998</v>
          </cell>
          <cell r="V9" t="str">
            <v>SP</v>
          </cell>
        </row>
        <row r="10">
          <cell r="A10">
            <v>9.0090000000000003</v>
          </cell>
          <cell r="B10" t="str">
            <v>CS</v>
          </cell>
          <cell r="C10" t="str">
            <v>BA</v>
          </cell>
          <cell r="D10" t="str">
            <v>GAEC DU POMMEROT</v>
          </cell>
          <cell r="E10" t="str">
            <v>1, Rue Marquet</v>
          </cell>
          <cell r="F10">
            <v>70100</v>
          </cell>
          <cell r="G10" t="str">
            <v>VELET</v>
          </cell>
          <cell r="H10">
            <v>384652422</v>
          </cell>
          <cell r="J10" t="str">
            <v>GAEC DU POMMEROT</v>
          </cell>
          <cell r="K10">
            <v>70</v>
          </cell>
          <cell r="L10" t="str">
            <v>VELET</v>
          </cell>
          <cell r="T10">
            <v>73900</v>
          </cell>
          <cell r="V10" t="str">
            <v>AP / RM</v>
          </cell>
        </row>
        <row r="11">
          <cell r="A11">
            <v>9.01</v>
          </cell>
          <cell r="B11" t="str">
            <v>BE</v>
          </cell>
          <cell r="C11" t="str">
            <v>BI</v>
          </cell>
          <cell r="D11" t="str">
            <v>LCR</v>
          </cell>
          <cell r="E11" t="str">
            <v>7, Rue Daniel Schoen   Parc des Collines</v>
          </cell>
          <cell r="F11">
            <v>68200</v>
          </cell>
          <cell r="G11" t="str">
            <v>MULHOUSE</v>
          </cell>
          <cell r="H11">
            <v>389428974</v>
          </cell>
          <cell r="I11">
            <v>389321347</v>
          </cell>
          <cell r="J11" t="str">
            <v>ESTELEC</v>
          </cell>
          <cell r="K11">
            <v>67</v>
          </cell>
          <cell r="L11" t="str">
            <v>SCHERWILLER</v>
          </cell>
          <cell r="M11" t="str">
            <v>LCR</v>
          </cell>
          <cell r="N11" t="str">
            <v>8, Rue Daniel Schoen   Parc des Collines</v>
          </cell>
          <cell r="O11">
            <v>68200</v>
          </cell>
          <cell r="P11" t="str">
            <v>MULHOUSE</v>
          </cell>
          <cell r="Q11">
            <v>389428974</v>
          </cell>
          <cell r="S11">
            <v>389321347</v>
          </cell>
          <cell r="T11">
            <v>198520</v>
          </cell>
          <cell r="V11" t="str">
            <v>JM</v>
          </cell>
        </row>
        <row r="12">
          <cell r="A12">
            <v>9.0109999999999992</v>
          </cell>
          <cell r="B12" t="str">
            <v>YM</v>
          </cell>
          <cell r="C12" t="str">
            <v>BI</v>
          </cell>
          <cell r="D12" t="str">
            <v>SCI LES 4 FANTASTIQUES</v>
          </cell>
          <cell r="E12" t="str">
            <v>38 b, Rue du Moulin</v>
          </cell>
          <cell r="F12">
            <v>67880</v>
          </cell>
          <cell r="G12" t="str">
            <v>KRAUTERGERSHEIM</v>
          </cell>
          <cell r="J12" t="str">
            <v>SCI LES 4 FANTASTIQUES</v>
          </cell>
          <cell r="K12">
            <v>67</v>
          </cell>
          <cell r="L12" t="str">
            <v>HOCHFELDEN</v>
          </cell>
          <cell r="M12" t="str">
            <v>BGL ARCHITECTURE</v>
          </cell>
          <cell r="N12" t="str">
            <v>12, Rue des Cerisiers</v>
          </cell>
          <cell r="O12">
            <v>67117</v>
          </cell>
          <cell r="P12" t="str">
            <v>FURDENHEIM</v>
          </cell>
          <cell r="Q12">
            <v>388691880</v>
          </cell>
          <cell r="S12">
            <v>388691882</v>
          </cell>
          <cell r="T12">
            <v>163700</v>
          </cell>
          <cell r="V12" t="str">
            <v>GE / VR</v>
          </cell>
        </row>
        <row r="13">
          <cell r="A13">
            <v>9.0120000000000005</v>
          </cell>
          <cell r="B13" t="str">
            <v>BB</v>
          </cell>
          <cell r="C13" t="str">
            <v>AR</v>
          </cell>
          <cell r="D13" t="str">
            <v>SCI CHANTEMERLE</v>
          </cell>
          <cell r="E13" t="str">
            <v>32, Rue Gustave Eiffel</v>
          </cell>
          <cell r="F13">
            <v>74600</v>
          </cell>
          <cell r="G13" t="str">
            <v>SEYNOD</v>
          </cell>
          <cell r="H13">
            <v>676729299</v>
          </cell>
          <cell r="J13" t="str">
            <v>SCI CHANTEMERLE</v>
          </cell>
          <cell r="K13">
            <v>45</v>
          </cell>
          <cell r="L13" t="str">
            <v>GIEN</v>
          </cell>
          <cell r="M13" t="str">
            <v>GARDIEN</v>
          </cell>
          <cell r="R13">
            <v>633125686</v>
          </cell>
          <cell r="T13">
            <v>84000</v>
          </cell>
          <cell r="V13" t="str">
            <v>FZ</v>
          </cell>
        </row>
        <row r="14">
          <cell r="A14">
            <v>9.0129999999999999</v>
          </cell>
          <cell r="B14" t="str">
            <v>BB</v>
          </cell>
          <cell r="C14" t="str">
            <v>AR</v>
          </cell>
          <cell r="D14" t="str">
            <v>SCI CHANTEMERLE</v>
          </cell>
          <cell r="E14" t="str">
            <v>32, Rue Gustave Eiffel</v>
          </cell>
          <cell r="F14">
            <v>74600</v>
          </cell>
          <cell r="G14" t="str">
            <v>SEYNOD</v>
          </cell>
          <cell r="H14">
            <v>676729299</v>
          </cell>
          <cell r="J14" t="str">
            <v>SCI CHANTEMERLE</v>
          </cell>
          <cell r="K14">
            <v>45</v>
          </cell>
          <cell r="L14" t="str">
            <v>VILLEMANDEUR</v>
          </cell>
          <cell r="M14" t="str">
            <v>GARDIEN</v>
          </cell>
          <cell r="R14">
            <v>633125686</v>
          </cell>
          <cell r="T14">
            <v>89030</v>
          </cell>
          <cell r="V14" t="str">
            <v>FZ</v>
          </cell>
        </row>
        <row r="15">
          <cell r="A15">
            <v>9.0139999999999993</v>
          </cell>
          <cell r="B15" t="str">
            <v>BE</v>
          </cell>
          <cell r="C15" t="str">
            <v>GD</v>
          </cell>
          <cell r="D15" t="str">
            <v>SCI DHI</v>
          </cell>
          <cell r="E15" t="str">
            <v>34, Rue de la Barrière   BP 138</v>
          </cell>
          <cell r="F15">
            <v>19000</v>
          </cell>
          <cell r="G15" t="str">
            <v>TULLE</v>
          </cell>
          <cell r="J15" t="str">
            <v>DEFI MODE</v>
          </cell>
          <cell r="K15">
            <v>68</v>
          </cell>
          <cell r="L15" t="str">
            <v>ISSENHEIM</v>
          </cell>
          <cell r="M15" t="str">
            <v>SOPRICOM</v>
          </cell>
          <cell r="N15" t="str">
            <v>7 Bis, Boulevard de la République   BP 245</v>
          </cell>
          <cell r="O15">
            <v>58002</v>
          </cell>
          <cell r="P15" t="str">
            <v>NEVERS Cédex</v>
          </cell>
          <cell r="Q15">
            <v>386939120</v>
          </cell>
          <cell r="S15">
            <v>386612048</v>
          </cell>
          <cell r="T15">
            <v>61083.45</v>
          </cell>
          <cell r="V15" t="str">
            <v>JM</v>
          </cell>
        </row>
        <row r="16">
          <cell r="A16">
            <v>9.0150000000000006</v>
          </cell>
          <cell r="B16" t="str">
            <v>BE</v>
          </cell>
          <cell r="C16" t="str">
            <v>GD</v>
          </cell>
          <cell r="D16" t="str">
            <v>SOPRICOM</v>
          </cell>
          <cell r="E16" t="str">
            <v>245, Boulevard de la Rébpulique   BP 245</v>
          </cell>
          <cell r="F16">
            <v>58002</v>
          </cell>
          <cell r="G16" t="str">
            <v>NEVERS Cédex</v>
          </cell>
          <cell r="H16">
            <v>386939120</v>
          </cell>
          <cell r="I16">
            <v>386612048</v>
          </cell>
          <cell r="J16" t="str">
            <v>SCI AP</v>
          </cell>
          <cell r="K16">
            <v>94</v>
          </cell>
          <cell r="L16" t="str">
            <v>VITRY SUR SEINE</v>
          </cell>
          <cell r="M16" t="str">
            <v>SOPRICOM</v>
          </cell>
          <cell r="N16" t="str">
            <v>7 Bis, Boulevard de la République   BP 245</v>
          </cell>
          <cell r="O16">
            <v>58002</v>
          </cell>
          <cell r="P16" t="str">
            <v>NEVERS Cédex</v>
          </cell>
          <cell r="Q16">
            <v>386939120</v>
          </cell>
          <cell r="S16">
            <v>386612048</v>
          </cell>
          <cell r="T16">
            <v>158195</v>
          </cell>
          <cell r="V16" t="str">
            <v>RM</v>
          </cell>
        </row>
        <row r="17">
          <cell r="A17">
            <v>9.016</v>
          </cell>
          <cell r="B17" t="str">
            <v>BE</v>
          </cell>
          <cell r="C17" t="str">
            <v>MP</v>
          </cell>
          <cell r="D17" t="str">
            <v>SYNDICAT INTERCOMMUNAL DU COLLEGE DE VAUVILLERS</v>
          </cell>
          <cell r="E17" t="str">
            <v>Mairie de Mailleroncourt Saint Pancras</v>
          </cell>
          <cell r="F17">
            <v>70210</v>
          </cell>
          <cell r="G17" t="str">
            <v>VAUVILLERS</v>
          </cell>
          <cell r="J17" t="str">
            <v>COLLEGE</v>
          </cell>
          <cell r="K17">
            <v>70</v>
          </cell>
          <cell r="L17" t="str">
            <v>VAUVILLERS</v>
          </cell>
          <cell r="M17" t="str">
            <v>SICA HR</v>
          </cell>
          <cell r="N17" t="str">
            <v>2, Place du Moulin des Prés   BP 317</v>
          </cell>
          <cell r="O17">
            <v>70006</v>
          </cell>
          <cell r="P17" t="str">
            <v>VESOUL Cédex</v>
          </cell>
          <cell r="Q17">
            <v>384768245</v>
          </cell>
          <cell r="S17">
            <v>384765906</v>
          </cell>
          <cell r="T17">
            <v>17269</v>
          </cell>
          <cell r="V17" t="str">
            <v>JM</v>
          </cell>
        </row>
        <row r="18">
          <cell r="A18">
            <v>9.0169999999999995</v>
          </cell>
          <cell r="B18" t="str">
            <v>BB</v>
          </cell>
          <cell r="C18" t="str">
            <v>GD</v>
          </cell>
          <cell r="D18" t="str">
            <v>PONTADIS</v>
          </cell>
          <cell r="E18" t="str">
            <v>26, Rue de Pontarcher</v>
          </cell>
          <cell r="F18">
            <v>70000</v>
          </cell>
          <cell r="G18" t="str">
            <v>VESOUL</v>
          </cell>
          <cell r="H18">
            <v>384971030</v>
          </cell>
          <cell r="J18" t="str">
            <v>PONTADIS</v>
          </cell>
          <cell r="K18">
            <v>70</v>
          </cell>
          <cell r="L18" t="str">
            <v>VESOUL</v>
          </cell>
          <cell r="M18" t="str">
            <v>AXIS INGENIERIE</v>
          </cell>
          <cell r="N18" t="str">
            <v>96, Rue de la Part Dieu</v>
          </cell>
          <cell r="O18">
            <v>69003</v>
          </cell>
          <cell r="P18" t="str">
            <v>LYON</v>
          </cell>
          <cell r="Q18">
            <v>478629555</v>
          </cell>
          <cell r="S18">
            <v>478628553</v>
          </cell>
          <cell r="T18">
            <v>104000</v>
          </cell>
          <cell r="V18" t="str">
            <v>JH</v>
          </cell>
        </row>
        <row r="19">
          <cell r="A19">
            <v>9.0180000000000007</v>
          </cell>
          <cell r="B19" t="str">
            <v>FZ</v>
          </cell>
          <cell r="C19" t="str">
            <v>GD</v>
          </cell>
          <cell r="D19" t="str">
            <v>FONDIS</v>
          </cell>
          <cell r="E19" t="str">
            <v>4, Avenue Jean Jaurès</v>
          </cell>
          <cell r="F19">
            <v>37230</v>
          </cell>
          <cell r="G19" t="str">
            <v>FONDETTES</v>
          </cell>
          <cell r="H19">
            <v>247493830</v>
          </cell>
          <cell r="J19" t="str">
            <v>LECLERC</v>
          </cell>
          <cell r="K19">
            <v>37</v>
          </cell>
          <cell r="L19" t="str">
            <v>FONDETTES</v>
          </cell>
          <cell r="M19" t="str">
            <v>CL CONCEPT</v>
          </cell>
          <cell r="N19" t="str">
            <v>1, Rue de la Tour Carrée   BP 17</v>
          </cell>
          <cell r="O19">
            <v>37320</v>
          </cell>
          <cell r="P19" t="str">
            <v>TRUYES</v>
          </cell>
          <cell r="Q19">
            <v>247433914</v>
          </cell>
          <cell r="S19">
            <v>247433931</v>
          </cell>
          <cell r="T19">
            <v>87920</v>
          </cell>
          <cell r="V19" t="str">
            <v>FZ</v>
          </cell>
        </row>
        <row r="20">
          <cell r="A20">
            <v>9.0190000000000001</v>
          </cell>
          <cell r="B20" t="str">
            <v>BB</v>
          </cell>
          <cell r="C20" t="str">
            <v>DI</v>
          </cell>
          <cell r="D20" t="str">
            <v>PIERRE NALLET IMMOBILIER</v>
          </cell>
          <cell r="E20" t="str">
            <v>94, Quai Charles De Gaulle</v>
          </cell>
          <cell r="F20">
            <v>69006</v>
          </cell>
          <cell r="G20" t="str">
            <v>LYON</v>
          </cell>
          <cell r="H20">
            <v>437475000</v>
          </cell>
          <cell r="I20">
            <v>437475001</v>
          </cell>
          <cell r="J20" t="str">
            <v>CITY RHONE</v>
          </cell>
          <cell r="K20">
            <v>69</v>
          </cell>
          <cell r="L20" t="str">
            <v>LYON</v>
          </cell>
          <cell r="M20" t="str">
            <v>ATELIER DE LA RIZE</v>
          </cell>
          <cell r="N20" t="str">
            <v>20, Rue Lortet</v>
          </cell>
          <cell r="O20">
            <v>69366</v>
          </cell>
          <cell r="P20" t="str">
            <v>LYON Cédex 07</v>
          </cell>
          <cell r="Q20">
            <v>478628823</v>
          </cell>
          <cell r="R20">
            <v>622073084</v>
          </cell>
          <cell r="S20">
            <v>478628822</v>
          </cell>
          <cell r="T20">
            <v>89454.96</v>
          </cell>
          <cell r="V20" t="str">
            <v>GE</v>
          </cell>
        </row>
        <row r="21">
          <cell r="A21">
            <v>9.02</v>
          </cell>
          <cell r="B21" t="str">
            <v>YM</v>
          </cell>
          <cell r="C21" t="str">
            <v>GD</v>
          </cell>
          <cell r="D21" t="str">
            <v>BOUYGUES BATIMENT</v>
          </cell>
          <cell r="E21" t="str">
            <v>121, Rue Paul Fort   BP 84</v>
          </cell>
          <cell r="F21">
            <v>91312</v>
          </cell>
          <cell r="G21" t="str">
            <v>MONTHERY Cédex</v>
          </cell>
          <cell r="H21">
            <v>155704922</v>
          </cell>
          <cell r="I21">
            <v>155704969</v>
          </cell>
          <cell r="J21" t="str">
            <v>SCI DU BASSIN NORD</v>
          </cell>
          <cell r="K21">
            <v>93</v>
          </cell>
          <cell r="L21" t="str">
            <v>AUBERVILLIERS</v>
          </cell>
          <cell r="M21" t="str">
            <v>BOUYGUES BATIMENT</v>
          </cell>
          <cell r="N21" t="str">
            <v>121, Rue Paul Fort   BP 84</v>
          </cell>
          <cell r="O21">
            <v>91312</v>
          </cell>
          <cell r="P21" t="str">
            <v>MONTHLERY Cédex</v>
          </cell>
          <cell r="Q21">
            <v>155704922</v>
          </cell>
          <cell r="R21">
            <v>662921603</v>
          </cell>
          <cell r="S21">
            <v>155704969</v>
          </cell>
          <cell r="T21">
            <v>3127547.44</v>
          </cell>
          <cell r="V21" t="str">
            <v>FZ</v>
          </cell>
        </row>
        <row r="22">
          <cell r="A22">
            <v>9.0210000000000008</v>
          </cell>
          <cell r="B22" t="str">
            <v>FZ</v>
          </cell>
          <cell r="C22" t="str">
            <v>DI</v>
          </cell>
          <cell r="D22" t="str">
            <v>SCI FORIMMO</v>
          </cell>
          <cell r="E22" t="str">
            <v>Lieu-Dit Tujot</v>
          </cell>
          <cell r="F22">
            <v>37260</v>
          </cell>
          <cell r="G22" t="str">
            <v>MONTS</v>
          </cell>
          <cell r="H22">
            <v>247535253</v>
          </cell>
          <cell r="J22" t="str">
            <v>FORGET FORMATION</v>
          </cell>
          <cell r="K22">
            <v>37</v>
          </cell>
          <cell r="L22" t="str">
            <v>PARCAY MESLAY</v>
          </cell>
          <cell r="M22" t="str">
            <v>PYRAMIDES</v>
          </cell>
          <cell r="N22" t="str">
            <v>27, Rue des Granges Galand</v>
          </cell>
          <cell r="O22">
            <v>37550</v>
          </cell>
          <cell r="P22" t="str">
            <v>SAINT AVERTIN</v>
          </cell>
          <cell r="Q22">
            <v>247230020</v>
          </cell>
          <cell r="S22">
            <v>247282333</v>
          </cell>
          <cell r="T22">
            <v>67000</v>
          </cell>
          <cell r="V22" t="str">
            <v>FZ</v>
          </cell>
        </row>
        <row r="23">
          <cell r="A23">
            <v>9.0220000000000002</v>
          </cell>
          <cell r="B23" t="str">
            <v>BE</v>
          </cell>
          <cell r="C23" t="str">
            <v>HS</v>
          </cell>
          <cell r="D23" t="str">
            <v>LCR</v>
          </cell>
          <cell r="E23" t="str">
            <v>4, Rue de Berne   BP 30058   SCHILTIGHEIM</v>
          </cell>
          <cell r="F23">
            <v>67013</v>
          </cell>
          <cell r="G23" t="str">
            <v>STRASBOURG Cédex</v>
          </cell>
          <cell r="H23">
            <v>288770240</v>
          </cell>
          <cell r="I23">
            <v>288770265</v>
          </cell>
          <cell r="J23" t="str">
            <v>LE PANORAMA</v>
          </cell>
          <cell r="K23">
            <v>67</v>
          </cell>
          <cell r="L23" t="str">
            <v>SCHILTIGHEIM</v>
          </cell>
          <cell r="M23" t="str">
            <v>LCR</v>
          </cell>
          <cell r="N23" t="str">
            <v>4, Rue de Berne   BP 30058   SCHILTIGHEIM</v>
          </cell>
          <cell r="O23">
            <v>67013</v>
          </cell>
          <cell r="P23" t="str">
            <v>STRASBOURG Cédex</v>
          </cell>
          <cell r="Q23">
            <v>288770240</v>
          </cell>
          <cell r="S23">
            <v>288770265</v>
          </cell>
          <cell r="T23">
            <v>61200</v>
          </cell>
          <cell r="V23" t="str">
            <v>JM</v>
          </cell>
        </row>
        <row r="24">
          <cell r="A24">
            <v>9.0229999999999997</v>
          </cell>
          <cell r="B24" t="str">
            <v>BE</v>
          </cell>
          <cell r="C24" t="str">
            <v>BI</v>
          </cell>
          <cell r="D24" t="str">
            <v>SAULNIER Serge</v>
          </cell>
          <cell r="E24" t="str">
            <v>Chemin de la Cour   La Mauresque</v>
          </cell>
          <cell r="F24">
            <v>83680</v>
          </cell>
          <cell r="G24" t="str">
            <v>LA GARDE FREINET</v>
          </cell>
          <cell r="H24">
            <v>494171703</v>
          </cell>
          <cell r="J24" t="str">
            <v>LOXAM</v>
          </cell>
          <cell r="K24">
            <v>1</v>
          </cell>
          <cell r="L24" t="str">
            <v>SAINT GENIS POUILLY</v>
          </cell>
          <cell r="T24">
            <v>108000</v>
          </cell>
          <cell r="V24" t="str">
            <v>J.MAGNY</v>
          </cell>
        </row>
        <row r="25">
          <cell r="A25">
            <v>9.0239999999999991</v>
          </cell>
          <cell r="B25" t="str">
            <v>BE</v>
          </cell>
          <cell r="C25" t="str">
            <v>BI</v>
          </cell>
          <cell r="D25" t="str">
            <v>SAULNIER Serge</v>
          </cell>
          <cell r="E25" t="str">
            <v>Chemin de la Cour   La Mauresque</v>
          </cell>
          <cell r="F25">
            <v>83680</v>
          </cell>
          <cell r="G25" t="str">
            <v>LA GARDE FREINET</v>
          </cell>
          <cell r="H25">
            <v>494171703</v>
          </cell>
          <cell r="J25" t="str">
            <v>LOXAM</v>
          </cell>
          <cell r="K25">
            <v>26</v>
          </cell>
          <cell r="L25" t="str">
            <v>PIERRELATTE</v>
          </cell>
          <cell r="T25">
            <v>108000</v>
          </cell>
          <cell r="V25" t="str">
            <v>J.MAGNY</v>
          </cell>
        </row>
        <row r="26">
          <cell r="A26">
            <v>9.0250000000000004</v>
          </cell>
          <cell r="B26" t="str">
            <v>BE</v>
          </cell>
          <cell r="C26" t="str">
            <v>DI</v>
          </cell>
          <cell r="D26" t="str">
            <v>CINE 70</v>
          </cell>
          <cell r="E26" t="str">
            <v>16,  Rue du Docteur Courvoisier</v>
          </cell>
          <cell r="F26">
            <v>70000</v>
          </cell>
          <cell r="G26" t="str">
            <v>VESOUL</v>
          </cell>
          <cell r="J26" t="str">
            <v>CINEMA EDEN</v>
          </cell>
          <cell r="K26">
            <v>52</v>
          </cell>
          <cell r="L26" t="str">
            <v>CHAUMONT</v>
          </cell>
          <cell r="T26">
            <v>16000</v>
          </cell>
          <cell r="V26" t="str">
            <v>PC</v>
          </cell>
        </row>
        <row r="27">
          <cell r="A27">
            <v>9.0259999999999998</v>
          </cell>
          <cell r="B27" t="str">
            <v>BE</v>
          </cell>
          <cell r="C27" t="str">
            <v>MP</v>
          </cell>
          <cell r="D27" t="str">
            <v>COMMUNAUTE DE COMMUNES DES COMBES - MAIRIE</v>
          </cell>
          <cell r="E27" t="str">
            <v>24, Avenue du Patis</v>
          </cell>
          <cell r="F27">
            <v>70360</v>
          </cell>
          <cell r="G27" t="str">
            <v>SCEY SUR SAONE</v>
          </cell>
          <cell r="H27">
            <v>384927212</v>
          </cell>
          <cell r="I27">
            <v>384927356</v>
          </cell>
          <cell r="J27" t="str">
            <v>COMMUNAUTE DE COMMUNES DES COMBES</v>
          </cell>
          <cell r="K27">
            <v>70</v>
          </cell>
          <cell r="L27" t="str">
            <v>NOIDANS LES VESOUL</v>
          </cell>
          <cell r="M27" t="str">
            <v>SICA HR</v>
          </cell>
          <cell r="N27" t="str">
            <v>2, Place du Moulin des Prés   BP 317</v>
          </cell>
          <cell r="O27">
            <v>70000</v>
          </cell>
          <cell r="P27" t="str">
            <v>VESOUL Cédex</v>
          </cell>
          <cell r="Q27">
            <v>384768245</v>
          </cell>
          <cell r="S27">
            <v>384765906</v>
          </cell>
          <cell r="T27">
            <v>59999.25</v>
          </cell>
          <cell r="V27" t="str">
            <v>JH</v>
          </cell>
        </row>
        <row r="28">
          <cell r="A28">
            <v>9.0269999999999992</v>
          </cell>
          <cell r="B28" t="str">
            <v>BE</v>
          </cell>
          <cell r="C28" t="str">
            <v>AR</v>
          </cell>
          <cell r="D28" t="str">
            <v>CACH BATIMENT</v>
          </cell>
          <cell r="E28" t="str">
            <v>9, Place de la Carrière</v>
          </cell>
          <cell r="F28">
            <v>54000</v>
          </cell>
          <cell r="G28" t="str">
            <v>NANCY</v>
          </cell>
          <cell r="H28">
            <v>383355494</v>
          </cell>
          <cell r="I28">
            <v>383376693</v>
          </cell>
          <cell r="J28" t="str">
            <v>REVERBERY LOCATIF</v>
          </cell>
          <cell r="K28">
            <v>54</v>
          </cell>
          <cell r="L28" t="str">
            <v>ATTON</v>
          </cell>
          <cell r="T28" t="str">
            <v>ANNULEE</v>
          </cell>
          <cell r="V28" t="str">
            <v>AM/JM</v>
          </cell>
        </row>
        <row r="29">
          <cell r="A29">
            <v>9.0280000000000005</v>
          </cell>
          <cell r="B29" t="str">
            <v>BE</v>
          </cell>
          <cell r="C29" t="str">
            <v>DI</v>
          </cell>
          <cell r="D29" t="str">
            <v>SAULNIER Serge</v>
          </cell>
          <cell r="E29" t="str">
            <v>Chemin de la Cour   La Mauresque</v>
          </cell>
          <cell r="F29">
            <v>83680</v>
          </cell>
          <cell r="G29" t="str">
            <v>LA GARDE FREINET</v>
          </cell>
          <cell r="J29" t="str">
            <v>LA GELINE - NOROMA</v>
          </cell>
          <cell r="K29">
            <v>83</v>
          </cell>
          <cell r="L29" t="str">
            <v>GRIMAUD</v>
          </cell>
          <cell r="T29">
            <v>33000</v>
          </cell>
        </row>
        <row r="30">
          <cell r="A30">
            <v>9.0289999999999999</v>
          </cell>
          <cell r="B30" t="str">
            <v>BE</v>
          </cell>
          <cell r="C30" t="str">
            <v>BI</v>
          </cell>
          <cell r="D30" t="str">
            <v>LCR</v>
          </cell>
          <cell r="E30" t="str">
            <v>7, Rue Daniel Schoen   Parc des Collines</v>
          </cell>
          <cell r="F30">
            <v>68200</v>
          </cell>
          <cell r="G30" t="str">
            <v>MULHOUSE</v>
          </cell>
          <cell r="H30">
            <v>389428974</v>
          </cell>
          <cell r="I30">
            <v>389321347</v>
          </cell>
          <cell r="J30" t="str">
            <v>SCI OMBRE ET LUMIERE</v>
          </cell>
          <cell r="K30">
            <v>68</v>
          </cell>
          <cell r="L30" t="str">
            <v>RIXHEIM</v>
          </cell>
          <cell r="M30" t="str">
            <v>LCR</v>
          </cell>
          <cell r="N30" t="str">
            <v>7, Rue Daniel Schoen   Parc des Collines</v>
          </cell>
          <cell r="O30">
            <v>68200</v>
          </cell>
          <cell r="P30" t="str">
            <v>MULHOUSE</v>
          </cell>
          <cell r="Q30">
            <v>389428974</v>
          </cell>
          <cell r="S30">
            <v>389321347</v>
          </cell>
          <cell r="T30">
            <v>77414</v>
          </cell>
          <cell r="V30" t="str">
            <v>JM</v>
          </cell>
        </row>
        <row r="31">
          <cell r="A31">
            <v>9.0299999999999994</v>
          </cell>
          <cell r="B31" t="str">
            <v>BE</v>
          </cell>
          <cell r="C31" t="str">
            <v>BI</v>
          </cell>
          <cell r="D31" t="str">
            <v>GENERAL EMBALLAGE</v>
          </cell>
          <cell r="E31" t="str">
            <v>ZAC Taharacht   AKBOU   BP 63 E</v>
          </cell>
          <cell r="F31">
            <v>6200</v>
          </cell>
          <cell r="G31" t="str">
            <v>BEJAIA</v>
          </cell>
          <cell r="H31">
            <v>21334356860</v>
          </cell>
          <cell r="I31">
            <v>21334359043</v>
          </cell>
          <cell r="J31" t="str">
            <v>GENERAL EMBALLAGE</v>
          </cell>
          <cell r="K31" t="str">
            <v>E</v>
          </cell>
          <cell r="L31" t="str">
            <v>SETIF(ALGERIE)</v>
          </cell>
          <cell r="T31">
            <v>42000</v>
          </cell>
          <cell r="V31" t="str">
            <v>J.MAGNY</v>
          </cell>
        </row>
        <row r="32">
          <cell r="A32">
            <v>9.0310000000000006</v>
          </cell>
          <cell r="B32" t="str">
            <v>BE</v>
          </cell>
          <cell r="C32" t="str">
            <v>DI</v>
          </cell>
          <cell r="D32" t="str">
            <v>LCR</v>
          </cell>
          <cell r="E32" t="str">
            <v>4, Rue de Berne   BP 30058   SCHILTIGHEIM</v>
          </cell>
          <cell r="F32">
            <v>67013</v>
          </cell>
          <cell r="G32" t="str">
            <v>STRASBOURG Cédex</v>
          </cell>
          <cell r="H32">
            <v>388770240</v>
          </cell>
          <cell r="I32">
            <v>388770265</v>
          </cell>
          <cell r="J32" t="str">
            <v>SARL RUE SCHERTZ</v>
          </cell>
          <cell r="K32">
            <v>67</v>
          </cell>
          <cell r="L32" t="str">
            <v>STRASBOURG</v>
          </cell>
          <cell r="M32" t="str">
            <v>LCR</v>
          </cell>
          <cell r="N32" t="str">
            <v>4, Rue de Berne   BP 30058   SCHILTIGHEIM</v>
          </cell>
          <cell r="O32">
            <v>67013</v>
          </cell>
          <cell r="P32" t="str">
            <v>STRASBOURG Cédex</v>
          </cell>
          <cell r="Q32">
            <v>388770240</v>
          </cell>
          <cell r="S32">
            <v>388770265</v>
          </cell>
          <cell r="T32">
            <v>413000</v>
          </cell>
          <cell r="V32" t="str">
            <v>JM</v>
          </cell>
        </row>
        <row r="33">
          <cell r="A33">
            <v>9.032</v>
          </cell>
          <cell r="B33" t="str">
            <v>YM</v>
          </cell>
          <cell r="C33" t="str">
            <v>GD</v>
          </cell>
          <cell r="D33" t="str">
            <v>SCI DE LA SALMOUILLE</v>
          </cell>
          <cell r="E33" t="str">
            <v>30, Rue Pierre Brasseur</v>
          </cell>
          <cell r="F33">
            <v>77700</v>
          </cell>
          <cell r="G33" t="str">
            <v>MAGNY LE HONGRE</v>
          </cell>
          <cell r="J33" t="str">
            <v>SUPER U</v>
          </cell>
          <cell r="K33">
            <v>91</v>
          </cell>
          <cell r="L33" t="str">
            <v>GOMETZ LA VILLE</v>
          </cell>
          <cell r="M33" t="str">
            <v>ADC INGENIERIE ET REALISATIONS</v>
          </cell>
          <cell r="N33" t="str">
            <v>5, Rue de Courtalin</v>
          </cell>
          <cell r="O33">
            <v>77700</v>
          </cell>
          <cell r="P33" t="str">
            <v>MAGNY LE HONGRE</v>
          </cell>
          <cell r="Q33">
            <v>160441000</v>
          </cell>
          <cell r="S33">
            <v>160257653</v>
          </cell>
          <cell r="T33">
            <v>440000</v>
          </cell>
        </row>
        <row r="34">
          <cell r="A34">
            <v>9.0329999999999995</v>
          </cell>
          <cell r="B34" t="str">
            <v>BE</v>
          </cell>
          <cell r="C34" t="str">
            <v>BA</v>
          </cell>
          <cell r="D34" t="str">
            <v>GAEC DE LA FERME D'ASNIERE</v>
          </cell>
          <cell r="F34">
            <v>70180</v>
          </cell>
          <cell r="G34" t="str">
            <v>DAMPIERRE SUR SALON</v>
          </cell>
          <cell r="I34">
            <v>384670655</v>
          </cell>
          <cell r="J34" t="str">
            <v>GAEC DE LA FERME D'ASNIERE</v>
          </cell>
          <cell r="K34">
            <v>70</v>
          </cell>
          <cell r="L34" t="str">
            <v>DAMPIERRE SUR SALON</v>
          </cell>
          <cell r="T34">
            <v>15758.4</v>
          </cell>
        </row>
        <row r="35">
          <cell r="A35">
            <v>9.0340000000000007</v>
          </cell>
          <cell r="B35" t="str">
            <v>BB</v>
          </cell>
          <cell r="C35" t="str">
            <v>BI</v>
          </cell>
          <cell r="D35" t="str">
            <v>METRAL</v>
          </cell>
          <cell r="F35">
            <v>74800</v>
          </cell>
          <cell r="G35" t="str">
            <v>AMANCY</v>
          </cell>
          <cell r="J35" t="str">
            <v>METRAL</v>
          </cell>
          <cell r="K35">
            <v>74</v>
          </cell>
          <cell r="L35" t="str">
            <v>AMANCY</v>
          </cell>
          <cell r="M35" t="str">
            <v>ARCH'INGENIERIE - SPELTA</v>
          </cell>
          <cell r="N35" t="str">
            <v>32, Rue Gustave Eiffel</v>
          </cell>
          <cell r="O35">
            <v>74600</v>
          </cell>
          <cell r="P35" t="str">
            <v>SEYNOD</v>
          </cell>
          <cell r="Q35">
            <v>450452657</v>
          </cell>
          <cell r="S35">
            <v>450450666</v>
          </cell>
          <cell r="T35">
            <v>275000</v>
          </cell>
        </row>
        <row r="36">
          <cell r="A36">
            <v>9.0350000000000001</v>
          </cell>
          <cell r="B36" t="str">
            <v>BE</v>
          </cell>
          <cell r="C36" t="str">
            <v>HS</v>
          </cell>
          <cell r="D36" t="str">
            <v>CACH BATIMENT</v>
          </cell>
          <cell r="E36" t="str">
            <v>9, Place de la Carrière</v>
          </cell>
          <cell r="F36">
            <v>54000</v>
          </cell>
          <cell r="G36" t="str">
            <v>NANCY</v>
          </cell>
          <cell r="H36">
            <v>383355494</v>
          </cell>
          <cell r="I36">
            <v>383376693</v>
          </cell>
          <cell r="J36" t="str">
            <v>FRANSBONHOMME</v>
          </cell>
          <cell r="K36">
            <v>51</v>
          </cell>
          <cell r="L36" t="str">
            <v>CHALONS EN CHAMPAGNE</v>
          </cell>
          <cell r="M36" t="str">
            <v>CACH BATIMENT</v>
          </cell>
          <cell r="N36" t="str">
            <v>9, Place de la Carrière</v>
          </cell>
          <cell r="O36">
            <v>54000</v>
          </cell>
          <cell r="P36" t="str">
            <v>NANCY</v>
          </cell>
          <cell r="Q36">
            <v>383355494</v>
          </cell>
          <cell r="S36">
            <v>383376693</v>
          </cell>
          <cell r="T36">
            <v>40000</v>
          </cell>
          <cell r="V36" t="str">
            <v>J.MAGNY</v>
          </cell>
        </row>
        <row r="37">
          <cell r="A37">
            <v>9.0359999999999996</v>
          </cell>
          <cell r="B37" t="str">
            <v>BE</v>
          </cell>
          <cell r="C37" t="str">
            <v>AR</v>
          </cell>
          <cell r="D37" t="str">
            <v>SCI LES FOUGERES</v>
          </cell>
          <cell r="E37" t="str">
            <v>11, Rue de la Gare</v>
          </cell>
          <cell r="F37">
            <v>70000</v>
          </cell>
          <cell r="G37" t="str">
            <v>NOIDANS LE FERROUX</v>
          </cell>
          <cell r="J37" t="str">
            <v>SCI LES FOUGERES</v>
          </cell>
          <cell r="K37">
            <v>70</v>
          </cell>
          <cell r="L37" t="str">
            <v>NOIDANS LE FERROUX</v>
          </cell>
          <cell r="T37">
            <v>37590</v>
          </cell>
        </row>
        <row r="38">
          <cell r="A38">
            <v>9.0370000000000008</v>
          </cell>
          <cell r="B38" t="str">
            <v>BE</v>
          </cell>
          <cell r="C38" t="str">
            <v>BI</v>
          </cell>
          <cell r="D38" t="str">
            <v>SIAT BRAUN</v>
          </cell>
          <cell r="E38" t="str">
            <v>46, Rue du Général De Gaulle</v>
          </cell>
          <cell r="F38">
            <v>67280</v>
          </cell>
          <cell r="G38" t="str">
            <v>URMATT</v>
          </cell>
          <cell r="H38">
            <v>388495900</v>
          </cell>
          <cell r="I38">
            <v>388509641</v>
          </cell>
          <cell r="J38" t="str">
            <v>SIAT BRAUN</v>
          </cell>
          <cell r="K38">
            <v>67</v>
          </cell>
          <cell r="L38" t="str">
            <v>URMATT</v>
          </cell>
          <cell r="T38">
            <v>157500</v>
          </cell>
        </row>
        <row r="39">
          <cell r="A39">
            <v>9.0380000000000003</v>
          </cell>
          <cell r="B39" t="str">
            <v>BE</v>
          </cell>
          <cell r="C39" t="str">
            <v>BI</v>
          </cell>
          <cell r="D39" t="str">
            <v>PAPETERIE DE MANDEURE</v>
          </cell>
          <cell r="E39" t="str">
            <v>14, Rue de la Papeterie</v>
          </cell>
          <cell r="F39">
            <v>25350</v>
          </cell>
          <cell r="G39" t="str">
            <v>MANDEURE</v>
          </cell>
          <cell r="H39">
            <v>381352052</v>
          </cell>
          <cell r="I39">
            <v>381352830</v>
          </cell>
          <cell r="J39" t="str">
            <v>PAPETERIE DE MANDEURE</v>
          </cell>
          <cell r="K39">
            <v>70</v>
          </cell>
          <cell r="L39" t="str">
            <v>SAVOYEUX</v>
          </cell>
          <cell r="M39" t="str">
            <v>MAY Albert</v>
          </cell>
          <cell r="N39" t="str">
            <v>4 Bis, Lieu-Dit Voye de Rupt</v>
          </cell>
          <cell r="O39">
            <v>70360</v>
          </cell>
          <cell r="P39" t="str">
            <v>SCEY SUR SAONE</v>
          </cell>
          <cell r="Q39">
            <v>384688727</v>
          </cell>
          <cell r="S39">
            <v>384688983</v>
          </cell>
          <cell r="T39">
            <v>328157</v>
          </cell>
          <cell r="V39" t="str">
            <v>PC</v>
          </cell>
        </row>
        <row r="40">
          <cell r="A40">
            <v>9.0389999999999997</v>
          </cell>
          <cell r="B40" t="str">
            <v>BE</v>
          </cell>
          <cell r="C40" t="str">
            <v>BI</v>
          </cell>
          <cell r="D40" t="str">
            <v>GUILLIN EMBALLAGES</v>
          </cell>
          <cell r="E40" t="str">
            <v>ZI de Noirichaud</v>
          </cell>
          <cell r="F40">
            <v>25290</v>
          </cell>
          <cell r="G40" t="str">
            <v>ORNANS</v>
          </cell>
          <cell r="J40" t="str">
            <v>GUILLIN EMBALLAGES</v>
          </cell>
          <cell r="K40">
            <v>25</v>
          </cell>
          <cell r="L40" t="str">
            <v>ORNANS</v>
          </cell>
          <cell r="M40" t="str">
            <v>ROLLA Mario</v>
          </cell>
          <cell r="N40" t="str">
            <v>59 Ter, Rue des Granges   BP 315</v>
          </cell>
          <cell r="O40">
            <v>25017</v>
          </cell>
          <cell r="P40" t="str">
            <v>BESANCON Cédex</v>
          </cell>
          <cell r="Q40">
            <v>381811078</v>
          </cell>
          <cell r="R40">
            <v>607636119</v>
          </cell>
          <cell r="S40">
            <v>381813942</v>
          </cell>
          <cell r="T40">
            <v>57182</v>
          </cell>
          <cell r="V40" t="str">
            <v>PC</v>
          </cell>
        </row>
        <row r="41">
          <cell r="A41">
            <v>9.0399999999999991</v>
          </cell>
          <cell r="B41" t="str">
            <v>BB</v>
          </cell>
          <cell r="C41" t="str">
            <v>GD</v>
          </cell>
          <cell r="D41" t="str">
            <v>IMMOBILIERE GROUPE CASINO (IGC SERVICES)</v>
          </cell>
          <cell r="E41" t="str">
            <v>1, Esplanade de France   B.P. 306</v>
          </cell>
          <cell r="F41">
            <v>42008</v>
          </cell>
          <cell r="G41" t="str">
            <v>SAINT ETIENNE Cédex 02</v>
          </cell>
          <cell r="H41">
            <v>477457249</v>
          </cell>
          <cell r="I41">
            <v>477453888</v>
          </cell>
          <cell r="J41" t="str">
            <v>DCF</v>
          </cell>
          <cell r="K41">
            <v>25</v>
          </cell>
          <cell r="L41" t="str">
            <v>BESANCON CHATEAUFARINE</v>
          </cell>
          <cell r="M41" t="str">
            <v>AGIL</v>
          </cell>
          <cell r="N41" t="str">
            <v>7, Rue Claude Monet</v>
          </cell>
          <cell r="O41">
            <v>71100</v>
          </cell>
          <cell r="P41" t="str">
            <v>CHALON SUR SAONE</v>
          </cell>
          <cell r="Q41">
            <v>385970850</v>
          </cell>
          <cell r="S41">
            <v>385970869</v>
          </cell>
          <cell r="T41">
            <v>51335</v>
          </cell>
        </row>
        <row r="42">
          <cell r="A42">
            <v>9.0410000000000004</v>
          </cell>
          <cell r="B42" t="str">
            <v>BE</v>
          </cell>
          <cell r="C42" t="str">
            <v>BI</v>
          </cell>
          <cell r="D42" t="str">
            <v>LCR</v>
          </cell>
          <cell r="E42" t="str">
            <v>2, Rue Augustin Fresnel   BP 28236   Tour B</v>
          </cell>
          <cell r="F42">
            <v>57082</v>
          </cell>
          <cell r="G42" t="str">
            <v>METZ Cédex</v>
          </cell>
          <cell r="H42">
            <v>387213113</v>
          </cell>
          <cell r="I42">
            <v>387795612</v>
          </cell>
          <cell r="J42" t="str">
            <v>LORTRUCKS</v>
          </cell>
          <cell r="K42">
            <v>54</v>
          </cell>
          <cell r="L42" t="str">
            <v>VILLE EN VERMOIS</v>
          </cell>
          <cell r="M42" t="str">
            <v>LCR</v>
          </cell>
          <cell r="N42" t="str">
            <v>2, Rue Augustin Fresnel   BP 28236   Tour B</v>
          </cell>
          <cell r="O42">
            <v>57082</v>
          </cell>
          <cell r="P42" t="str">
            <v>METZ Cédex</v>
          </cell>
          <cell r="Q42">
            <v>387213113</v>
          </cell>
          <cell r="S42">
            <v>387795612</v>
          </cell>
          <cell r="T42">
            <v>88000</v>
          </cell>
        </row>
        <row r="43">
          <cell r="A43">
            <v>9.0419999999999998</v>
          </cell>
          <cell r="B43" t="str">
            <v>FZ</v>
          </cell>
          <cell r="C43" t="str">
            <v>DI</v>
          </cell>
          <cell r="D43" t="str">
            <v>DV CONSTRUCTIONS</v>
          </cell>
          <cell r="E43" t="str">
            <v>22, Avenue de Pythagore</v>
          </cell>
          <cell r="F43">
            <v>33702</v>
          </cell>
          <cell r="G43" t="str">
            <v>MERIGNAC</v>
          </cell>
          <cell r="J43" t="str">
            <v>MJC - SALLE DE MUSIQUE</v>
          </cell>
          <cell r="K43">
            <v>37</v>
          </cell>
          <cell r="L43" t="str">
            <v>JOUE LES TOURS</v>
          </cell>
          <cell r="M43" t="str">
            <v>DV CONSTRUCTIONS</v>
          </cell>
          <cell r="N43" t="str">
            <v>22, Avenue de Pythagore</v>
          </cell>
          <cell r="O43">
            <v>33702</v>
          </cell>
          <cell r="P43" t="str">
            <v>MERIGNAC</v>
          </cell>
          <cell r="T43">
            <v>64300</v>
          </cell>
        </row>
        <row r="44">
          <cell r="A44">
            <v>9.0429999999999993</v>
          </cell>
          <cell r="B44" t="str">
            <v>BE</v>
          </cell>
          <cell r="C44" t="str">
            <v>GD</v>
          </cell>
          <cell r="D44" t="str">
            <v>CSF FRANCE - CARREFOUR PROPERTY</v>
          </cell>
          <cell r="E44" t="str">
            <v>ZAC Bois de Chagnières Les César Rue de France</v>
          </cell>
          <cell r="F44">
            <v>18570</v>
          </cell>
          <cell r="G44" t="str">
            <v>LE SUBDRAY</v>
          </cell>
          <cell r="J44" t="str">
            <v>CARREFOUR MARKET</v>
          </cell>
          <cell r="K44">
            <v>18</v>
          </cell>
          <cell r="L44" t="str">
            <v>SAINT MARTIN D'AUXIGNY</v>
          </cell>
          <cell r="M44" t="str">
            <v>BATIC</v>
          </cell>
          <cell r="N44" t="str">
            <v>4, Rue Jean Miclo</v>
          </cell>
          <cell r="O44">
            <v>18150</v>
          </cell>
          <cell r="P44" t="str">
            <v>LA GUERCHE SUR L'AUBOIS</v>
          </cell>
          <cell r="Q44">
            <v>248776606</v>
          </cell>
          <cell r="S44">
            <v>248776607</v>
          </cell>
          <cell r="T44">
            <v>76630</v>
          </cell>
        </row>
        <row r="45">
          <cell r="A45">
            <v>9.0440000000000005</v>
          </cell>
          <cell r="B45" t="str">
            <v>FZ</v>
          </cell>
          <cell r="C45" t="str">
            <v>BI</v>
          </cell>
          <cell r="D45" t="str">
            <v>SCI NAJAR</v>
          </cell>
          <cell r="E45" t="str">
            <v>Rue de Bretagne</v>
          </cell>
          <cell r="F45">
            <v>37700</v>
          </cell>
          <cell r="G45" t="str">
            <v>LA VILLE AUX DAMES</v>
          </cell>
          <cell r="H45">
            <v>247447175</v>
          </cell>
          <cell r="J45" t="str">
            <v>SCI NAJAR</v>
          </cell>
          <cell r="K45">
            <v>37</v>
          </cell>
          <cell r="L45" t="str">
            <v>LA VILLE AUX DAMES</v>
          </cell>
          <cell r="T45">
            <v>48687.5</v>
          </cell>
        </row>
        <row r="46">
          <cell r="A46">
            <v>9.0449999999999999</v>
          </cell>
          <cell r="B46" t="str">
            <v>BB</v>
          </cell>
          <cell r="C46" t="str">
            <v>BI</v>
          </cell>
          <cell r="D46" t="str">
            <v>PREFA DU LEMAN chez MEGEVAND</v>
          </cell>
          <cell r="E46" t="str">
            <v>226, Rue du Jura   ZA</v>
          </cell>
          <cell r="F46">
            <v>74160</v>
          </cell>
          <cell r="G46" t="str">
            <v>NEYDENS</v>
          </cell>
          <cell r="H46">
            <v>450491176</v>
          </cell>
          <cell r="I46">
            <v>450351041</v>
          </cell>
          <cell r="J46" t="str">
            <v>PREFA DU LEMAN</v>
          </cell>
          <cell r="K46">
            <v>74</v>
          </cell>
          <cell r="L46" t="str">
            <v>FEIGERES</v>
          </cell>
          <cell r="M46" t="str">
            <v>SPELTA Yvan</v>
          </cell>
          <cell r="N46" t="str">
            <v>32, Rue Gustave Eiffel</v>
          </cell>
          <cell r="O46">
            <v>74600</v>
          </cell>
          <cell r="P46" t="str">
            <v>SEYNOD</v>
          </cell>
          <cell r="Q46">
            <v>450452657</v>
          </cell>
          <cell r="S46">
            <v>450450666</v>
          </cell>
          <cell r="T46">
            <v>472490</v>
          </cell>
        </row>
        <row r="47">
          <cell r="A47">
            <v>9.0459999999999994</v>
          </cell>
          <cell r="B47" t="str">
            <v>BE</v>
          </cell>
          <cell r="C47" t="str">
            <v>DI</v>
          </cell>
          <cell r="D47" t="str">
            <v>COREAL</v>
          </cell>
          <cell r="E47" t="str">
            <v>BP 45</v>
          </cell>
          <cell r="F47">
            <v>70180</v>
          </cell>
          <cell r="G47" t="str">
            <v>DAMPIERRE SUR SALON</v>
          </cell>
          <cell r="J47" t="str">
            <v>DEVOISSELLE</v>
          </cell>
          <cell r="K47">
            <v>77</v>
          </cell>
          <cell r="L47" t="str">
            <v>MELUN</v>
          </cell>
          <cell r="T47">
            <v>99057.5</v>
          </cell>
        </row>
        <row r="48">
          <cell r="A48">
            <v>9.0470000000000006</v>
          </cell>
          <cell r="B48" t="str">
            <v>BE</v>
          </cell>
          <cell r="C48" t="str">
            <v>MP</v>
          </cell>
          <cell r="D48" t="str">
            <v>DRUET</v>
          </cell>
          <cell r="E48" t="str">
            <v>BP 46</v>
          </cell>
          <cell r="F48">
            <v>70180</v>
          </cell>
          <cell r="G48" t="str">
            <v>DAMPIERRE SUR SALON</v>
          </cell>
          <cell r="J48" t="str">
            <v>LE LAWN</v>
          </cell>
          <cell r="K48">
            <v>67</v>
          </cell>
          <cell r="L48" t="str">
            <v>STRASBOURG</v>
          </cell>
          <cell r="T48">
            <v>25000</v>
          </cell>
        </row>
        <row r="49">
          <cell r="A49">
            <v>9.048</v>
          </cell>
          <cell r="B49" t="str">
            <v>BE</v>
          </cell>
          <cell r="C49" t="str">
            <v>MP</v>
          </cell>
          <cell r="D49" t="str">
            <v>COMMUNAUTE DE COMMUNES DU VAL DE SEMOUSE</v>
          </cell>
          <cell r="E49" t="str">
            <v>32, Avenue Albert Thomas</v>
          </cell>
          <cell r="F49">
            <v>70800</v>
          </cell>
          <cell r="G49" t="str">
            <v>SAINT LOUP SUR SEMOUSE</v>
          </cell>
          <cell r="J49" t="str">
            <v>PLATEFORME STOCKAGE BOIS</v>
          </cell>
          <cell r="K49">
            <v>70</v>
          </cell>
          <cell r="L49" t="str">
            <v>CORBENAY</v>
          </cell>
          <cell r="M49" t="str">
            <v>SICA HR</v>
          </cell>
          <cell r="N49" t="str">
            <v>2, Place du Moulin des Prés   BP 317</v>
          </cell>
          <cell r="O49">
            <v>70006</v>
          </cell>
          <cell r="P49" t="str">
            <v>VESOUL Cédex</v>
          </cell>
          <cell r="Q49">
            <v>384768245</v>
          </cell>
          <cell r="S49">
            <v>384765906</v>
          </cell>
          <cell r="T49">
            <v>91843.05</v>
          </cell>
        </row>
        <row r="50">
          <cell r="A50">
            <v>9.0489999999999995</v>
          </cell>
          <cell r="B50" t="str">
            <v>CS</v>
          </cell>
          <cell r="C50" t="str">
            <v>AR</v>
          </cell>
          <cell r="D50" t="str">
            <v>SCI BERION Frères</v>
          </cell>
          <cell r="E50" t="str">
            <v>2, Rue de Roussey</v>
          </cell>
          <cell r="F50">
            <v>25620</v>
          </cell>
          <cell r="G50" t="str">
            <v>MAMIROLLE</v>
          </cell>
          <cell r="H50">
            <v>680732365</v>
          </cell>
          <cell r="I50">
            <v>674329050</v>
          </cell>
          <cell r="J50" t="str">
            <v>SCI BERION Frères</v>
          </cell>
          <cell r="K50">
            <v>25</v>
          </cell>
          <cell r="L50" t="str">
            <v>MAMIROLLE</v>
          </cell>
          <cell r="T50">
            <v>115000</v>
          </cell>
        </row>
        <row r="51">
          <cell r="A51">
            <v>9.0500000000000007</v>
          </cell>
          <cell r="B51" t="str">
            <v>BE</v>
          </cell>
          <cell r="C51" t="str">
            <v>BI</v>
          </cell>
          <cell r="D51" t="str">
            <v>ACMS CARAIBES</v>
          </cell>
          <cell r="E51" t="str">
            <v>3, Rue Eugène Eucharis   Lotissement Dillon</v>
          </cell>
          <cell r="F51">
            <v>97200</v>
          </cell>
          <cell r="G51" t="str">
            <v xml:space="preserve">FORT DE FRANCE   </v>
          </cell>
          <cell r="H51">
            <v>596716525</v>
          </cell>
          <cell r="K51">
            <v>97</v>
          </cell>
          <cell r="L51" t="str">
            <v>MARTINIQUE</v>
          </cell>
          <cell r="T51">
            <v>5425</v>
          </cell>
        </row>
        <row r="52">
          <cell r="A52">
            <v>9.0510000000000002</v>
          </cell>
          <cell r="B52" t="str">
            <v>BB</v>
          </cell>
          <cell r="C52" t="str">
            <v>DI</v>
          </cell>
          <cell r="D52" t="str">
            <v>PARALU</v>
          </cell>
          <cell r="E52" t="str">
            <v>237, Rue du Général de Gaulle  BP 69</v>
          </cell>
          <cell r="F52">
            <v>69530</v>
          </cell>
          <cell r="G52" t="str">
            <v>BRIGNAIS</v>
          </cell>
          <cell r="H52">
            <v>472319900</v>
          </cell>
          <cell r="I52">
            <v>478052914</v>
          </cell>
          <cell r="J52" t="str">
            <v>POLE LOISIRS COMMERCES LYON CONFLUENCE</v>
          </cell>
          <cell r="K52">
            <v>69</v>
          </cell>
          <cell r="L52" t="str">
            <v>LYON</v>
          </cell>
          <cell r="T52">
            <v>277535</v>
          </cell>
        </row>
        <row r="53">
          <cell r="A53">
            <v>9.0519999999999996</v>
          </cell>
          <cell r="B53" t="str">
            <v>BM</v>
          </cell>
          <cell r="C53" t="str">
            <v>BI</v>
          </cell>
          <cell r="D53" t="str">
            <v>MASTER'S CONSTRUCTION</v>
          </cell>
          <cell r="E53" t="str">
            <v>ZAC de la Thalie   Avenue de l'Europe</v>
          </cell>
          <cell r="F53">
            <v>71100</v>
          </cell>
          <cell r="G53" t="str">
            <v>CHALON SUR SAONE</v>
          </cell>
          <cell r="H53">
            <v>385430036</v>
          </cell>
          <cell r="I53">
            <v>385431882</v>
          </cell>
          <cell r="J53" t="str">
            <v>SCI COMIMMO (ACTUACOM)</v>
          </cell>
          <cell r="K53">
            <v>71</v>
          </cell>
          <cell r="L53" t="str">
            <v>SEVREY</v>
          </cell>
          <cell r="M53" t="str">
            <v>MASTER'S CONSTRUCTION</v>
          </cell>
          <cell r="N53" t="str">
            <v>ZAC de la Thalie   Avenue de l'Europe</v>
          </cell>
          <cell r="O53">
            <v>71100</v>
          </cell>
          <cell r="P53" t="str">
            <v>SEVREY</v>
          </cell>
          <cell r="Q53">
            <v>385430036</v>
          </cell>
          <cell r="S53">
            <v>385431882</v>
          </cell>
          <cell r="T53">
            <v>28000</v>
          </cell>
        </row>
        <row r="54">
          <cell r="A54">
            <v>9.0530000000000008</v>
          </cell>
          <cell r="B54" t="str">
            <v>YM</v>
          </cell>
          <cell r="C54" t="str">
            <v>GD</v>
          </cell>
          <cell r="D54" t="str">
            <v>SORADIS</v>
          </cell>
          <cell r="E54" t="str">
            <v>Les Groussins</v>
          </cell>
          <cell r="F54">
            <v>37500</v>
          </cell>
          <cell r="G54" t="str">
            <v>CHINON</v>
          </cell>
          <cell r="J54" t="str">
            <v>LECLERC</v>
          </cell>
          <cell r="K54">
            <v>37</v>
          </cell>
          <cell r="L54" t="str">
            <v>CHINON</v>
          </cell>
          <cell r="M54" t="str">
            <v>2CZI</v>
          </cell>
          <cell r="N54" t="str">
            <v>38, Avenue Raymond Penot</v>
          </cell>
          <cell r="O54">
            <v>91150</v>
          </cell>
          <cell r="P54" t="str">
            <v>BOUTERVILLIERS</v>
          </cell>
          <cell r="Q54">
            <v>169953000</v>
          </cell>
          <cell r="S54">
            <v>169953297</v>
          </cell>
          <cell r="T54">
            <v>664529</v>
          </cell>
          <cell r="V54" t="str">
            <v>FZ</v>
          </cell>
        </row>
        <row r="55">
          <cell r="A55">
            <v>9.0540000000000003</v>
          </cell>
          <cell r="B55" t="str">
            <v>BE</v>
          </cell>
          <cell r="C55" t="str">
            <v>MP</v>
          </cell>
          <cell r="D55" t="str">
            <v>COMMUNAUTE DE COMMUNES HAUTE VALLEE DE L'OGNON</v>
          </cell>
          <cell r="E55" t="str">
            <v>11, Grande Rue   BP 1</v>
          </cell>
          <cell r="F55">
            <v>70270</v>
          </cell>
          <cell r="G55" t="str">
            <v>MELISEY</v>
          </cell>
          <cell r="H55">
            <v>384200553</v>
          </cell>
          <cell r="I55">
            <v>384200668</v>
          </cell>
          <cell r="J55" t="str">
            <v>SALLE POLYVALENTE</v>
          </cell>
          <cell r="K55">
            <v>70</v>
          </cell>
          <cell r="L55" t="str">
            <v>SAINT BARTHELEMY</v>
          </cell>
          <cell r="T55">
            <v>35015.879999999997</v>
          </cell>
        </row>
        <row r="56">
          <cell r="A56">
            <v>9.0549999999999997</v>
          </cell>
          <cell r="B56" t="str">
            <v>FZ</v>
          </cell>
          <cell r="C56" t="str">
            <v>BE</v>
          </cell>
          <cell r="D56" t="str">
            <v>COREAL</v>
          </cell>
          <cell r="E56" t="str">
            <v>BP 45</v>
          </cell>
          <cell r="F56">
            <v>70180</v>
          </cell>
          <cell r="G56" t="str">
            <v>DAMPIERRE SUR SALON</v>
          </cell>
          <cell r="J56" t="str">
            <v>VILLEMOMBLE</v>
          </cell>
          <cell r="K56">
            <v>93</v>
          </cell>
          <cell r="L56" t="str">
            <v>VILLEMONBLE</v>
          </cell>
          <cell r="M56" t="str">
            <v>COREAL</v>
          </cell>
          <cell r="N56" t="str">
            <v>BP 45</v>
          </cell>
          <cell r="O56">
            <v>70180</v>
          </cell>
          <cell r="P56" t="str">
            <v>DAMPIERRE SUR SALON</v>
          </cell>
          <cell r="T56">
            <v>16000</v>
          </cell>
        </row>
        <row r="57">
          <cell r="A57">
            <v>9.0559999999999992</v>
          </cell>
          <cell r="B57" t="str">
            <v>YM</v>
          </cell>
          <cell r="C57" t="str">
            <v>DI</v>
          </cell>
          <cell r="D57" t="str">
            <v>RABOT DUTILLEUL</v>
          </cell>
          <cell r="E57" t="str">
            <v>10, Avenue de Flandres   BP 100</v>
          </cell>
          <cell r="F57">
            <v>59470</v>
          </cell>
          <cell r="G57" t="str">
            <v>WASQUEHAL LILLE</v>
          </cell>
          <cell r="H57">
            <v>320815324</v>
          </cell>
          <cell r="I57">
            <v>320815354</v>
          </cell>
          <cell r="J57" t="str">
            <v>SDIS DU NORD</v>
          </cell>
          <cell r="K57">
            <v>59</v>
          </cell>
          <cell r="L57" t="str">
            <v>ANZIN</v>
          </cell>
          <cell r="T57">
            <v>324629</v>
          </cell>
        </row>
        <row r="58">
          <cell r="A58">
            <v>9.0570000000000004</v>
          </cell>
          <cell r="B58" t="str">
            <v>CS</v>
          </cell>
          <cell r="C58" t="str">
            <v>BA</v>
          </cell>
          <cell r="D58" t="str">
            <v>ROUX Christophe</v>
          </cell>
          <cell r="E58" t="str">
            <v>Grande Rue</v>
          </cell>
          <cell r="F58">
            <v>70100</v>
          </cell>
          <cell r="G58" t="str">
            <v>VELET</v>
          </cell>
          <cell r="H58">
            <v>684332503</v>
          </cell>
          <cell r="J58" t="str">
            <v>ROUX Christophe</v>
          </cell>
          <cell r="K58">
            <v>70</v>
          </cell>
          <cell r="L58" t="str">
            <v>VELET</v>
          </cell>
          <cell r="T58" t="str">
            <v>ANNULEE</v>
          </cell>
        </row>
        <row r="59">
          <cell r="A59">
            <v>9.0579999999999998</v>
          </cell>
          <cell r="B59" t="str">
            <v>BE</v>
          </cell>
          <cell r="C59" t="str">
            <v>GD</v>
          </cell>
          <cell r="D59" t="str">
            <v>SCI DUBAND Frères</v>
          </cell>
          <cell r="E59" t="str">
            <v>Centre Commercial des Cloyes</v>
          </cell>
          <cell r="F59">
            <v>70200</v>
          </cell>
          <cell r="G59" t="str">
            <v>LURE</v>
          </cell>
          <cell r="H59">
            <v>384628822</v>
          </cell>
          <cell r="J59" t="str">
            <v>BRICO LECLERC</v>
          </cell>
          <cell r="K59">
            <v>70</v>
          </cell>
          <cell r="L59" t="str">
            <v>VESOUL</v>
          </cell>
          <cell r="M59" t="str">
            <v>ATEBAT</v>
          </cell>
          <cell r="N59" t="str">
            <v>5, Avenue Charles De Gaulle</v>
          </cell>
          <cell r="O59">
            <v>51510</v>
          </cell>
          <cell r="P59" t="str">
            <v>FAGNIERES</v>
          </cell>
          <cell r="Q59">
            <v>326685793</v>
          </cell>
          <cell r="R59">
            <v>603152501</v>
          </cell>
          <cell r="S59">
            <v>326685813</v>
          </cell>
          <cell r="T59">
            <v>424350</v>
          </cell>
          <cell r="V59" t="str">
            <v>JM</v>
          </cell>
        </row>
        <row r="60">
          <cell r="A60">
            <v>9.0589999999999993</v>
          </cell>
          <cell r="B60" t="str">
            <v>CS</v>
          </cell>
          <cell r="C60" t="str">
            <v>AR</v>
          </cell>
          <cell r="D60" t="str">
            <v>MARTIN Denis</v>
          </cell>
          <cell r="E60" t="str">
            <v>La Feuillée</v>
          </cell>
          <cell r="F60">
            <v>21130</v>
          </cell>
          <cell r="G60" t="str">
            <v>AUXONNE</v>
          </cell>
          <cell r="H60">
            <v>380374513</v>
          </cell>
          <cell r="J60" t="str">
            <v>MARTIN Denis</v>
          </cell>
          <cell r="K60">
            <v>21</v>
          </cell>
          <cell r="L60" t="str">
            <v>AUXONNE</v>
          </cell>
          <cell r="T60">
            <v>20000</v>
          </cell>
        </row>
        <row r="61">
          <cell r="A61">
            <v>9.06</v>
          </cell>
          <cell r="B61" t="str">
            <v>BE</v>
          </cell>
          <cell r="C61" t="str">
            <v>DI</v>
          </cell>
          <cell r="D61" t="str">
            <v>CINE 70</v>
          </cell>
          <cell r="E61" t="str">
            <v>16, Rue du Docteur Courvoisier</v>
          </cell>
          <cell r="F61">
            <v>70000</v>
          </cell>
          <cell r="G61" t="str">
            <v>VESOUL</v>
          </cell>
          <cell r="H61">
            <v>384761616</v>
          </cell>
          <cell r="I61">
            <v>384767878</v>
          </cell>
          <cell r="J61" t="str">
            <v>CINE 70 (Bowling)</v>
          </cell>
          <cell r="K61">
            <v>70</v>
          </cell>
          <cell r="L61" t="str">
            <v>VESOUL</v>
          </cell>
          <cell r="M61" t="str">
            <v>HABITAT ET CONSTRUCTION</v>
          </cell>
          <cell r="N61" t="str">
            <v>98, Boulevard des Alliés</v>
          </cell>
          <cell r="O61">
            <v>70000</v>
          </cell>
          <cell r="P61" t="str">
            <v>VESOUL</v>
          </cell>
          <cell r="Q61">
            <v>384758922</v>
          </cell>
          <cell r="S61">
            <v>384764523</v>
          </cell>
          <cell r="T61" t="str">
            <v>ANNULEE</v>
          </cell>
        </row>
        <row r="62">
          <cell r="A62">
            <v>9.0609999999999999</v>
          </cell>
          <cell r="B62" t="str">
            <v>CS</v>
          </cell>
          <cell r="C62" t="str">
            <v>AR</v>
          </cell>
          <cell r="D62" t="str">
            <v>GIBARROUX David</v>
          </cell>
          <cell r="E62" t="str">
            <v>17, Rue de Champoison</v>
          </cell>
          <cell r="F62">
            <v>21490</v>
          </cell>
          <cell r="G62" t="str">
            <v xml:space="preserve">SAINT JULIEN </v>
          </cell>
          <cell r="H62">
            <v>380782821</v>
          </cell>
          <cell r="J62" t="str">
            <v>GIBARROUX David</v>
          </cell>
          <cell r="K62">
            <v>21</v>
          </cell>
          <cell r="L62" t="str">
            <v>SAINT JULIEN</v>
          </cell>
          <cell r="T62">
            <v>25500</v>
          </cell>
        </row>
        <row r="63">
          <cell r="A63">
            <v>9.0619999999999994</v>
          </cell>
          <cell r="B63" t="str">
            <v>BE</v>
          </cell>
          <cell r="C63" t="str">
            <v>MP</v>
          </cell>
          <cell r="D63" t="str">
            <v>COMMUNAUTE DE COMMUNES SAONE ET CONEY</v>
          </cell>
          <cell r="E63" t="str">
            <v>1, Place Sambucci</v>
          </cell>
          <cell r="F63">
            <v>70210</v>
          </cell>
          <cell r="G63" t="str">
            <v>VAUVILLERS</v>
          </cell>
          <cell r="H63">
            <v>384928027</v>
          </cell>
          <cell r="J63" t="str">
            <v>BATIMENT STOCKAGE BOIS</v>
          </cell>
          <cell r="K63">
            <v>70</v>
          </cell>
          <cell r="L63" t="str">
            <v>PASSAVANT LA ROCHERE</v>
          </cell>
          <cell r="M63" t="str">
            <v>SICA HR</v>
          </cell>
          <cell r="N63" t="str">
            <v>2, Place du Moulin des Prés   BP 317</v>
          </cell>
          <cell r="O63">
            <v>70006</v>
          </cell>
          <cell r="P63" t="str">
            <v>VESOUL Cédex</v>
          </cell>
          <cell r="Q63">
            <v>384768245</v>
          </cell>
          <cell r="S63">
            <v>384765906</v>
          </cell>
          <cell r="T63">
            <v>111846.47</v>
          </cell>
        </row>
        <row r="64">
          <cell r="A64">
            <v>9.0630000000000006</v>
          </cell>
          <cell r="B64" t="str">
            <v>CS</v>
          </cell>
          <cell r="C64" t="str">
            <v>BA</v>
          </cell>
          <cell r="D64" t="str">
            <v>DAUTREY Laurent</v>
          </cell>
          <cell r="E64" t="str">
            <v>Route de Fontaine</v>
          </cell>
          <cell r="F64">
            <v>21610</v>
          </cell>
          <cell r="G64" t="str">
            <v>SAINT SEINE SUR VINGEANNE</v>
          </cell>
          <cell r="H64">
            <v>380759824</v>
          </cell>
          <cell r="J64" t="str">
            <v>DAUTREY Laurent</v>
          </cell>
          <cell r="K64">
            <v>21</v>
          </cell>
          <cell r="L64" t="str">
            <v>SAINT SEINE SUR VINGEANNE</v>
          </cell>
          <cell r="T64">
            <v>76800</v>
          </cell>
        </row>
        <row r="65">
          <cell r="A65">
            <v>9.0640000000000001</v>
          </cell>
          <cell r="B65" t="str">
            <v>BB</v>
          </cell>
          <cell r="C65" t="str">
            <v>GD</v>
          </cell>
          <cell r="D65" t="str">
            <v>LUXEUIL IMMO</v>
          </cell>
          <cell r="E65" t="str">
            <v>100, Rue du Calvaire</v>
          </cell>
          <cell r="F65">
            <v>59510</v>
          </cell>
          <cell r="G65" t="str">
            <v>HEM</v>
          </cell>
          <cell r="H65">
            <v>320814937</v>
          </cell>
          <cell r="J65" t="str">
            <v>KIABI</v>
          </cell>
          <cell r="K65">
            <v>70</v>
          </cell>
          <cell r="L65" t="str">
            <v>LUXEUIL LES BAINS</v>
          </cell>
          <cell r="M65" t="str">
            <v>AXIS INGENIERIE</v>
          </cell>
          <cell r="N65" t="str">
            <v>96, Rue de la Part Dieu</v>
          </cell>
          <cell r="O65">
            <v>69009</v>
          </cell>
          <cell r="P65" t="str">
            <v>LYON</v>
          </cell>
          <cell r="Q65">
            <v>478629555</v>
          </cell>
          <cell r="R65">
            <v>610018700</v>
          </cell>
          <cell r="S65">
            <v>478628553</v>
          </cell>
          <cell r="T65">
            <v>235640</v>
          </cell>
        </row>
        <row r="66">
          <cell r="A66">
            <v>9.0649999999999995</v>
          </cell>
          <cell r="B66" t="str">
            <v>BE</v>
          </cell>
          <cell r="C66" t="str">
            <v>GD</v>
          </cell>
          <cell r="D66" t="str">
            <v>ACMS CARAIBES</v>
          </cell>
          <cell r="E66" t="str">
            <v>3, Rue Eugène Eucharis   Lotissement Dillon</v>
          </cell>
          <cell r="F66">
            <v>97200</v>
          </cell>
          <cell r="G66" t="str">
            <v xml:space="preserve">FORT DE FRANCE   </v>
          </cell>
          <cell r="H66">
            <v>596716525</v>
          </cell>
          <cell r="I66">
            <v>596716202</v>
          </cell>
          <cell r="J66" t="str">
            <v>MAISON DE LA LITERIE</v>
          </cell>
          <cell r="K66">
            <v>97</v>
          </cell>
          <cell r="L66" t="str">
            <v>FORT DE France</v>
          </cell>
          <cell r="T66">
            <v>36000</v>
          </cell>
        </row>
        <row r="67">
          <cell r="A67">
            <v>9.0660000000000007</v>
          </cell>
          <cell r="B67" t="str">
            <v>BE</v>
          </cell>
          <cell r="C67" t="str">
            <v>MP</v>
          </cell>
          <cell r="D67" t="str">
            <v>MAIRIE DE BOURGES</v>
          </cell>
          <cell r="E67" t="str">
            <v>11, Rue Jacques Rimbault   BP 628</v>
          </cell>
          <cell r="F67">
            <v>18020</v>
          </cell>
          <cell r="G67" t="str">
            <v>BOURGES Cédex</v>
          </cell>
          <cell r="H67">
            <v>248578000</v>
          </cell>
          <cell r="I67">
            <v>248650077</v>
          </cell>
          <cell r="J67" t="str">
            <v>SALLE MULTISPORTS</v>
          </cell>
          <cell r="K67">
            <v>18</v>
          </cell>
          <cell r="L67" t="str">
            <v>BOURGES</v>
          </cell>
          <cell r="M67" t="str">
            <v>ATELIER 1+1</v>
          </cell>
          <cell r="N67" t="str">
            <v>Rue Albert Einstein   Zone Esprit 1</v>
          </cell>
          <cell r="O67">
            <v>18000</v>
          </cell>
          <cell r="P67" t="str">
            <v>BOURGES</v>
          </cell>
          <cell r="Q67">
            <v>248240449</v>
          </cell>
          <cell r="S67">
            <v>248650683</v>
          </cell>
          <cell r="T67">
            <v>165757</v>
          </cell>
        </row>
        <row r="68">
          <cell r="A68">
            <v>9.0670000000000002</v>
          </cell>
          <cell r="B68" t="str">
            <v>CS</v>
          </cell>
          <cell r="C68" t="str">
            <v>BA</v>
          </cell>
          <cell r="D68" t="str">
            <v>LVB SOLAIRE</v>
          </cell>
          <cell r="E68" t="str">
            <v>6, Rue de la Motte</v>
          </cell>
          <cell r="F68">
            <v>70100</v>
          </cell>
          <cell r="G68" t="str">
            <v>POYANS</v>
          </cell>
          <cell r="H68">
            <v>384323601</v>
          </cell>
          <cell r="J68" t="str">
            <v>LVB SOLAIRE</v>
          </cell>
          <cell r="K68">
            <v>70</v>
          </cell>
          <cell r="L68" t="str">
            <v>POYANS</v>
          </cell>
          <cell r="T68">
            <v>131500</v>
          </cell>
        </row>
        <row r="69">
          <cell r="A69">
            <v>9.0679999999999996</v>
          </cell>
          <cell r="B69" t="str">
            <v>BM</v>
          </cell>
          <cell r="C69" t="str">
            <v>DI</v>
          </cell>
          <cell r="D69" t="str">
            <v>VISA INGENIERIE</v>
          </cell>
          <cell r="E69" t="str">
            <v>112, Route de Dijon</v>
          </cell>
          <cell r="F69">
            <v>21600</v>
          </cell>
          <cell r="G69" t="str">
            <v>LONGVIC</v>
          </cell>
          <cell r="H69">
            <v>380667717</v>
          </cell>
          <cell r="I69">
            <v>380664853</v>
          </cell>
          <cell r="J69" t="str">
            <v>FILAB - SCI LA CHARMERIE</v>
          </cell>
          <cell r="K69">
            <v>21</v>
          </cell>
          <cell r="L69" t="str">
            <v>DIJON</v>
          </cell>
          <cell r="M69" t="str">
            <v>VISA INGENIERIE</v>
          </cell>
          <cell r="N69" t="str">
            <v xml:space="preserve">112, Route de Dijon </v>
          </cell>
          <cell r="O69">
            <v>21600</v>
          </cell>
          <cell r="P69" t="str">
            <v>LONGVIC</v>
          </cell>
          <cell r="Q69">
            <v>380667717</v>
          </cell>
          <cell r="S69">
            <v>380664853</v>
          </cell>
          <cell r="T69">
            <v>48000</v>
          </cell>
        </row>
        <row r="70">
          <cell r="A70">
            <v>9.0690000000000008</v>
          </cell>
          <cell r="B70" t="str">
            <v>BM</v>
          </cell>
          <cell r="C70" t="str">
            <v>DI</v>
          </cell>
          <cell r="D70" t="str">
            <v>VISA INGENIERIE</v>
          </cell>
          <cell r="E70" t="str">
            <v>112, Route de Dijon</v>
          </cell>
          <cell r="F70">
            <v>21600</v>
          </cell>
          <cell r="G70" t="str">
            <v>LONGVIC</v>
          </cell>
          <cell r="H70">
            <v>380667717</v>
          </cell>
          <cell r="I70">
            <v>380664853</v>
          </cell>
          <cell r="J70" t="str">
            <v>MALEC - CLEMA - SCI MPC</v>
          </cell>
          <cell r="K70">
            <v>21</v>
          </cell>
          <cell r="L70" t="str">
            <v>RUFFEY LES ECHIREY</v>
          </cell>
          <cell r="M70" t="str">
            <v>VISA INGENIERIE</v>
          </cell>
          <cell r="N70" t="str">
            <v xml:space="preserve">112, Route de Dijon </v>
          </cell>
          <cell r="O70">
            <v>21600</v>
          </cell>
          <cell r="P70" t="str">
            <v>LONGVIC</v>
          </cell>
          <cell r="Q70">
            <v>380667717</v>
          </cell>
          <cell r="S70">
            <v>380664853</v>
          </cell>
          <cell r="T70">
            <v>33500</v>
          </cell>
        </row>
        <row r="71">
          <cell r="A71">
            <v>9.07</v>
          </cell>
          <cell r="B71" t="str">
            <v>BE</v>
          </cell>
          <cell r="C71" t="str">
            <v>GD</v>
          </cell>
          <cell r="D71" t="str">
            <v>FONCIERE ARIZONA INVESTISSEMENT</v>
          </cell>
          <cell r="E71" t="str">
            <v>4, Rue des Colonnes</v>
          </cell>
          <cell r="F71">
            <v>75002</v>
          </cell>
          <cell r="G71" t="str">
            <v>PARIS</v>
          </cell>
          <cell r="H71">
            <v>156791412</v>
          </cell>
          <cell r="I71">
            <v>156790344</v>
          </cell>
          <cell r="J71" t="str">
            <v>SCIV LES ULIS CEVENNES - BIOCOOP</v>
          </cell>
          <cell r="K71">
            <v>91</v>
          </cell>
          <cell r="L71" t="str">
            <v>LES ULIS</v>
          </cell>
          <cell r="T71">
            <v>14880</v>
          </cell>
        </row>
        <row r="72">
          <cell r="A72">
            <v>9.0709999999999997</v>
          </cell>
          <cell r="B72" t="str">
            <v>FZ</v>
          </cell>
          <cell r="C72" t="str">
            <v>MP</v>
          </cell>
          <cell r="D72" t="str">
            <v>DEMATHIEU ET BARD</v>
          </cell>
          <cell r="E72" t="str">
            <v>48, Avenue de la République</v>
          </cell>
          <cell r="F72">
            <v>94550</v>
          </cell>
          <cell r="G72" t="str">
            <v>CHEVILLY LARUE</v>
          </cell>
          <cell r="J72" t="str">
            <v>LYCEE FUSTEL DE COULANGES</v>
          </cell>
          <cell r="K72">
            <v>91</v>
          </cell>
          <cell r="L72" t="str">
            <v>MASSY</v>
          </cell>
          <cell r="M72" t="str">
            <v>DEMATHIEU ET BARD</v>
          </cell>
          <cell r="N72" t="str">
            <v>48, Avenue de la République</v>
          </cell>
          <cell r="O72">
            <v>94550</v>
          </cell>
          <cell r="P72" t="str">
            <v>CHEVILLY LARUE</v>
          </cell>
          <cell r="T72">
            <v>272903</v>
          </cell>
        </row>
        <row r="73">
          <cell r="A73">
            <v>9.0719999999999992</v>
          </cell>
          <cell r="B73" t="str">
            <v>FZ</v>
          </cell>
          <cell r="C73" t="str">
            <v>GD</v>
          </cell>
          <cell r="D73" t="str">
            <v>LECOMPTE</v>
          </cell>
          <cell r="E73" t="str">
            <v>Rue A Fresnel   ZI</v>
          </cell>
          <cell r="F73">
            <v>37170</v>
          </cell>
          <cell r="G73" t="str">
            <v>CHAMBRAY LES TOURS</v>
          </cell>
          <cell r="H73">
            <v>247272214</v>
          </cell>
          <cell r="I73">
            <v>247276220</v>
          </cell>
          <cell r="J73" t="str">
            <v>INTERMARCHE - PAPANGUE</v>
          </cell>
          <cell r="K73">
            <v>37</v>
          </cell>
          <cell r="L73" t="str">
            <v>VEIGNE</v>
          </cell>
          <cell r="M73" t="str">
            <v>LECOMPTE</v>
          </cell>
          <cell r="N73" t="str">
            <v>Rue A Fresnel   ZI</v>
          </cell>
          <cell r="O73">
            <v>37170</v>
          </cell>
          <cell r="P73" t="str">
            <v>CHAMBRAY LES TOURS</v>
          </cell>
          <cell r="Q73">
            <v>247272214</v>
          </cell>
          <cell r="S73">
            <v>247276220</v>
          </cell>
          <cell r="T73">
            <v>22500</v>
          </cell>
        </row>
        <row r="74">
          <cell r="A74">
            <v>9.0730000000000004</v>
          </cell>
          <cell r="B74" t="str">
            <v>BE</v>
          </cell>
          <cell r="C74" t="str">
            <v>DI</v>
          </cell>
          <cell r="D74" t="str">
            <v>SCA LE 255</v>
          </cell>
          <cell r="E74" t="str">
            <v>37 C, Cours du Parc</v>
          </cell>
          <cell r="F74">
            <v>21000</v>
          </cell>
          <cell r="G74" t="str">
            <v>DIJON</v>
          </cell>
          <cell r="J74" t="str">
            <v>SCA LE 255</v>
          </cell>
          <cell r="K74">
            <v>21</v>
          </cell>
          <cell r="L74" t="str">
            <v>DIJON</v>
          </cell>
          <cell r="M74" t="str">
            <v>SETUREC ARCHITECTURE</v>
          </cell>
          <cell r="N74" t="str">
            <v>2, Rue Louis De Broglie   Parc Technologique</v>
          </cell>
          <cell r="O74">
            <v>21000</v>
          </cell>
          <cell r="P74" t="str">
            <v>DIJON</v>
          </cell>
          <cell r="Q74">
            <v>380740102</v>
          </cell>
          <cell r="S74">
            <v>380740106</v>
          </cell>
          <cell r="T74">
            <v>265140</v>
          </cell>
        </row>
        <row r="75">
          <cell r="A75">
            <v>9.0739999999999998</v>
          </cell>
          <cell r="B75" t="str">
            <v>BM</v>
          </cell>
          <cell r="C75" t="str">
            <v>GD</v>
          </cell>
          <cell r="D75" t="str">
            <v>NBA - SCIC MONTCY</v>
          </cell>
          <cell r="E75" t="str">
            <v>7, Rue d'Etienne d'Orves</v>
          </cell>
          <cell r="F75">
            <v>78500</v>
          </cell>
          <cell r="G75" t="str">
            <v>SARTROUVILLE</v>
          </cell>
          <cell r="H75">
            <v>139685698</v>
          </cell>
          <cell r="I75">
            <v>139685774</v>
          </cell>
          <cell r="J75" t="str">
            <v>PROMO GERIM</v>
          </cell>
          <cell r="K75">
            <v>91</v>
          </cell>
          <cell r="L75" t="str">
            <v>MENNECY</v>
          </cell>
          <cell r="M75" t="str">
            <v>NBA</v>
          </cell>
          <cell r="N75" t="str">
            <v>7, Rue d'Etienne d'Orves</v>
          </cell>
          <cell r="O75">
            <v>78500</v>
          </cell>
          <cell r="P75" t="str">
            <v>SARTROUVILLE</v>
          </cell>
          <cell r="Q75">
            <v>139685698</v>
          </cell>
          <cell r="R75">
            <v>681724861</v>
          </cell>
          <cell r="S75">
            <v>139685774</v>
          </cell>
          <cell r="T75">
            <v>97000</v>
          </cell>
        </row>
        <row r="76">
          <cell r="A76">
            <v>9.0749999999999993</v>
          </cell>
          <cell r="B76" t="str">
            <v>CS</v>
          </cell>
          <cell r="C76" t="str">
            <v>BA</v>
          </cell>
          <cell r="D76" t="str">
            <v>LA GRANGE AUX VOLAILLES</v>
          </cell>
          <cell r="E76" t="str">
            <v>8, Chemin du Bois</v>
          </cell>
          <cell r="F76">
            <v>21200</v>
          </cell>
          <cell r="G76" t="str">
            <v>CHEVIGNY EN VALLIERE</v>
          </cell>
          <cell r="H76">
            <v>380266994</v>
          </cell>
          <cell r="J76" t="str">
            <v>LA GRANGE AUX VOLAILLES</v>
          </cell>
          <cell r="K76">
            <v>21</v>
          </cell>
          <cell r="L76" t="str">
            <v>CHEVIGNY EN VALLIERE</v>
          </cell>
          <cell r="T76">
            <v>46000</v>
          </cell>
        </row>
        <row r="77">
          <cell r="A77">
            <v>9.0760000000000005</v>
          </cell>
          <cell r="B77" t="str">
            <v>BB</v>
          </cell>
          <cell r="C77" t="str">
            <v>AL</v>
          </cell>
          <cell r="D77" t="str">
            <v>DEMATHIEU ET BARD</v>
          </cell>
          <cell r="E77" t="str">
            <v>550, Rue Thimonnier   BP 48   ZI Lyon Nord</v>
          </cell>
          <cell r="F77">
            <v>69726</v>
          </cell>
          <cell r="G77" t="str">
            <v>GENAY Cédex</v>
          </cell>
          <cell r="H77">
            <v>478912021</v>
          </cell>
          <cell r="I77">
            <v>472266050</v>
          </cell>
          <cell r="J77" t="str">
            <v>UCPA - HOSPICES CIVILS DE LYON</v>
          </cell>
          <cell r="K77">
            <v>69</v>
          </cell>
          <cell r="L77" t="str">
            <v>SAINT PRIEST</v>
          </cell>
          <cell r="M77" t="str">
            <v>DEMATHIEU ET BARD</v>
          </cell>
          <cell r="N77" t="str">
            <v>550, Rue Thimonnier   BP 48   ZI Lyon Nord</v>
          </cell>
          <cell r="O77">
            <v>69726</v>
          </cell>
          <cell r="P77" t="str">
            <v>GENAY Cédex</v>
          </cell>
          <cell r="Q77">
            <v>478912021</v>
          </cell>
          <cell r="R77">
            <v>617811076</v>
          </cell>
          <cell r="S77">
            <v>472266050</v>
          </cell>
          <cell r="T77">
            <v>281415</v>
          </cell>
        </row>
        <row r="78">
          <cell r="A78">
            <v>9.077</v>
          </cell>
          <cell r="B78" t="str">
            <v>BB</v>
          </cell>
          <cell r="C78" t="str">
            <v>AR</v>
          </cell>
          <cell r="D78" t="str">
            <v>SCI ALVES</v>
          </cell>
          <cell r="E78" t="str">
            <v>Le Pissieux</v>
          </cell>
          <cell r="F78">
            <v>74540</v>
          </cell>
          <cell r="G78" t="str">
            <v>SAINT SYLVESTRE</v>
          </cell>
          <cell r="H78">
            <v>450682214</v>
          </cell>
          <cell r="J78" t="str">
            <v>SCI ALVES</v>
          </cell>
          <cell r="K78">
            <v>74</v>
          </cell>
          <cell r="L78" t="str">
            <v>SAINT FELIX</v>
          </cell>
          <cell r="M78" t="str">
            <v>SPELTA Yvan</v>
          </cell>
          <cell r="N78" t="str">
            <v>32, Rue Gustave Eiffel</v>
          </cell>
          <cell r="O78">
            <v>74600</v>
          </cell>
          <cell r="P78" t="str">
            <v>SEYNOD</v>
          </cell>
          <cell r="Q78">
            <v>450452657</v>
          </cell>
          <cell r="S78">
            <v>450450666</v>
          </cell>
          <cell r="T78">
            <v>32840</v>
          </cell>
        </row>
        <row r="79">
          <cell r="A79">
            <v>9.0779999999999994</v>
          </cell>
          <cell r="B79" t="str">
            <v>BB</v>
          </cell>
          <cell r="C79" t="str">
            <v>DI</v>
          </cell>
          <cell r="D79" t="str">
            <v>CMC</v>
          </cell>
          <cell r="E79" t="str">
            <v>354, Rue André Philip</v>
          </cell>
          <cell r="F79">
            <v>69007</v>
          </cell>
          <cell r="G79" t="str">
            <v>LYON</v>
          </cell>
          <cell r="J79" t="str">
            <v>PARC ARIANE</v>
          </cell>
          <cell r="K79">
            <v>69</v>
          </cell>
          <cell r="L79" t="str">
            <v>SAINT PRIEST</v>
          </cell>
          <cell r="M79" t="str">
            <v>CMC</v>
          </cell>
          <cell r="N79" t="str">
            <v>354, Rue André Philip</v>
          </cell>
          <cell r="O79">
            <v>69007</v>
          </cell>
          <cell r="P79" t="str">
            <v>LYON</v>
          </cell>
          <cell r="T79">
            <v>233000</v>
          </cell>
        </row>
        <row r="80">
          <cell r="A80">
            <v>9.0790000000000006</v>
          </cell>
          <cell r="B80" t="str">
            <v>BB</v>
          </cell>
          <cell r="C80" t="str">
            <v>DI</v>
          </cell>
          <cell r="D80" t="str">
            <v>DCB INTERNATIONAL</v>
          </cell>
          <cell r="E80" t="str">
            <v>11, Chemin des Anciennes Vignes</v>
          </cell>
          <cell r="F80">
            <v>69410</v>
          </cell>
          <cell r="G80" t="str">
            <v>CHAMPAGNE AU MONT D'OR</v>
          </cell>
          <cell r="H80">
            <v>478145444</v>
          </cell>
          <cell r="I80">
            <v>478352017</v>
          </cell>
          <cell r="J80" t="str">
            <v>CELTIC PARC</v>
          </cell>
          <cell r="K80">
            <v>69</v>
          </cell>
          <cell r="L80" t="str">
            <v>LIMONEST</v>
          </cell>
          <cell r="M80" t="str">
            <v>AFAA ARCHITECTURE</v>
          </cell>
          <cell r="N80" t="str">
            <v>17, Rue Dunoir</v>
          </cell>
          <cell r="O80">
            <v>69003</v>
          </cell>
          <cell r="P80" t="str">
            <v>LYON</v>
          </cell>
          <cell r="Q80">
            <v>478145440</v>
          </cell>
          <cell r="S80">
            <v>478145444</v>
          </cell>
          <cell r="T80">
            <v>347810</v>
          </cell>
        </row>
        <row r="81">
          <cell r="A81">
            <v>9.08</v>
          </cell>
          <cell r="B81" t="str">
            <v>BE</v>
          </cell>
          <cell r="C81" t="str">
            <v>HS</v>
          </cell>
          <cell r="D81" t="str">
            <v>SCI L'AVENIR DE CAMBAIE</v>
          </cell>
          <cell r="E81" t="str">
            <v>163, Rue Jean Chatel</v>
          </cell>
          <cell r="F81">
            <v>97400</v>
          </cell>
          <cell r="G81" t="str">
            <v>SAINT DENIS</v>
          </cell>
          <cell r="H81">
            <v>692604172</v>
          </cell>
          <cell r="J81" t="str">
            <v>SCI L'AVENIR DE CAMBAIE - CONJONDE</v>
          </cell>
          <cell r="K81">
            <v>97</v>
          </cell>
          <cell r="L81" t="str">
            <v>SAINT PAUL</v>
          </cell>
          <cell r="M81" t="str">
            <v>ASFER</v>
          </cell>
          <cell r="N81" t="str">
            <v>8, Avenue du Grand Piton   SA Cambaie</v>
          </cell>
          <cell r="O81">
            <v>97640</v>
          </cell>
          <cell r="P81" t="str">
            <v>SAINT PAUL</v>
          </cell>
          <cell r="T81">
            <v>1603140.86</v>
          </cell>
        </row>
        <row r="82">
          <cell r="A82">
            <v>9.0809999999999995</v>
          </cell>
          <cell r="B82" t="str">
            <v>BE</v>
          </cell>
          <cell r="C82" t="str">
            <v>GD</v>
          </cell>
          <cell r="D82" t="str">
            <v>COREAL</v>
          </cell>
          <cell r="E82" t="str">
            <v>BP 45</v>
          </cell>
          <cell r="F82">
            <v>70180</v>
          </cell>
          <cell r="G82" t="str">
            <v>DAMPIERRE SUR SALON</v>
          </cell>
          <cell r="J82" t="str">
            <v>ED</v>
          </cell>
          <cell r="K82">
            <v>48</v>
          </cell>
          <cell r="L82" t="str">
            <v>MENDE</v>
          </cell>
          <cell r="M82" t="str">
            <v>COREAL</v>
          </cell>
          <cell r="N82" t="str">
            <v>BP 45</v>
          </cell>
          <cell r="O82">
            <v>70180</v>
          </cell>
          <cell r="P82" t="str">
            <v>DAMPIERRE SUR SALON</v>
          </cell>
          <cell r="T82">
            <v>42350</v>
          </cell>
        </row>
        <row r="83">
          <cell r="A83">
            <v>9.0820000000000007</v>
          </cell>
          <cell r="B83" t="str">
            <v>BE</v>
          </cell>
          <cell r="C83" t="str">
            <v>MP</v>
          </cell>
          <cell r="D83" t="str">
            <v>STI INGENIERIE</v>
          </cell>
          <cell r="E83" t="str">
            <v>41, Rue Louis Guérin</v>
          </cell>
          <cell r="F83">
            <v>69100</v>
          </cell>
          <cell r="G83" t="str">
            <v>VILLEURBANNE</v>
          </cell>
          <cell r="H83">
            <v>437488140</v>
          </cell>
          <cell r="I83">
            <v>472430677</v>
          </cell>
          <cell r="J83" t="str">
            <v>REGINA RENOUVEAU - CLINIQUE</v>
          </cell>
          <cell r="K83">
            <v>74</v>
          </cell>
          <cell r="L83" t="str">
            <v>SEVRIER</v>
          </cell>
          <cell r="M83" t="str">
            <v>STI INGENIERIE</v>
          </cell>
          <cell r="N83" t="str">
            <v>41, Rue Louis Guérin</v>
          </cell>
          <cell r="O83">
            <v>69100</v>
          </cell>
          <cell r="P83" t="str">
            <v>VILLEURBANNE</v>
          </cell>
          <cell r="Q83">
            <v>437488140</v>
          </cell>
          <cell r="S83">
            <v>472430677</v>
          </cell>
          <cell r="T83">
            <v>67190.64</v>
          </cell>
        </row>
        <row r="84">
          <cell r="A84">
            <v>9.0830000000000002</v>
          </cell>
          <cell r="B84" t="str">
            <v>BE</v>
          </cell>
          <cell r="C84" t="str">
            <v>DI</v>
          </cell>
          <cell r="D84" t="str">
            <v>LCR</v>
          </cell>
          <cell r="E84" t="str">
            <v>4, Rue de Berne   BP 30058   SCHILTIGHEIM</v>
          </cell>
          <cell r="F84">
            <v>67013</v>
          </cell>
          <cell r="G84" t="str">
            <v>STRASBOURG Cédex</v>
          </cell>
          <cell r="H84">
            <v>388770240</v>
          </cell>
          <cell r="I84">
            <v>388770265</v>
          </cell>
          <cell r="J84" t="str">
            <v>COMESSA</v>
          </cell>
          <cell r="K84">
            <v>67</v>
          </cell>
          <cell r="L84" t="str">
            <v>STRASBOURG</v>
          </cell>
          <cell r="M84" t="str">
            <v>LCR</v>
          </cell>
          <cell r="N84" t="str">
            <v>4, Rue de Berne   BP 30058   SCHILTIGHEIM</v>
          </cell>
          <cell r="O84">
            <v>67013</v>
          </cell>
          <cell r="P84" t="str">
            <v>STRASBOURG Cédex</v>
          </cell>
          <cell r="Q84">
            <v>388770240</v>
          </cell>
          <cell r="S84">
            <v>388770265</v>
          </cell>
          <cell r="T84">
            <v>61470</v>
          </cell>
        </row>
        <row r="85">
          <cell r="A85">
            <v>9.0839999999999996</v>
          </cell>
          <cell r="B85" t="str">
            <v>CS</v>
          </cell>
          <cell r="C85" t="str">
            <v>BA</v>
          </cell>
          <cell r="D85" t="str">
            <v>SOUVERAIN Frédéric</v>
          </cell>
          <cell r="E85" t="str">
            <v>6, Rue du Cimetière</v>
          </cell>
          <cell r="F85">
            <v>21610</v>
          </cell>
          <cell r="G85" t="str">
            <v>SAINT SEINE SUR VINGEANNE</v>
          </cell>
          <cell r="J85" t="str">
            <v>SOUVERAIN Frédéric</v>
          </cell>
          <cell r="K85">
            <v>21</v>
          </cell>
          <cell r="L85" t="str">
            <v>SAINT SEINE SUR VINGEANNE</v>
          </cell>
          <cell r="T85">
            <v>38215</v>
          </cell>
        </row>
        <row r="86">
          <cell r="A86">
            <v>9.0850000000000009</v>
          </cell>
          <cell r="B86" t="str">
            <v>BB</v>
          </cell>
          <cell r="C86" t="str">
            <v>DI</v>
          </cell>
          <cell r="D86" t="str">
            <v>LEONETTI</v>
          </cell>
          <cell r="E86" t="str">
            <v>Quartier "Les Bornes"   1209, Avenue Fortunée Ferrini</v>
          </cell>
          <cell r="F86">
            <v>13090</v>
          </cell>
          <cell r="G86" t="str">
            <v>AIX EN PROVENCE</v>
          </cell>
          <cell r="H86">
            <v>442277024</v>
          </cell>
          <cell r="I86">
            <v>442262943</v>
          </cell>
          <cell r="J86" t="str">
            <v>LEONETTI</v>
          </cell>
          <cell r="K86">
            <v>13</v>
          </cell>
          <cell r="L86" t="str">
            <v>AIX EN PROVENCE</v>
          </cell>
          <cell r="T86">
            <v>3000</v>
          </cell>
        </row>
        <row r="87">
          <cell r="A87">
            <v>9.0860000000000003</v>
          </cell>
          <cell r="B87" t="str">
            <v>BE</v>
          </cell>
          <cell r="C87" t="str">
            <v>AL</v>
          </cell>
          <cell r="D87" t="str">
            <v>COREAL</v>
          </cell>
          <cell r="E87" t="str">
            <v>BP 45</v>
          </cell>
          <cell r="F87">
            <v>70180</v>
          </cell>
          <cell r="G87" t="str">
            <v>DAMPIERRE SUR SALON</v>
          </cell>
          <cell r="J87" t="str">
            <v>RESTAURANT ASIATIQUE - AUTOPLEX</v>
          </cell>
          <cell r="K87">
            <v>62</v>
          </cell>
          <cell r="L87" t="str">
            <v>ARRAS</v>
          </cell>
          <cell r="M87" t="str">
            <v>COREAL</v>
          </cell>
          <cell r="N87" t="str">
            <v>BP 45</v>
          </cell>
          <cell r="O87">
            <v>70180</v>
          </cell>
          <cell r="P87" t="str">
            <v>DAMPIERRE SUR SALON</v>
          </cell>
          <cell r="T87">
            <v>19580</v>
          </cell>
        </row>
        <row r="88">
          <cell r="A88">
            <v>9.0869999999999997</v>
          </cell>
          <cell r="B88" t="str">
            <v>BE</v>
          </cell>
          <cell r="C88" t="str">
            <v>AL</v>
          </cell>
          <cell r="D88" t="str">
            <v>COREAL</v>
          </cell>
          <cell r="E88" t="str">
            <v>BP 45</v>
          </cell>
          <cell r="F88">
            <v>70180</v>
          </cell>
          <cell r="G88" t="str">
            <v>DAMPIERRE SUR SALON</v>
          </cell>
          <cell r="J88" t="str">
            <v>EUROMEDIS</v>
          </cell>
          <cell r="K88">
            <v>60</v>
          </cell>
          <cell r="L88" t="str">
            <v>NEUILLY SUR CLERMONT</v>
          </cell>
          <cell r="M88" t="str">
            <v>COREAL</v>
          </cell>
          <cell r="N88" t="str">
            <v>BP 45</v>
          </cell>
          <cell r="O88">
            <v>70180</v>
          </cell>
          <cell r="P88" t="str">
            <v>DAMPIERRE SUR SALON</v>
          </cell>
          <cell r="T88" t="str">
            <v>ANNULEE</v>
          </cell>
        </row>
        <row r="89">
          <cell r="A89">
            <v>9.0879999999999992</v>
          </cell>
          <cell r="B89" t="str">
            <v>YM</v>
          </cell>
          <cell r="C89" t="str">
            <v>GD</v>
          </cell>
          <cell r="D89" t="str">
            <v>MENSA</v>
          </cell>
          <cell r="E89" t="str">
            <v>Rue Alfred Péchin</v>
          </cell>
          <cell r="F89">
            <v>90500</v>
          </cell>
          <cell r="G89" t="str">
            <v>BEAUCOURT</v>
          </cell>
          <cell r="J89" t="str">
            <v>SUPER U</v>
          </cell>
          <cell r="K89">
            <v>90</v>
          </cell>
          <cell r="L89" t="str">
            <v>BEAUCOURT</v>
          </cell>
          <cell r="M89" t="str">
            <v>SODER</v>
          </cell>
          <cell r="N89" t="str">
            <v>ZA Les Epenottes   BP 153</v>
          </cell>
          <cell r="O89">
            <v>39101</v>
          </cell>
          <cell r="P89" t="str">
            <v>DOLE Cédex</v>
          </cell>
          <cell r="Q89">
            <v>384791055</v>
          </cell>
          <cell r="S89">
            <v>384823022</v>
          </cell>
          <cell r="T89">
            <v>83000.03</v>
          </cell>
        </row>
        <row r="90">
          <cell r="A90">
            <v>9.0890000000000004</v>
          </cell>
          <cell r="B90" t="str">
            <v>BE</v>
          </cell>
          <cell r="C90" t="str">
            <v>GD</v>
          </cell>
          <cell r="D90" t="str">
            <v>SOCADI</v>
          </cell>
          <cell r="E90" t="str">
            <v>Rue du Champunant   ZI de la Plaine</v>
          </cell>
          <cell r="F90">
            <v>2400</v>
          </cell>
          <cell r="G90" t="str">
            <v>CHÂTEAU THIERRY</v>
          </cell>
          <cell r="J90" t="str">
            <v>LECLERC</v>
          </cell>
          <cell r="K90">
            <v>2</v>
          </cell>
          <cell r="L90" t="str">
            <v>CHÂTEAU THIERRY</v>
          </cell>
          <cell r="M90" t="str">
            <v>BECQ Christian</v>
          </cell>
          <cell r="N90" t="str">
            <v>1 Bis, Rue de l'Espérance</v>
          </cell>
          <cell r="O90">
            <v>90000</v>
          </cell>
          <cell r="P90" t="str">
            <v>BELFORT</v>
          </cell>
          <cell r="R90">
            <v>607797864</v>
          </cell>
          <cell r="T90">
            <v>771500</v>
          </cell>
        </row>
        <row r="91">
          <cell r="A91">
            <v>9.09</v>
          </cell>
          <cell r="B91" t="str">
            <v>BE</v>
          </cell>
          <cell r="C91" t="str">
            <v>BI</v>
          </cell>
          <cell r="D91" t="str">
            <v>ACMS CARAIBES</v>
          </cell>
          <cell r="E91" t="str">
            <v>3, Rue Eugène Eucharis   Lotissement Dillon</v>
          </cell>
          <cell r="F91">
            <v>97200</v>
          </cell>
          <cell r="G91" t="str">
            <v xml:space="preserve">FORT DE FRANCE   </v>
          </cell>
          <cell r="H91">
            <v>596716525</v>
          </cell>
          <cell r="I91">
            <v>596716202</v>
          </cell>
          <cell r="J91" t="str">
            <v>CHAMPFLOR SOMES</v>
          </cell>
          <cell r="K91">
            <v>97</v>
          </cell>
          <cell r="L91" t="str">
            <v>MORNE ROUGE</v>
          </cell>
          <cell r="T91">
            <v>36316</v>
          </cell>
        </row>
        <row r="92">
          <cell r="A92">
            <v>9.0909999999999993</v>
          </cell>
          <cell r="B92" t="str">
            <v>CS</v>
          </cell>
          <cell r="C92" t="str">
            <v>BI</v>
          </cell>
          <cell r="D92" t="str">
            <v>EMT</v>
          </cell>
          <cell r="E92" t="str">
            <v>ZA du Ballon</v>
          </cell>
          <cell r="F92">
            <v>90300</v>
          </cell>
          <cell r="G92" t="str">
            <v>OFFEMONT</v>
          </cell>
          <cell r="H92">
            <v>384265588</v>
          </cell>
          <cell r="I92">
            <v>384267507</v>
          </cell>
          <cell r="J92" t="str">
            <v>EMT</v>
          </cell>
          <cell r="K92">
            <v>90</v>
          </cell>
          <cell r="L92" t="str">
            <v>OFFEMONT</v>
          </cell>
          <cell r="T92">
            <v>42500</v>
          </cell>
        </row>
        <row r="93">
          <cell r="A93">
            <v>9.0920000000000005</v>
          </cell>
          <cell r="B93" t="str">
            <v>YM</v>
          </cell>
          <cell r="C93" t="str">
            <v>BI</v>
          </cell>
          <cell r="D93" t="str">
            <v>SCI KO LANTA</v>
          </cell>
          <cell r="E93" t="str">
            <v>4, Rue Saint Georges</v>
          </cell>
          <cell r="F93">
            <v>67370</v>
          </cell>
          <cell r="G93" t="str">
            <v>KLEINFRANKENHEIM</v>
          </cell>
          <cell r="J93" t="str">
            <v>SCI KO LANTA</v>
          </cell>
          <cell r="K93">
            <v>67</v>
          </cell>
          <cell r="L93" t="str">
            <v>WIWERSHEIM</v>
          </cell>
          <cell r="M93" t="str">
            <v>REXER Jacques</v>
          </cell>
          <cell r="N93" t="str">
            <v>19, Boulevard Koch</v>
          </cell>
          <cell r="O93">
            <v>67330</v>
          </cell>
          <cell r="P93" t="str">
            <v>BOUXWILLER</v>
          </cell>
          <cell r="Q93">
            <v>388707018</v>
          </cell>
          <cell r="S93">
            <v>388707316</v>
          </cell>
          <cell r="T93">
            <v>75600</v>
          </cell>
        </row>
        <row r="94">
          <cell r="A94">
            <v>9.093</v>
          </cell>
          <cell r="B94" t="str">
            <v>BE</v>
          </cell>
          <cell r="C94" t="str">
            <v>AR</v>
          </cell>
          <cell r="D94" t="str">
            <v>BATIPRO CONCEPT</v>
          </cell>
          <cell r="E94" t="str">
            <v>8, Rue Alfred De Vigny   BP 72109</v>
          </cell>
          <cell r="F94">
            <v>25051</v>
          </cell>
          <cell r="G94" t="str">
            <v>BESANCON Cédex 5</v>
          </cell>
          <cell r="H94">
            <v>381412500</v>
          </cell>
          <cell r="I94">
            <v>381518041</v>
          </cell>
          <cell r="J94" t="str">
            <v>IMMALOC</v>
          </cell>
          <cell r="K94">
            <v>70</v>
          </cell>
          <cell r="L94" t="str">
            <v>HERICOURT</v>
          </cell>
          <cell r="M94" t="str">
            <v>BATIPRO CONCEPT</v>
          </cell>
          <cell r="N94" t="str">
            <v>8, Rue Alfred De Vigny   BP 72109</v>
          </cell>
          <cell r="O94">
            <v>25051</v>
          </cell>
          <cell r="P94" t="str">
            <v>BESANCON Cédex</v>
          </cell>
          <cell r="Q94">
            <v>381412500</v>
          </cell>
          <cell r="S94">
            <v>381518041</v>
          </cell>
          <cell r="T94">
            <v>7274</v>
          </cell>
        </row>
        <row r="95">
          <cell r="A95">
            <v>9.0939999999999994</v>
          </cell>
          <cell r="B95" t="str">
            <v>BE</v>
          </cell>
          <cell r="C95" t="str">
            <v>BI</v>
          </cell>
          <cell r="D95" t="str">
            <v>GEFCO</v>
          </cell>
          <cell r="E95" t="str">
            <v>77 - 81, Rue du Lilas d'Espagne</v>
          </cell>
          <cell r="F95">
            <v>92400</v>
          </cell>
          <cell r="G95" t="str">
            <v>COURBEVOIE</v>
          </cell>
          <cell r="H95">
            <v>149052529</v>
          </cell>
          <cell r="I95">
            <v>149052840</v>
          </cell>
          <cell r="J95" t="str">
            <v>GEFCO</v>
          </cell>
          <cell r="K95">
            <v>70</v>
          </cell>
          <cell r="L95" t="str">
            <v>NOIDANS LES VESOUL</v>
          </cell>
          <cell r="M95" t="str">
            <v>CETEC</v>
          </cell>
          <cell r="N95" t="str">
            <v>6, Rue Armand Bloch   BP 72165</v>
          </cell>
          <cell r="O95">
            <v>25202</v>
          </cell>
          <cell r="P95" t="str">
            <v>MONTBELIARD</v>
          </cell>
          <cell r="Q95">
            <v>381983183</v>
          </cell>
          <cell r="S95">
            <v>381983284</v>
          </cell>
          <cell r="T95">
            <v>68850</v>
          </cell>
        </row>
        <row r="96">
          <cell r="A96">
            <v>9.0950000000000006</v>
          </cell>
          <cell r="B96" t="str">
            <v>BB</v>
          </cell>
          <cell r="C96" t="str">
            <v>DI</v>
          </cell>
          <cell r="D96" t="str">
            <v>PITANCE</v>
          </cell>
          <cell r="E96" t="str">
            <v>133 - 135, Rue Bataille</v>
          </cell>
          <cell r="F96">
            <v>69371</v>
          </cell>
          <cell r="G96" t="str">
            <v>LYON Cédex 8</v>
          </cell>
          <cell r="H96">
            <v>472781040</v>
          </cell>
          <cell r="I96">
            <v>472781099</v>
          </cell>
          <cell r="J96" t="str">
            <v>SCI SERAFINI</v>
          </cell>
          <cell r="K96">
            <v>74</v>
          </cell>
          <cell r="L96" t="str">
            <v>EPAGNY</v>
          </cell>
          <cell r="M96" t="str">
            <v>ARCH'INGENIERIE - SPELTA</v>
          </cell>
          <cell r="N96" t="str">
            <v>32, Rue Gustave Eiffel   ZAE des Césardes</v>
          </cell>
          <cell r="O96">
            <v>74600</v>
          </cell>
          <cell r="P96" t="str">
            <v>SEYNOD</v>
          </cell>
          <cell r="Q96">
            <v>450452657</v>
          </cell>
          <cell r="S96">
            <v>450450666</v>
          </cell>
          <cell r="T96">
            <v>126000</v>
          </cell>
        </row>
        <row r="97">
          <cell r="A97">
            <v>9.0960000000000001</v>
          </cell>
          <cell r="B97" t="str">
            <v>YM</v>
          </cell>
          <cell r="C97" t="str">
            <v>GD</v>
          </cell>
          <cell r="D97" t="str">
            <v>ISSEDIS</v>
          </cell>
          <cell r="E97" t="str">
            <v>Route de Guebwiller</v>
          </cell>
          <cell r="F97">
            <v>68500</v>
          </cell>
          <cell r="G97" t="str">
            <v>ISSENHEIM</v>
          </cell>
          <cell r="J97" t="str">
            <v>LECLERC</v>
          </cell>
          <cell r="K97">
            <v>68</v>
          </cell>
          <cell r="L97" t="str">
            <v>ISSENHEIM</v>
          </cell>
          <cell r="M97" t="str">
            <v>2CZI - DPS</v>
          </cell>
          <cell r="N97" t="str">
            <v>2, Rue Raymond Penot</v>
          </cell>
          <cell r="O97">
            <v>91150</v>
          </cell>
          <cell r="P97" t="str">
            <v>BOUTERVILLIERS</v>
          </cell>
          <cell r="Q97">
            <v>169953000</v>
          </cell>
          <cell r="S97">
            <v>169953297</v>
          </cell>
          <cell r="T97">
            <v>199350</v>
          </cell>
        </row>
        <row r="98">
          <cell r="A98">
            <v>9.0969999999999995</v>
          </cell>
          <cell r="B98" t="str">
            <v>YM</v>
          </cell>
          <cell r="C98" t="str">
            <v>GD</v>
          </cell>
          <cell r="D98" t="str">
            <v>SCI L'ETRAVE</v>
          </cell>
          <cell r="E98" t="str">
            <v>4 A, Rue Alex Bida</v>
          </cell>
          <cell r="F98">
            <v>68610</v>
          </cell>
          <cell r="G98" t="str">
            <v>LAUTENBACH</v>
          </cell>
          <cell r="J98" t="str">
            <v>SOULTZ DECORANGEMENT</v>
          </cell>
          <cell r="K98">
            <v>68</v>
          </cell>
          <cell r="L98" t="str">
            <v>SOULTZ GUEBWILLER</v>
          </cell>
          <cell r="M98" t="str">
            <v>ARTEO</v>
          </cell>
          <cell r="N98" t="str">
            <v>17, Faubourg de Montbéliard</v>
          </cell>
          <cell r="O98">
            <v>90000</v>
          </cell>
          <cell r="P98" t="str">
            <v>BELFORT</v>
          </cell>
          <cell r="Q98">
            <v>384284801</v>
          </cell>
          <cell r="S98">
            <v>384686735</v>
          </cell>
          <cell r="T98">
            <v>77330.86</v>
          </cell>
        </row>
        <row r="99">
          <cell r="A99">
            <v>9.0980000000000008</v>
          </cell>
          <cell r="B99" t="str">
            <v>YM</v>
          </cell>
          <cell r="C99" t="str">
            <v>GD</v>
          </cell>
          <cell r="D99" t="str">
            <v>SCI DU WOLFHAG</v>
          </cell>
          <cell r="F99">
            <v>68140</v>
          </cell>
          <cell r="G99" t="str">
            <v>MUNSTER</v>
          </cell>
          <cell r="J99" t="str">
            <v>SUPER U</v>
          </cell>
          <cell r="K99">
            <v>68</v>
          </cell>
          <cell r="L99" t="str">
            <v>MUNSTER</v>
          </cell>
          <cell r="M99" t="str">
            <v>SODER</v>
          </cell>
          <cell r="N99" t="str">
            <v>ZA Les Epenottes   BP 153</v>
          </cell>
          <cell r="O99">
            <v>39101</v>
          </cell>
          <cell r="P99" t="str">
            <v>DOLE Cédex</v>
          </cell>
          <cell r="Q99">
            <v>384791055</v>
          </cell>
          <cell r="S99">
            <v>384823028</v>
          </cell>
          <cell r="T99">
            <v>47000.34</v>
          </cell>
        </row>
        <row r="100">
          <cell r="A100">
            <v>9.0990000000000002</v>
          </cell>
          <cell r="B100" t="str">
            <v>YM</v>
          </cell>
          <cell r="C100" t="str">
            <v>BI</v>
          </cell>
          <cell r="D100" t="str">
            <v>HUSSON INTERNATIONAL</v>
          </cell>
          <cell r="E100" t="str">
            <v>Route de l'Europe   BP 1</v>
          </cell>
          <cell r="F100">
            <v>68650</v>
          </cell>
          <cell r="G100" t="str">
            <v>LAPOUTROIE</v>
          </cell>
          <cell r="H100">
            <v>389475656</v>
          </cell>
          <cell r="I100">
            <v>389472603</v>
          </cell>
          <cell r="J100" t="str">
            <v>DT PLAST</v>
          </cell>
          <cell r="K100">
            <v>68</v>
          </cell>
          <cell r="L100" t="str">
            <v>CERNAY</v>
          </cell>
          <cell r="M100" t="str">
            <v>STRACK Fabien</v>
          </cell>
          <cell r="N100" t="str">
            <v>112, Rue du Général De Gaulle</v>
          </cell>
          <cell r="O100">
            <v>68240</v>
          </cell>
          <cell r="P100" t="str">
            <v>KAYSERSBERG</v>
          </cell>
          <cell r="Q100">
            <v>389231055</v>
          </cell>
          <cell r="S100">
            <v>389416218</v>
          </cell>
          <cell r="T100">
            <v>163750</v>
          </cell>
        </row>
        <row r="101">
          <cell r="A101">
            <v>9.1</v>
          </cell>
          <cell r="B101" t="str">
            <v>BE</v>
          </cell>
          <cell r="C101" t="str">
            <v>GD</v>
          </cell>
          <cell r="D101" t="str">
            <v>ARCHI GROUP MEDITERRANEE</v>
          </cell>
          <cell r="E101" t="str">
            <v>12, Rue de la Croix</v>
          </cell>
          <cell r="F101">
            <v>34880</v>
          </cell>
          <cell r="G101" t="str">
            <v>LAVERUNE</v>
          </cell>
          <cell r="H101">
            <v>467583050</v>
          </cell>
          <cell r="I101">
            <v>467921348</v>
          </cell>
          <cell r="J101" t="str">
            <v>PICARD</v>
          </cell>
          <cell r="K101">
            <v>74</v>
          </cell>
          <cell r="L101" t="str">
            <v>ANTHY SUR LEMAN</v>
          </cell>
          <cell r="M101" t="str">
            <v>ARCHI GROUPE MEDITERRANEE</v>
          </cell>
          <cell r="N101" t="str">
            <v>12, Rue de la Croix</v>
          </cell>
          <cell r="O101">
            <v>34880</v>
          </cell>
          <cell r="P101" t="str">
            <v>LAVERUNE</v>
          </cell>
          <cell r="Q101">
            <v>467583050</v>
          </cell>
          <cell r="S101">
            <v>467921348</v>
          </cell>
          <cell r="T101">
            <v>19000</v>
          </cell>
        </row>
        <row r="102">
          <cell r="A102">
            <v>9.1010000000000009</v>
          </cell>
          <cell r="B102" t="str">
            <v>BM</v>
          </cell>
          <cell r="C102" t="str">
            <v>HS</v>
          </cell>
          <cell r="D102" t="str">
            <v>VISA INGENIERIE</v>
          </cell>
          <cell r="E102" t="str">
            <v>112, Route de Dijon</v>
          </cell>
          <cell r="F102">
            <v>21600</v>
          </cell>
          <cell r="G102" t="str">
            <v>LONGVIC</v>
          </cell>
          <cell r="H102">
            <v>380667717</v>
          </cell>
          <cell r="I102">
            <v>380664853</v>
          </cell>
          <cell r="J102" t="str">
            <v>SCI ALPHA KAPA ESTATE</v>
          </cell>
          <cell r="K102">
            <v>21</v>
          </cell>
          <cell r="L102" t="str">
            <v>BEAUNE</v>
          </cell>
          <cell r="M102" t="str">
            <v>VISA INGENIERIE</v>
          </cell>
          <cell r="N102" t="str">
            <v xml:space="preserve">112, Route de Dijon </v>
          </cell>
          <cell r="O102">
            <v>21600</v>
          </cell>
          <cell r="P102" t="str">
            <v>LONGVIC</v>
          </cell>
          <cell r="Q102">
            <v>380667717</v>
          </cell>
          <cell r="S102">
            <v>380664853</v>
          </cell>
          <cell r="T102">
            <v>58000</v>
          </cell>
        </row>
        <row r="103">
          <cell r="A103">
            <v>9.1020000000000003</v>
          </cell>
          <cell r="B103" t="str">
            <v>BE</v>
          </cell>
          <cell r="C103" t="str">
            <v>AR</v>
          </cell>
          <cell r="D103" t="str">
            <v>GROUPE 1000</v>
          </cell>
          <cell r="E103" t="str">
            <v>3, Place de Montrapon</v>
          </cell>
          <cell r="F103">
            <v>25000</v>
          </cell>
          <cell r="G103" t="str">
            <v>BESANCON</v>
          </cell>
          <cell r="H103">
            <v>381530808</v>
          </cell>
          <cell r="I103">
            <v>381500666</v>
          </cell>
          <cell r="J103" t="str">
            <v>SCI ARDECO - L'EST ELECTRIQUE</v>
          </cell>
          <cell r="K103">
            <v>25</v>
          </cell>
          <cell r="L103" t="str">
            <v>ROCHE LEZ BEAUPRE</v>
          </cell>
          <cell r="M103" t="str">
            <v>GROUPE 1000</v>
          </cell>
          <cell r="N103" t="str">
            <v>3, Place de Montrapon</v>
          </cell>
          <cell r="O103">
            <v>25000</v>
          </cell>
          <cell r="P103" t="str">
            <v>BESANCON Cédex</v>
          </cell>
          <cell r="Q103">
            <v>381530808</v>
          </cell>
          <cell r="S103">
            <v>381500666</v>
          </cell>
          <cell r="T103">
            <v>48425</v>
          </cell>
        </row>
        <row r="104">
          <cell r="A104">
            <v>9.1029999999999998</v>
          </cell>
          <cell r="B104" t="str">
            <v>BB</v>
          </cell>
          <cell r="C104" t="str">
            <v>DI</v>
          </cell>
          <cell r="D104" t="str">
            <v>FAVARO</v>
          </cell>
          <cell r="E104" t="str">
            <v>148, Avenue de Saxe</v>
          </cell>
          <cell r="F104">
            <v>69003</v>
          </cell>
          <cell r="G104" t="str">
            <v>LYON</v>
          </cell>
          <cell r="H104">
            <v>478145440</v>
          </cell>
          <cell r="J104" t="str">
            <v>AFAA ARCHITECTURE</v>
          </cell>
          <cell r="K104">
            <v>69</v>
          </cell>
          <cell r="L104" t="str">
            <v>LYON</v>
          </cell>
          <cell r="M104" t="str">
            <v>AFAA ARCHITECTURE</v>
          </cell>
          <cell r="N104" t="str">
            <v>17, Rue Dunoir</v>
          </cell>
          <cell r="O104">
            <v>69003</v>
          </cell>
          <cell r="P104" t="str">
            <v>LYON</v>
          </cell>
          <cell r="Q104">
            <v>478145440</v>
          </cell>
          <cell r="S104">
            <v>478145444</v>
          </cell>
          <cell r="T104">
            <v>45000</v>
          </cell>
        </row>
        <row r="105">
          <cell r="A105">
            <v>9.1039999999999992</v>
          </cell>
          <cell r="B105" t="str">
            <v>BM</v>
          </cell>
          <cell r="C105" t="str">
            <v>AR</v>
          </cell>
          <cell r="D105" t="str">
            <v>SCI ETABLES</v>
          </cell>
          <cell r="E105" t="str">
            <v>2, Rue du Barrage</v>
          </cell>
          <cell r="F105">
            <v>39200</v>
          </cell>
          <cell r="G105" t="str">
            <v>SAINT CLAUDE</v>
          </cell>
          <cell r="J105" t="str">
            <v>SCI ETABLES - PEUGEOT CITROEN</v>
          </cell>
          <cell r="K105">
            <v>39</v>
          </cell>
          <cell r="L105" t="str">
            <v>SAINT CLAUDE</v>
          </cell>
          <cell r="M105" t="str">
            <v>CAPY JOULIA</v>
          </cell>
          <cell r="N105" t="str">
            <v>9, Place Jean Jaurès   BP 382</v>
          </cell>
          <cell r="O105">
            <v>12200</v>
          </cell>
          <cell r="P105" t="str">
            <v>VILLEFRANCHE DE ROUERGUE</v>
          </cell>
          <cell r="Q105">
            <v>565651340</v>
          </cell>
          <cell r="R105">
            <v>680078296</v>
          </cell>
          <cell r="S105">
            <v>565651350</v>
          </cell>
          <cell r="T105">
            <v>112409</v>
          </cell>
        </row>
        <row r="106">
          <cell r="A106">
            <v>9.1050000000000004</v>
          </cell>
          <cell r="B106" t="str">
            <v>BE</v>
          </cell>
          <cell r="C106" t="str">
            <v>BI</v>
          </cell>
          <cell r="D106" t="str">
            <v>GUILLIN EMBALLAGES</v>
          </cell>
          <cell r="E106" t="str">
            <v>ZI de Noirichaud</v>
          </cell>
          <cell r="F106">
            <v>25290</v>
          </cell>
          <cell r="G106" t="str">
            <v>ORNANS</v>
          </cell>
          <cell r="J106" t="str">
            <v>GUILLIN EMBALLAGES</v>
          </cell>
          <cell r="K106">
            <v>25</v>
          </cell>
          <cell r="L106" t="str">
            <v>ORNANS</v>
          </cell>
          <cell r="M106" t="str">
            <v>ROLLA Mario</v>
          </cell>
          <cell r="N106" t="str">
            <v>59 Ter, Rue des Granges   BP 315</v>
          </cell>
          <cell r="O106">
            <v>25000</v>
          </cell>
          <cell r="P106" t="str">
            <v>BESANCON Cédex</v>
          </cell>
          <cell r="Q106">
            <v>381811078</v>
          </cell>
          <cell r="R106">
            <v>607636119</v>
          </cell>
          <cell r="S106">
            <v>381819342</v>
          </cell>
          <cell r="T106">
            <v>98550</v>
          </cell>
        </row>
        <row r="107">
          <cell r="A107">
            <v>9.1059999999999999</v>
          </cell>
          <cell r="B107" t="str">
            <v>BE</v>
          </cell>
          <cell r="C107" t="str">
            <v>GD</v>
          </cell>
          <cell r="D107" t="str">
            <v>SCI LES DRAGONS</v>
          </cell>
          <cell r="E107" t="str">
            <v>12 Ter, Grande Rue</v>
          </cell>
          <cell r="F107">
            <v>25800</v>
          </cell>
          <cell r="G107" t="str">
            <v>VALDAHON</v>
          </cell>
          <cell r="J107" t="str">
            <v>LECLERC</v>
          </cell>
          <cell r="K107">
            <v>25</v>
          </cell>
          <cell r="L107" t="str">
            <v>VALDAHON</v>
          </cell>
          <cell r="M107" t="str">
            <v>BECQ Christian</v>
          </cell>
          <cell r="N107" t="str">
            <v>1 Bis, Rue de l'Espérance</v>
          </cell>
          <cell r="O107">
            <v>90000</v>
          </cell>
          <cell r="P107" t="str">
            <v>BELFORT</v>
          </cell>
          <cell r="R107">
            <v>607797864</v>
          </cell>
          <cell r="T107">
            <v>8600</v>
          </cell>
        </row>
        <row r="108">
          <cell r="A108">
            <v>9.1069999999999993</v>
          </cell>
          <cell r="B108" t="str">
            <v>BE</v>
          </cell>
          <cell r="C108" t="str">
            <v>AR</v>
          </cell>
          <cell r="D108" t="str">
            <v>BATIPRO CONCEPT</v>
          </cell>
          <cell r="E108" t="str">
            <v>8, Rue Alfred de Vigny   BP 72109</v>
          </cell>
          <cell r="F108">
            <v>25051</v>
          </cell>
          <cell r="G108" t="str">
            <v>BESANCON Cédex 5</v>
          </cell>
          <cell r="H108">
            <v>381412500</v>
          </cell>
          <cell r="I108">
            <v>381518041</v>
          </cell>
          <cell r="J108" t="str">
            <v>SCI FAFULOVIC</v>
          </cell>
          <cell r="K108">
            <v>25</v>
          </cell>
          <cell r="L108" t="str">
            <v>SERRE LES SAPINS</v>
          </cell>
          <cell r="M108" t="str">
            <v>BATIPRO CONCEPT</v>
          </cell>
          <cell r="N108" t="str">
            <v>8, Rue Alfred De Vigny   BP 72109</v>
          </cell>
          <cell r="O108">
            <v>25051</v>
          </cell>
          <cell r="P108" t="str">
            <v>BESANCON Cédex 5</v>
          </cell>
          <cell r="Q108">
            <v>381412500</v>
          </cell>
          <cell r="S108">
            <v>381518041</v>
          </cell>
          <cell r="T108">
            <v>24000</v>
          </cell>
        </row>
        <row r="109">
          <cell r="A109">
            <v>9.1080000000000005</v>
          </cell>
          <cell r="B109" t="str">
            <v>FZ</v>
          </cell>
          <cell r="C109" t="str">
            <v>DI</v>
          </cell>
          <cell r="D109" t="str">
            <v>CENTRE DE RADIOLOGIE DE CHARLEBOURG</v>
          </cell>
          <cell r="E109" t="str">
            <v>65, Avenue Foch</v>
          </cell>
          <cell r="F109">
            <v>92250</v>
          </cell>
          <cell r="G109" t="str">
            <v>LA GARENNE COLOMBES</v>
          </cell>
          <cell r="J109" t="str">
            <v>CENTRE DE RADIOLOGIE DE CHARLEBOURG</v>
          </cell>
          <cell r="K109">
            <v>92</v>
          </cell>
          <cell r="L109" t="str">
            <v>LA GARENNE COLOMBES</v>
          </cell>
          <cell r="M109" t="str">
            <v>CARSIQUE Daniel</v>
          </cell>
          <cell r="N109" t="str">
            <v>10, Rue Erard</v>
          </cell>
          <cell r="O109">
            <v>75012</v>
          </cell>
          <cell r="P109" t="str">
            <v>PARIS</v>
          </cell>
          <cell r="Q109">
            <v>143472555</v>
          </cell>
          <cell r="S109">
            <v>955060166</v>
          </cell>
          <cell r="T109">
            <v>6283.16</v>
          </cell>
        </row>
        <row r="110">
          <cell r="A110">
            <v>9.109</v>
          </cell>
          <cell r="B110" t="str">
            <v>BB</v>
          </cell>
          <cell r="C110" t="str">
            <v>AR</v>
          </cell>
          <cell r="D110" t="str">
            <v>LCR</v>
          </cell>
          <cell r="E110" t="str">
            <v>6 Ter, Rue Maryse Bastié</v>
          </cell>
          <cell r="F110">
            <v>69500</v>
          </cell>
          <cell r="G110" t="str">
            <v>BRON</v>
          </cell>
          <cell r="H110">
            <v>478371446</v>
          </cell>
          <cell r="I110">
            <v>472375545</v>
          </cell>
          <cell r="J110" t="str">
            <v>GAUTHIER</v>
          </cell>
          <cell r="K110">
            <v>71</v>
          </cell>
          <cell r="L110" t="str">
            <v>BRANGES</v>
          </cell>
          <cell r="M110" t="str">
            <v>LCR</v>
          </cell>
          <cell r="N110" t="str">
            <v>6 Ter, Rue Maryse Bastié</v>
          </cell>
          <cell r="O110">
            <v>69500</v>
          </cell>
          <cell r="P110" t="str">
            <v>BRON</v>
          </cell>
          <cell r="Q110">
            <v>478371446</v>
          </cell>
          <cell r="S110">
            <v>472375545</v>
          </cell>
          <cell r="T110">
            <v>101000</v>
          </cell>
        </row>
        <row r="111">
          <cell r="A111">
            <v>9.11</v>
          </cell>
          <cell r="B111" t="str">
            <v>CS</v>
          </cell>
          <cell r="C111" t="str">
            <v>BI</v>
          </cell>
          <cell r="D111" t="str">
            <v>METALLERIE CHRISTIAN GERARD</v>
          </cell>
          <cell r="E111" t="str">
            <v>ZI de la Plaine</v>
          </cell>
          <cell r="F111">
            <v>88510</v>
          </cell>
          <cell r="G111" t="str">
            <v>ELOYES</v>
          </cell>
          <cell r="H111">
            <v>329619695</v>
          </cell>
          <cell r="J111" t="str">
            <v>METALLERIE CHRISTIAN GERARD</v>
          </cell>
          <cell r="K111">
            <v>88</v>
          </cell>
          <cell r="L111" t="str">
            <v>ELOYES</v>
          </cell>
          <cell r="T111">
            <v>33000</v>
          </cell>
        </row>
        <row r="112">
          <cell r="A112">
            <v>9.1110000000000007</v>
          </cell>
          <cell r="B112" t="str">
            <v>BE</v>
          </cell>
          <cell r="C112" t="str">
            <v>HS</v>
          </cell>
          <cell r="D112" t="str">
            <v>CACH BATIMENT</v>
          </cell>
          <cell r="E112" t="str">
            <v>9, Place de la Carrière</v>
          </cell>
          <cell r="F112">
            <v>54000</v>
          </cell>
          <cell r="G112" t="str">
            <v>NANCY</v>
          </cell>
          <cell r="H112">
            <v>383355494</v>
          </cell>
          <cell r="I112">
            <v>383376693</v>
          </cell>
          <cell r="J112" t="str">
            <v>FRANSBONHOMME</v>
          </cell>
          <cell r="K112">
            <v>10</v>
          </cell>
          <cell r="L112" t="str">
            <v>BAR SUR AUBE</v>
          </cell>
          <cell r="M112" t="str">
            <v>CACH BATIMENT</v>
          </cell>
          <cell r="N112" t="str">
            <v>9, Place de la Carrière</v>
          </cell>
          <cell r="O112">
            <v>54000</v>
          </cell>
          <cell r="P112" t="str">
            <v>NANCY</v>
          </cell>
          <cell r="Q112">
            <v>383355494</v>
          </cell>
          <cell r="S112">
            <v>383376693</v>
          </cell>
          <cell r="T112">
            <v>40000</v>
          </cell>
          <cell r="V112" t="str">
            <v>J.MAGNY</v>
          </cell>
        </row>
        <row r="113">
          <cell r="A113">
            <v>9.1120000000000001</v>
          </cell>
          <cell r="B113" t="str">
            <v>BE</v>
          </cell>
          <cell r="C113" t="str">
            <v>HS</v>
          </cell>
          <cell r="D113" t="str">
            <v>BRISARD DAMPIERRE SAINT VALERIEN</v>
          </cell>
          <cell r="E113" t="str">
            <v>B.P. 45</v>
          </cell>
          <cell r="F113">
            <v>70180</v>
          </cell>
          <cell r="G113" t="str">
            <v>DAMPIERRE SUR SALON</v>
          </cell>
          <cell r="J113" t="str">
            <v>COTE RENVERSE</v>
          </cell>
          <cell r="K113">
            <v>70</v>
          </cell>
          <cell r="L113" t="str">
            <v>DAMPIERRE SUR SALON</v>
          </cell>
          <cell r="T113">
            <v>240000</v>
          </cell>
        </row>
        <row r="114">
          <cell r="A114">
            <v>9.1129999999999995</v>
          </cell>
          <cell r="B114" t="str">
            <v>BE</v>
          </cell>
          <cell r="C114" t="str">
            <v>BI</v>
          </cell>
          <cell r="D114" t="str">
            <v>DRUET</v>
          </cell>
          <cell r="E114" t="str">
            <v>BP 46</v>
          </cell>
          <cell r="F114">
            <v>70180</v>
          </cell>
          <cell r="G114" t="str">
            <v>DAMPIERRE SUR SALON</v>
          </cell>
          <cell r="J114" t="str">
            <v>LE LEMUR - MRA</v>
          </cell>
          <cell r="K114">
            <v>67</v>
          </cell>
          <cell r="L114" t="str">
            <v>STRASBOURG</v>
          </cell>
          <cell r="T114">
            <v>16499.77</v>
          </cell>
        </row>
        <row r="115">
          <cell r="A115">
            <v>9.1140000000000008</v>
          </cell>
          <cell r="B115" t="str">
            <v>BE</v>
          </cell>
          <cell r="C115" t="str">
            <v>AR</v>
          </cell>
          <cell r="D115" t="str">
            <v>SOPREMA</v>
          </cell>
          <cell r="E115" t="str">
            <v>5, Impasse Edouard Belin</v>
          </cell>
          <cell r="F115">
            <v>21300</v>
          </cell>
          <cell r="G115" t="str">
            <v>CHENOVE</v>
          </cell>
          <cell r="H115">
            <v>380522133</v>
          </cell>
          <cell r="I115">
            <v>380523228</v>
          </cell>
          <cell r="J115" t="str">
            <v>BATIMENT INDUSTRIEL</v>
          </cell>
          <cell r="K115">
            <v>21</v>
          </cell>
          <cell r="L115" t="str">
            <v>LONGVIC</v>
          </cell>
          <cell r="T115">
            <v>27000</v>
          </cell>
        </row>
        <row r="116">
          <cell r="A116">
            <v>9.1150000000000002</v>
          </cell>
          <cell r="B116" t="str">
            <v>BE</v>
          </cell>
          <cell r="C116" t="str">
            <v>DI</v>
          </cell>
          <cell r="D116" t="str">
            <v>GENETHON</v>
          </cell>
          <cell r="E116" t="str">
            <v>1, Rue de l'International</v>
          </cell>
          <cell r="F116">
            <v>91000</v>
          </cell>
          <cell r="G116" t="str">
            <v>EVRY</v>
          </cell>
          <cell r="H116">
            <v>169472800</v>
          </cell>
          <cell r="I116">
            <v>160778698</v>
          </cell>
          <cell r="J116" t="str">
            <v>GAMMA BIOPROD</v>
          </cell>
          <cell r="K116">
            <v>91</v>
          </cell>
          <cell r="L116" t="str">
            <v>CORBEIL ESSONNES</v>
          </cell>
          <cell r="M116" t="str">
            <v>BLEZAT</v>
          </cell>
          <cell r="N116" t="str">
            <v>11, Rue de la Michodière</v>
          </cell>
          <cell r="O116">
            <v>75002</v>
          </cell>
          <cell r="P116" t="str">
            <v>PARIS</v>
          </cell>
          <cell r="Q116">
            <v>142662258</v>
          </cell>
          <cell r="S116">
            <v>142662259</v>
          </cell>
          <cell r="T116">
            <v>1533650</v>
          </cell>
        </row>
        <row r="117">
          <cell r="A117">
            <v>9.1159999999999997</v>
          </cell>
          <cell r="B117" t="str">
            <v>BE</v>
          </cell>
          <cell r="C117" t="str">
            <v>BI</v>
          </cell>
          <cell r="D117" t="str">
            <v>ACMS CARAIBES</v>
          </cell>
          <cell r="E117" t="str">
            <v>3, Rue Eugène Eucharis   Lotissement Dillon</v>
          </cell>
          <cell r="F117">
            <v>97200</v>
          </cell>
          <cell r="G117" t="str">
            <v xml:space="preserve">FORT DE FRANCE   </v>
          </cell>
          <cell r="H117">
            <v>596716525</v>
          </cell>
          <cell r="J117" t="str">
            <v>ACMS</v>
          </cell>
          <cell r="K117">
            <v>97</v>
          </cell>
          <cell r="L117" t="str">
            <v>MARTINIQUE</v>
          </cell>
          <cell r="T117">
            <v>18000</v>
          </cell>
        </row>
        <row r="118">
          <cell r="A118">
            <v>9.1170000000000009</v>
          </cell>
          <cell r="B118" t="str">
            <v>BB</v>
          </cell>
          <cell r="C118" t="str">
            <v>GD</v>
          </cell>
          <cell r="D118" t="str">
            <v>SCI TDD</v>
          </cell>
          <cell r="E118" t="str">
            <v>103, Rue du Faubourg Saint Denis</v>
          </cell>
          <cell r="F118">
            <v>75010</v>
          </cell>
          <cell r="G118" t="str">
            <v>PARIS</v>
          </cell>
          <cell r="H118">
            <v>140226329</v>
          </cell>
          <cell r="I118">
            <v>142463760</v>
          </cell>
          <cell r="J118" t="str">
            <v>LES TERRASSES DE DIGNE</v>
          </cell>
          <cell r="K118">
            <v>4</v>
          </cell>
          <cell r="L118" t="str">
            <v>DIGNE LES BAINS</v>
          </cell>
          <cell r="M118" t="str">
            <v>ARTEO</v>
          </cell>
          <cell r="N118" t="str">
            <v>17, Faubourg de Montbéliard</v>
          </cell>
          <cell r="O118">
            <v>90000</v>
          </cell>
          <cell r="P118" t="str">
            <v>BELFORT</v>
          </cell>
          <cell r="T118">
            <v>257884.75</v>
          </cell>
        </row>
        <row r="119">
          <cell r="A119">
            <v>9.1180000000000003</v>
          </cell>
          <cell r="B119" t="str">
            <v>CS</v>
          </cell>
          <cell r="C119" t="str">
            <v>BA</v>
          </cell>
          <cell r="D119" t="str">
            <v>LAMBERT Laurent</v>
          </cell>
          <cell r="E119" t="str">
            <v>Les Commenailles</v>
          </cell>
          <cell r="F119">
            <v>25190</v>
          </cell>
          <cell r="G119" t="str">
            <v>MONTANDON</v>
          </cell>
          <cell r="J119" t="str">
            <v>LAMBERT Laurent</v>
          </cell>
          <cell r="K119">
            <v>25</v>
          </cell>
          <cell r="L119" t="str">
            <v>MONTANDON</v>
          </cell>
          <cell r="T119">
            <v>52500</v>
          </cell>
          <cell r="U119" t="str">
            <v>MONNET</v>
          </cell>
        </row>
        <row r="120">
          <cell r="A120">
            <v>9.1189999999999998</v>
          </cell>
          <cell r="B120" t="str">
            <v>YM</v>
          </cell>
          <cell r="C120" t="str">
            <v>DI</v>
          </cell>
          <cell r="D120" t="str">
            <v>SCI RIED</v>
          </cell>
          <cell r="E120" t="str">
            <v>40, Rue de la République</v>
          </cell>
          <cell r="F120">
            <v>67720</v>
          </cell>
          <cell r="G120" t="str">
            <v>HOERDT</v>
          </cell>
          <cell r="J120" t="str">
            <v>SCI EUROPE - LACO</v>
          </cell>
          <cell r="K120">
            <v>67</v>
          </cell>
          <cell r="L120" t="str">
            <v>HOERDT</v>
          </cell>
          <cell r="M120" t="str">
            <v>BGL ARCHITECTURE</v>
          </cell>
          <cell r="N120" t="str">
            <v>12, Rue des Cerisiers</v>
          </cell>
          <cell r="O120">
            <v>67117</v>
          </cell>
          <cell r="P120" t="str">
            <v>FURDENHEIM</v>
          </cell>
          <cell r="Q120">
            <v>388691880</v>
          </cell>
          <cell r="S120">
            <v>388691882</v>
          </cell>
          <cell r="T120">
            <v>90000</v>
          </cell>
        </row>
        <row r="121">
          <cell r="A121">
            <v>9.1199999999999992</v>
          </cell>
          <cell r="B121" t="str">
            <v>BB</v>
          </cell>
          <cell r="C121" t="str">
            <v>GD</v>
          </cell>
          <cell r="D121" t="str">
            <v>SCI CARDI 0082 BM BRUYERES</v>
          </cell>
          <cell r="E121" t="str">
            <v>Parc de Tréville   11, Allée des Mousquetaires</v>
          </cell>
          <cell r="F121">
            <v>91078</v>
          </cell>
          <cell r="G121" t="str">
            <v>BONDOUFLE</v>
          </cell>
          <cell r="J121" t="str">
            <v>BRICOMARCHE - SOGILUC</v>
          </cell>
          <cell r="K121">
            <v>88</v>
          </cell>
          <cell r="L121" t="str">
            <v>BRUYERES</v>
          </cell>
          <cell r="M121" t="str">
            <v>AXIS INGENIERIE</v>
          </cell>
          <cell r="N121" t="str">
            <v>96, Rue de la Part Dieu</v>
          </cell>
          <cell r="O121">
            <v>9003</v>
          </cell>
          <cell r="P121" t="str">
            <v>LYON</v>
          </cell>
          <cell r="Q121">
            <v>478629555</v>
          </cell>
          <cell r="R121">
            <v>610018700</v>
          </cell>
          <cell r="S121">
            <v>478628553</v>
          </cell>
          <cell r="T121">
            <v>106680</v>
          </cell>
        </row>
        <row r="122">
          <cell r="A122">
            <v>9.1210000000000004</v>
          </cell>
          <cell r="B122" t="str">
            <v>CS</v>
          </cell>
          <cell r="C122" t="str">
            <v>BA</v>
          </cell>
          <cell r="D122" t="str">
            <v>CY NRJ</v>
          </cell>
          <cell r="E122" t="str">
            <v>Les Bernoux</v>
          </cell>
          <cell r="F122">
            <v>71330</v>
          </cell>
          <cell r="G122" t="str">
            <v>BOSJEAN</v>
          </cell>
          <cell r="H122">
            <v>385747624</v>
          </cell>
          <cell r="I122">
            <v>679118285</v>
          </cell>
          <cell r="J122" t="str">
            <v>CY NRJ</v>
          </cell>
          <cell r="K122">
            <v>71</v>
          </cell>
          <cell r="L122" t="str">
            <v>BOSJEAN</v>
          </cell>
          <cell r="T122" t="str">
            <v>ANNULEE</v>
          </cell>
        </row>
        <row r="123">
          <cell r="A123">
            <v>9.1219999999999999</v>
          </cell>
          <cell r="B123" t="str">
            <v>BE</v>
          </cell>
          <cell r="C123" t="str">
            <v>MP</v>
          </cell>
          <cell r="D123" t="str">
            <v>COMMUNAUTE DE COMMUNES DES QUATRE RIVIERES</v>
          </cell>
          <cell r="E123" t="str">
            <v>8, Rue Jean Mourey</v>
          </cell>
          <cell r="F123">
            <v>70180</v>
          </cell>
          <cell r="G123" t="str">
            <v>DAMPIERRE SUR SALON</v>
          </cell>
          <cell r="H123">
            <v>384671374</v>
          </cell>
          <cell r="I123">
            <v>384672907</v>
          </cell>
          <cell r="J123" t="str">
            <v>PORT DE PLAISANCE DE SAVOYEUX</v>
          </cell>
          <cell r="K123">
            <v>70</v>
          </cell>
          <cell r="L123" t="str">
            <v>SAVOYEUX</v>
          </cell>
          <cell r="M123" t="str">
            <v>SMOD</v>
          </cell>
          <cell r="N123" t="str">
            <v>12, Rue Carnot</v>
          </cell>
          <cell r="O123">
            <v>70180</v>
          </cell>
          <cell r="P123" t="str">
            <v>DAMPIERRE SUR SALON</v>
          </cell>
          <cell r="Q123">
            <v>384670478</v>
          </cell>
          <cell r="S123">
            <v>384670722</v>
          </cell>
          <cell r="T123">
            <v>80000</v>
          </cell>
        </row>
        <row r="124">
          <cell r="A124">
            <v>9.1229999999999993</v>
          </cell>
          <cell r="B124" t="str">
            <v>FZ</v>
          </cell>
          <cell r="C124" t="str">
            <v>MP</v>
          </cell>
          <cell r="D124" t="str">
            <v>REGION ILE DE FRANCE</v>
          </cell>
          <cell r="E124" t="str">
            <v>35, Boulevard des Invalides</v>
          </cell>
          <cell r="F124">
            <v>75007</v>
          </cell>
          <cell r="G124" t="str">
            <v>PARIS</v>
          </cell>
          <cell r="J124" t="str">
            <v>LYCEE NEUF</v>
          </cell>
          <cell r="K124">
            <v>94</v>
          </cell>
          <cell r="L124" t="str">
            <v>CHEVILLY LARUE</v>
          </cell>
          <cell r="M124" t="str">
            <v>SICRA</v>
          </cell>
          <cell r="N124" t="str">
            <v>36, Rue du Séminaire</v>
          </cell>
          <cell r="O124">
            <v>94550</v>
          </cell>
          <cell r="P124" t="str">
            <v>CHEVILLY LARUE</v>
          </cell>
          <cell r="S124">
            <v>146875112</v>
          </cell>
          <cell r="T124">
            <v>338301.08</v>
          </cell>
        </row>
        <row r="125">
          <cell r="A125">
            <v>9.1240000000000006</v>
          </cell>
          <cell r="B125" t="str">
            <v>YM</v>
          </cell>
          <cell r="C125" t="str">
            <v>DI</v>
          </cell>
          <cell r="D125" t="str">
            <v>ARCO</v>
          </cell>
          <cell r="E125" t="str">
            <v>57, Allée de la Robertsau</v>
          </cell>
          <cell r="F125">
            <v>67000</v>
          </cell>
          <cell r="G125" t="str">
            <v>STRASBOURG Cédex</v>
          </cell>
          <cell r="H125">
            <v>388251715</v>
          </cell>
          <cell r="I125">
            <v>388251190</v>
          </cell>
          <cell r="J125" t="str">
            <v>SCCV H2O</v>
          </cell>
          <cell r="K125">
            <v>67</v>
          </cell>
          <cell r="L125" t="str">
            <v>HAGUENAU</v>
          </cell>
          <cell r="M125" t="str">
            <v>ARCO</v>
          </cell>
          <cell r="N125" t="str">
            <v>57, Allée de la Robertsau</v>
          </cell>
          <cell r="O125">
            <v>67000</v>
          </cell>
          <cell r="P125" t="str">
            <v>STRASBOURG</v>
          </cell>
          <cell r="Q125">
            <v>388251715</v>
          </cell>
          <cell r="S125">
            <v>388251190</v>
          </cell>
          <cell r="T125">
            <v>150000</v>
          </cell>
        </row>
        <row r="126">
          <cell r="A126">
            <v>9.125</v>
          </cell>
          <cell r="B126" t="str">
            <v>BE</v>
          </cell>
          <cell r="C126" t="str">
            <v>HS</v>
          </cell>
          <cell r="D126" t="str">
            <v>BATIPRO CONCEPT</v>
          </cell>
          <cell r="E126" t="str">
            <v>8, Rue Alfred De Vigny   BP 72109</v>
          </cell>
          <cell r="F126">
            <v>25051</v>
          </cell>
          <cell r="G126" t="str">
            <v>BESANCON Cédex 5</v>
          </cell>
          <cell r="H126">
            <v>381412500</v>
          </cell>
          <cell r="I126">
            <v>381518041</v>
          </cell>
          <cell r="J126" t="str">
            <v>ACTIVA - CSB</v>
          </cell>
          <cell r="K126">
            <v>21</v>
          </cell>
          <cell r="L126" t="str">
            <v>BRETENIERE</v>
          </cell>
          <cell r="M126" t="str">
            <v>BATIPRO CONCEPT</v>
          </cell>
          <cell r="N126" t="str">
            <v>8, Rue Alfred De Vigny   BP 72109</v>
          </cell>
          <cell r="O126">
            <v>25051</v>
          </cell>
          <cell r="P126" t="str">
            <v>BESANCON Cédex 5</v>
          </cell>
          <cell r="Q126">
            <v>381412500</v>
          </cell>
          <cell r="S126">
            <v>381518041</v>
          </cell>
          <cell r="T126">
            <v>91450</v>
          </cell>
        </row>
        <row r="127">
          <cell r="A127">
            <v>9.1259999999999994</v>
          </cell>
          <cell r="B127" t="str">
            <v>BB</v>
          </cell>
          <cell r="C127" t="str">
            <v>DI</v>
          </cell>
          <cell r="D127" t="str">
            <v>AEPRIM</v>
          </cell>
          <cell r="E127" t="str">
            <v>117, Quai du Président Roosevelt   BP 28</v>
          </cell>
          <cell r="F127">
            <v>92132</v>
          </cell>
          <cell r="G127" t="str">
            <v>ISSY LES MOULINEAUX Cédex</v>
          </cell>
          <cell r="H127">
            <v>157723655</v>
          </cell>
          <cell r="I127">
            <v>143232033</v>
          </cell>
          <cell r="J127" t="str">
            <v>CREDIT AGRICOLE</v>
          </cell>
          <cell r="K127">
            <v>15</v>
          </cell>
          <cell r="L127" t="str">
            <v>AURILLAC</v>
          </cell>
          <cell r="M127" t="str">
            <v>AFAA ARCHITECTURE</v>
          </cell>
          <cell r="N127" t="str">
            <v>17, Rue Dunoir</v>
          </cell>
          <cell r="O127">
            <v>69003</v>
          </cell>
          <cell r="P127" t="str">
            <v>LYON</v>
          </cell>
          <cell r="Q127">
            <v>478145440</v>
          </cell>
          <cell r="S127">
            <v>478145444</v>
          </cell>
          <cell r="T127">
            <v>287336.33</v>
          </cell>
        </row>
        <row r="128">
          <cell r="A128">
            <v>9.1270000000000007</v>
          </cell>
          <cell r="B128" t="str">
            <v>CS</v>
          </cell>
          <cell r="C128" t="str">
            <v>BA</v>
          </cell>
          <cell r="D128" t="str">
            <v>JOYANDET Jean-Marie</v>
          </cell>
          <cell r="E128" t="str">
            <v>7, Route d'Auvet</v>
          </cell>
          <cell r="F128">
            <v>70100</v>
          </cell>
          <cell r="G128" t="str">
            <v>AUTREY LES GRAY</v>
          </cell>
          <cell r="H128">
            <v>607802626</v>
          </cell>
          <cell r="J128" t="str">
            <v>JOYANDET Jean-Marie</v>
          </cell>
          <cell r="K128">
            <v>70</v>
          </cell>
          <cell r="L128" t="str">
            <v>AUTREY LES GRAY</v>
          </cell>
          <cell r="T128">
            <v>35500</v>
          </cell>
        </row>
        <row r="129">
          <cell r="A129">
            <v>9.1280000000000001</v>
          </cell>
          <cell r="B129" t="str">
            <v>BE</v>
          </cell>
          <cell r="C129" t="str">
            <v>BI</v>
          </cell>
          <cell r="D129" t="str">
            <v>LCR</v>
          </cell>
          <cell r="E129" t="str">
            <v>4, Rue de Berne   BP 30058   SCHILTIGHEIM</v>
          </cell>
          <cell r="F129">
            <v>67013</v>
          </cell>
          <cell r="G129" t="str">
            <v>STRASBOURG Cédex</v>
          </cell>
          <cell r="H129">
            <v>388770240</v>
          </cell>
          <cell r="I129">
            <v>388770265</v>
          </cell>
          <cell r="J129" t="str">
            <v>SCI LE CLAN - CGA</v>
          </cell>
          <cell r="K129">
            <v>68</v>
          </cell>
          <cell r="L129" t="str">
            <v>MUTZIG</v>
          </cell>
          <cell r="M129" t="str">
            <v>LCR</v>
          </cell>
          <cell r="N129" t="str">
            <v>4, Rue de Berne   BP 30058   SCHILTIGHEIM</v>
          </cell>
          <cell r="O129">
            <v>67013</v>
          </cell>
          <cell r="P129" t="str">
            <v>STRASBOURG Cédex</v>
          </cell>
          <cell r="Q129">
            <v>388770240</v>
          </cell>
          <cell r="S129">
            <v>388770265</v>
          </cell>
          <cell r="T129">
            <v>17460</v>
          </cell>
        </row>
        <row r="130">
          <cell r="A130">
            <v>9.1289999999999996</v>
          </cell>
          <cell r="B130" t="str">
            <v>BE</v>
          </cell>
          <cell r="C130" t="str">
            <v>AR</v>
          </cell>
          <cell r="D130" t="str">
            <v>LCR</v>
          </cell>
          <cell r="E130" t="str">
            <v>4, Rue de Berne   BP 30058   SCHILTIGHEIM</v>
          </cell>
          <cell r="F130">
            <v>67013</v>
          </cell>
          <cell r="G130" t="str">
            <v>STRASBOURG Cédex</v>
          </cell>
          <cell r="H130">
            <v>388770240</v>
          </cell>
          <cell r="I130">
            <v>388770265</v>
          </cell>
          <cell r="J130" t="str">
            <v>SCI ALEXANDRE RENE SCHAEFFER</v>
          </cell>
          <cell r="K130">
            <v>67</v>
          </cell>
          <cell r="L130" t="str">
            <v>MARLENHEIM</v>
          </cell>
          <cell r="M130" t="str">
            <v>LCR</v>
          </cell>
          <cell r="N130" t="str">
            <v>4, Rue de Berne   BP 30058   SCHILTIGHEIM</v>
          </cell>
          <cell r="O130">
            <v>67013</v>
          </cell>
          <cell r="P130" t="str">
            <v>STRASBOURG Cédex</v>
          </cell>
          <cell r="Q130">
            <v>388770240</v>
          </cell>
          <cell r="S130">
            <v>388770265</v>
          </cell>
          <cell r="T130">
            <v>48000</v>
          </cell>
        </row>
        <row r="131">
          <cell r="A131">
            <v>9.1300000000000008</v>
          </cell>
          <cell r="B131" t="str">
            <v>YM</v>
          </cell>
          <cell r="C131" t="str">
            <v>DI</v>
          </cell>
          <cell r="D131" t="str">
            <v>SALAMANDRE - SIRIUS</v>
          </cell>
          <cell r="E131" t="str">
            <v>30, Rue de la Boétie</v>
          </cell>
          <cell r="F131">
            <v>75008</v>
          </cell>
          <cell r="G131" t="str">
            <v>PARIS</v>
          </cell>
          <cell r="H131">
            <v>158361700</v>
          </cell>
          <cell r="J131" t="str">
            <v>LE LANDY</v>
          </cell>
          <cell r="K131">
            <v>93</v>
          </cell>
          <cell r="L131" t="str">
            <v>AUBERVILLIERS</v>
          </cell>
          <cell r="M131" t="str">
            <v>ICR BATIMENTS</v>
          </cell>
          <cell r="N131" t="str">
            <v>2, Boulevard du Général De Gaulle</v>
          </cell>
          <cell r="O131">
            <v>94270</v>
          </cell>
          <cell r="P131" t="str">
            <v>KREMLIN BICETRE</v>
          </cell>
          <cell r="Q131">
            <v>153140700</v>
          </cell>
          <cell r="S131">
            <v>153146599</v>
          </cell>
          <cell r="T131">
            <v>6100</v>
          </cell>
        </row>
        <row r="132">
          <cell r="A132">
            <v>9.1310000000000002</v>
          </cell>
          <cell r="B132" t="str">
            <v>BE</v>
          </cell>
          <cell r="C132" t="str">
            <v>BA</v>
          </cell>
          <cell r="D132" t="str">
            <v>VERNOT Alain</v>
          </cell>
          <cell r="F132">
            <v>70600</v>
          </cell>
          <cell r="G132" t="str">
            <v>FRAMONT</v>
          </cell>
          <cell r="J132" t="str">
            <v>VERNOT Alain</v>
          </cell>
          <cell r="K132">
            <v>70</v>
          </cell>
          <cell r="L132" t="str">
            <v>FRAMONT</v>
          </cell>
          <cell r="T132">
            <v>42000</v>
          </cell>
        </row>
        <row r="133">
          <cell r="A133">
            <v>9.1319999999999997</v>
          </cell>
          <cell r="B133" t="str">
            <v>BM</v>
          </cell>
          <cell r="C133" t="str">
            <v>DI</v>
          </cell>
          <cell r="D133" t="str">
            <v>CENTRE DE GERONTOLOGIE SAINT THOMAS DE VILLENEUVE</v>
          </cell>
          <cell r="E133" t="str">
            <v>38, Cours des Arts et Métiers</v>
          </cell>
          <cell r="F133">
            <v>13626</v>
          </cell>
          <cell r="G133" t="str">
            <v>AIX EN PROVENCE</v>
          </cell>
          <cell r="H133">
            <v>442171111</v>
          </cell>
          <cell r="I133">
            <v>442171760</v>
          </cell>
          <cell r="J133" t="str">
            <v>MAISON DE RETRAITE</v>
          </cell>
          <cell r="K133">
            <v>13</v>
          </cell>
          <cell r="L133" t="str">
            <v>AIX EN PROVENCE</v>
          </cell>
          <cell r="M133" t="str">
            <v>BLEZAT</v>
          </cell>
          <cell r="N133" t="str">
            <v>22, Rue Seguin</v>
          </cell>
          <cell r="O133">
            <v>69002</v>
          </cell>
          <cell r="P133" t="str">
            <v>LYON</v>
          </cell>
          <cell r="Q133">
            <v>472417474</v>
          </cell>
          <cell r="S133">
            <v>472417473</v>
          </cell>
          <cell r="T133">
            <v>6553.7900000000009</v>
          </cell>
        </row>
        <row r="134">
          <cell r="A134">
            <v>9.1329999999999991</v>
          </cell>
          <cell r="B134" t="str">
            <v>FZ</v>
          </cell>
          <cell r="C134" t="str">
            <v>GD</v>
          </cell>
          <cell r="D134" t="str">
            <v>RDG DEVELOPPEMENT</v>
          </cell>
          <cell r="E134" t="str">
            <v>10, Avenue Pasteur</v>
          </cell>
          <cell r="F134">
            <v>49100</v>
          </cell>
          <cell r="G134" t="str">
            <v>ANGERS</v>
          </cell>
          <cell r="H134">
            <v>241200404</v>
          </cell>
          <cell r="I134">
            <v>241885146</v>
          </cell>
          <cell r="J134" t="str">
            <v>KOODZA</v>
          </cell>
          <cell r="K134">
            <v>22</v>
          </cell>
          <cell r="L134" t="str">
            <v>LOUDEAC</v>
          </cell>
          <cell r="M134" t="str">
            <v>PYRAMIDES</v>
          </cell>
          <cell r="N134" t="str">
            <v>27, Rue des Granges Galand</v>
          </cell>
          <cell r="O134">
            <v>37550</v>
          </cell>
          <cell r="P134" t="str">
            <v>SAINT AVERTIN</v>
          </cell>
          <cell r="Q134">
            <v>247280020</v>
          </cell>
          <cell r="S134">
            <v>247282333</v>
          </cell>
          <cell r="T134">
            <v>35800</v>
          </cell>
        </row>
        <row r="135">
          <cell r="A135">
            <v>9.1340000000000003</v>
          </cell>
          <cell r="B135" t="str">
            <v>FZ</v>
          </cell>
          <cell r="C135" t="str">
            <v>GD</v>
          </cell>
          <cell r="D135" t="str">
            <v>SCI DES FOSSES DE LA JUSTICE</v>
          </cell>
          <cell r="E135" t="str">
            <v>Porte de Louviers</v>
          </cell>
          <cell r="F135">
            <v>27110</v>
          </cell>
          <cell r="G135" t="str">
            <v>LE NEUBOURG</v>
          </cell>
          <cell r="J135" t="str">
            <v>LECLERC</v>
          </cell>
          <cell r="K135">
            <v>27</v>
          </cell>
          <cell r="L135" t="str">
            <v>LE NEUBOURG</v>
          </cell>
          <cell r="M135" t="str">
            <v>CL CONCEPT</v>
          </cell>
          <cell r="N135" t="str">
            <v>Allée de la Louvière</v>
          </cell>
          <cell r="O135">
            <v>37320</v>
          </cell>
          <cell r="P135" t="str">
            <v>TRUYES</v>
          </cell>
          <cell r="T135">
            <v>64500</v>
          </cell>
        </row>
        <row r="136">
          <cell r="A136">
            <v>9.1349999999999998</v>
          </cell>
          <cell r="B136" t="str">
            <v>CS</v>
          </cell>
          <cell r="C136" t="str">
            <v>BA</v>
          </cell>
          <cell r="D136" t="str">
            <v>VESIGNE Denis</v>
          </cell>
          <cell r="E136" t="str">
            <v>Route de Broye</v>
          </cell>
          <cell r="F136">
            <v>70100</v>
          </cell>
          <cell r="G136" t="str">
            <v>AUTREY LES GRAY</v>
          </cell>
          <cell r="J136" t="str">
            <v>VESIGNE Denis</v>
          </cell>
          <cell r="K136">
            <v>70</v>
          </cell>
          <cell r="L136" t="str">
            <v>AUTREY LES GRAY</v>
          </cell>
          <cell r="T136" t="str">
            <v>ANNULEE</v>
          </cell>
        </row>
        <row r="137">
          <cell r="A137">
            <v>9.1359999999999992</v>
          </cell>
          <cell r="B137" t="str">
            <v>BE</v>
          </cell>
          <cell r="C137" t="str">
            <v>GD</v>
          </cell>
          <cell r="D137" t="str">
            <v>GMI</v>
          </cell>
          <cell r="E137" t="str">
            <v>37, Rue du Docteur Schweitzer</v>
          </cell>
          <cell r="F137">
            <v>68920</v>
          </cell>
          <cell r="G137" t="str">
            <v>WINTZENHEIM</v>
          </cell>
          <cell r="H137">
            <v>389272506</v>
          </cell>
          <cell r="I137">
            <v>389272562</v>
          </cell>
          <cell r="J137" t="str">
            <v xml:space="preserve"> </v>
          </cell>
          <cell r="K137">
            <v>68</v>
          </cell>
          <cell r="L137" t="str">
            <v>BENWIHR</v>
          </cell>
          <cell r="T137" t="str">
            <v>ANNULEE</v>
          </cell>
        </row>
        <row r="138">
          <cell r="J138" t="str">
            <v/>
          </cell>
        </row>
        <row r="139">
          <cell r="J139" t="str">
            <v/>
          </cell>
        </row>
        <row r="140">
          <cell r="J140" t="str">
            <v/>
          </cell>
        </row>
        <row r="141">
          <cell r="J141" t="str">
            <v/>
          </cell>
        </row>
        <row r="142">
          <cell r="J142" t="str">
            <v/>
          </cell>
        </row>
        <row r="143">
          <cell r="J143" t="str">
            <v/>
          </cell>
        </row>
        <row r="144">
          <cell r="J144" t="str">
            <v/>
          </cell>
        </row>
        <row r="145">
          <cell r="J145" t="str">
            <v/>
          </cell>
        </row>
        <row r="146">
          <cell r="J146" t="str">
            <v/>
          </cell>
        </row>
        <row r="147">
          <cell r="J147" t="str">
            <v/>
          </cell>
        </row>
        <row r="148">
          <cell r="J148" t="str">
            <v/>
          </cell>
        </row>
        <row r="149">
          <cell r="J149" t="str">
            <v/>
          </cell>
        </row>
        <row r="150">
          <cell r="J150" t="str">
            <v/>
          </cell>
        </row>
        <row r="151">
          <cell r="J151" t="str">
            <v/>
          </cell>
        </row>
        <row r="152">
          <cell r="J152" t="str">
            <v/>
          </cell>
        </row>
        <row r="153">
          <cell r="J153" t="str">
            <v/>
          </cell>
        </row>
        <row r="154">
          <cell r="J154" t="str">
            <v/>
          </cell>
        </row>
        <row r="155">
          <cell r="J155" t="str">
            <v/>
          </cell>
        </row>
        <row r="156">
          <cell r="J156" t="str">
            <v/>
          </cell>
        </row>
        <row r="157">
          <cell r="J157" t="str">
            <v/>
          </cell>
        </row>
        <row r="158">
          <cell r="J158" t="str">
            <v/>
          </cell>
        </row>
        <row r="159">
          <cell r="J159" t="str">
            <v/>
          </cell>
        </row>
        <row r="160">
          <cell r="J160" t="str">
            <v/>
          </cell>
        </row>
        <row r="161">
          <cell r="J161" t="str">
            <v/>
          </cell>
        </row>
      </sheetData>
      <sheetData sheetId="13">
        <row r="1">
          <cell r="A1" t="str">
            <v>N° AFFAIRE</v>
          </cell>
          <cell r="B1" t="str">
            <v>COM</v>
          </cell>
          <cell r="C1" t="str">
            <v>SECTEUR</v>
          </cell>
          <cell r="D1" t="str">
            <v>NOM DU CLIENT</v>
          </cell>
          <cell r="E1" t="str">
            <v>ADRESSE</v>
          </cell>
          <cell r="F1" t="str">
            <v>CP</v>
          </cell>
          <cell r="G1" t="str">
            <v>VILLE</v>
          </cell>
          <cell r="H1" t="str">
            <v>TEL</v>
          </cell>
          <cell r="I1" t="str">
            <v>PORTABLE</v>
          </cell>
          <cell r="J1" t="str">
            <v>FAX</v>
          </cell>
          <cell r="K1" t="str">
            <v>NOM CHANTIER</v>
          </cell>
          <cell r="L1" t="str">
            <v>DPT</v>
          </cell>
          <cell r="M1" t="str">
            <v>VILLE</v>
          </cell>
          <cell r="N1" t="str">
            <v>ARCHITECTE</v>
          </cell>
          <cell r="O1" t="str">
            <v>ADRESSE</v>
          </cell>
          <cell r="P1" t="str">
            <v>CP</v>
          </cell>
          <cell r="Q1" t="str">
            <v>VILLE</v>
          </cell>
          <cell r="R1" t="str">
            <v>TEL</v>
          </cell>
          <cell r="S1" t="str">
            <v>PORTABLE</v>
          </cell>
          <cell r="T1" t="str">
            <v>FAX</v>
          </cell>
          <cell r="U1" t="str">
            <v>MONTANT HT</v>
          </cell>
          <cell r="V1" t="str">
            <v>TONNAGE</v>
          </cell>
        </row>
        <row r="2">
          <cell r="A2">
            <v>1E-3</v>
          </cell>
          <cell r="B2" t="str">
            <v>BM</v>
          </cell>
          <cell r="C2" t="str">
            <v>DI</v>
          </cell>
          <cell r="D2" t="str">
            <v>VISA INGENIERIE</v>
          </cell>
          <cell r="E2" t="str">
            <v>112, Route de Dijon</v>
          </cell>
          <cell r="F2">
            <v>21600</v>
          </cell>
          <cell r="G2" t="str">
            <v>LONGVIC</v>
          </cell>
          <cell r="H2">
            <v>380667717</v>
          </cell>
          <cell r="J2">
            <v>380664853</v>
          </cell>
          <cell r="K2" t="str">
            <v>BADET CLEMENT</v>
          </cell>
          <cell r="L2">
            <v>21</v>
          </cell>
          <cell r="M2" t="str">
            <v>NUITS SAINT GEORGES</v>
          </cell>
          <cell r="N2" t="str">
            <v>VISA INGENIERIE</v>
          </cell>
          <cell r="O2" t="str">
            <v>112, Route de Dijon</v>
          </cell>
          <cell r="P2">
            <v>21600</v>
          </cell>
          <cell r="Q2" t="str">
            <v>LONGVIC</v>
          </cell>
          <cell r="R2">
            <v>380667717</v>
          </cell>
          <cell r="T2">
            <v>380664853</v>
          </cell>
          <cell r="U2">
            <v>69850</v>
          </cell>
          <cell r="V2">
            <v>49030</v>
          </cell>
        </row>
        <row r="3">
          <cell r="A3">
            <v>2E-3</v>
          </cell>
          <cell r="B3" t="str">
            <v>BM</v>
          </cell>
          <cell r="C3" t="str">
            <v>DI</v>
          </cell>
          <cell r="D3" t="str">
            <v>VISA INGENIERIE</v>
          </cell>
          <cell r="E3" t="str">
            <v>112, Route de Dijon</v>
          </cell>
          <cell r="F3">
            <v>21600</v>
          </cell>
          <cell r="G3" t="str">
            <v>LONGVIC</v>
          </cell>
          <cell r="H3">
            <v>380667717</v>
          </cell>
          <cell r="J3">
            <v>380664853</v>
          </cell>
          <cell r="K3" t="str">
            <v>SCAL</v>
          </cell>
          <cell r="L3">
            <v>21</v>
          </cell>
          <cell r="M3" t="str">
            <v>SAINT APOLLINAIRE</v>
          </cell>
          <cell r="N3" t="str">
            <v>VISA INGENIERIE</v>
          </cell>
          <cell r="O3" t="str">
            <v>112, Route de Dijon</v>
          </cell>
          <cell r="P3">
            <v>21600</v>
          </cell>
          <cell r="Q3" t="str">
            <v>LONGVIC</v>
          </cell>
          <cell r="R3">
            <v>380667717</v>
          </cell>
          <cell r="T3">
            <v>380664853</v>
          </cell>
          <cell r="U3">
            <v>17457</v>
          </cell>
          <cell r="V3">
            <v>8920</v>
          </cell>
        </row>
        <row r="4">
          <cell r="A4">
            <v>3.0000000000000001E-3</v>
          </cell>
          <cell r="B4" t="str">
            <v>BE</v>
          </cell>
          <cell r="C4" t="str">
            <v>BI</v>
          </cell>
          <cell r="D4" t="str">
            <v>COREAL</v>
          </cell>
          <cell r="E4" t="str">
            <v>BP 45</v>
          </cell>
          <cell r="F4">
            <v>70180</v>
          </cell>
          <cell r="G4" t="str">
            <v>DAMPIERRE SUR SALON</v>
          </cell>
          <cell r="K4" t="str">
            <v>O'CIRCUS</v>
          </cell>
          <cell r="L4">
            <v>93</v>
          </cell>
          <cell r="M4" t="str">
            <v>VILLEMOMBLE</v>
          </cell>
          <cell r="N4" t="str">
            <v>COREAL</v>
          </cell>
          <cell r="O4" t="str">
            <v>BP 45</v>
          </cell>
          <cell r="P4">
            <v>70180</v>
          </cell>
          <cell r="Q4" t="str">
            <v>DAMPIERRE SUR SALON</v>
          </cell>
          <cell r="U4">
            <v>10000</v>
          </cell>
          <cell r="V4">
            <v>3700</v>
          </cell>
        </row>
        <row r="5">
          <cell r="A5">
            <v>4.0000000000000001E-3</v>
          </cell>
          <cell r="B5" t="str">
            <v>BE</v>
          </cell>
          <cell r="C5" t="str">
            <v>AR</v>
          </cell>
          <cell r="D5" t="str">
            <v>SCI DE LA RIOTTE</v>
          </cell>
          <cell r="E5" t="str">
            <v>2, Chemin du Moulinot</v>
          </cell>
          <cell r="F5">
            <v>25320</v>
          </cell>
          <cell r="G5" t="str">
            <v>BUSY</v>
          </cell>
          <cell r="K5" t="str">
            <v>SCI DE LA RIOTTE</v>
          </cell>
          <cell r="L5">
            <v>25</v>
          </cell>
          <cell r="M5" t="str">
            <v>BUSY</v>
          </cell>
          <cell r="N5" t="str">
            <v>MAY Bernard</v>
          </cell>
          <cell r="P5">
            <v>25320</v>
          </cell>
          <cell r="Q5" t="str">
            <v>BUSY</v>
          </cell>
          <cell r="U5">
            <v>50570</v>
          </cell>
          <cell r="V5">
            <v>31250</v>
          </cell>
        </row>
        <row r="6">
          <cell r="A6">
            <v>5.0000000000000001E-3</v>
          </cell>
          <cell r="B6" t="str">
            <v>YM</v>
          </cell>
          <cell r="C6" t="str">
            <v>BI</v>
          </cell>
          <cell r="D6" t="str">
            <v>PERTUY CONSTRUCTION</v>
          </cell>
          <cell r="E6" t="str">
            <v>4A, Route de Paris</v>
          </cell>
          <cell r="F6">
            <v>67087</v>
          </cell>
          <cell r="G6" t="str">
            <v>STRASBOURG Cédex</v>
          </cell>
          <cell r="H6">
            <v>388101365</v>
          </cell>
          <cell r="J6">
            <v>388101356</v>
          </cell>
          <cell r="K6" t="str">
            <v>EDF</v>
          </cell>
          <cell r="L6">
            <v>68</v>
          </cell>
          <cell r="M6" t="str">
            <v>FESSENHEIM</v>
          </cell>
          <cell r="U6">
            <v>55014.1</v>
          </cell>
          <cell r="V6">
            <v>25750</v>
          </cell>
        </row>
        <row r="7">
          <cell r="A7">
            <v>6.0000000000000001E-3</v>
          </cell>
          <cell r="B7" t="str">
            <v>BB</v>
          </cell>
          <cell r="C7" t="str">
            <v>AR</v>
          </cell>
          <cell r="D7" t="str">
            <v>SCI LES MUGUETS</v>
          </cell>
          <cell r="E7" t="str">
            <v>La Tuilerie   Route d'Artas</v>
          </cell>
          <cell r="F7">
            <v>38440</v>
          </cell>
          <cell r="G7" t="str">
            <v>SAINT JEAN DE BOURNAY</v>
          </cell>
          <cell r="I7">
            <v>673243526</v>
          </cell>
          <cell r="K7" t="str">
            <v>SCI LES MUGUETS</v>
          </cell>
          <cell r="L7">
            <v>69</v>
          </cell>
          <cell r="M7" t="str">
            <v>MIONS</v>
          </cell>
          <cell r="U7">
            <v>27700</v>
          </cell>
          <cell r="V7">
            <v>10730</v>
          </cell>
        </row>
        <row r="8">
          <cell r="A8">
            <v>7.0000000000000001E-3</v>
          </cell>
          <cell r="B8" t="str">
            <v>BM</v>
          </cell>
          <cell r="C8" t="str">
            <v>MP</v>
          </cell>
          <cell r="D8" t="str">
            <v>NBA</v>
          </cell>
          <cell r="E8" t="str">
            <v>36, Rue d'Estienne d'Orves</v>
          </cell>
          <cell r="F8">
            <v>78500</v>
          </cell>
          <cell r="G8" t="str">
            <v>SARTROUVILLE</v>
          </cell>
          <cell r="K8" t="str">
            <v>SIVATRU (Déchetterie)</v>
          </cell>
          <cell r="L8">
            <v>78</v>
          </cell>
          <cell r="M8" t="str">
            <v>TRIEL SUR SEINE</v>
          </cell>
          <cell r="U8">
            <v>22000</v>
          </cell>
          <cell r="V8">
            <v>10000</v>
          </cell>
        </row>
        <row r="9">
          <cell r="A9">
            <v>8.0000000000000002E-3</v>
          </cell>
          <cell r="B9" t="str">
            <v>YM</v>
          </cell>
          <cell r="C9" t="str">
            <v>GD</v>
          </cell>
          <cell r="D9" t="str">
            <v>IMMOBILIERE CASTORAMA</v>
          </cell>
          <cell r="E9" t="str">
            <v>Parc d'Activités      BP 101</v>
          </cell>
          <cell r="F9">
            <v>59175</v>
          </cell>
          <cell r="G9" t="str">
            <v>TEMPLEMARS</v>
          </cell>
          <cell r="K9" t="str">
            <v>CASTORAMA</v>
          </cell>
          <cell r="L9">
            <v>57</v>
          </cell>
          <cell r="M9" t="str">
            <v>TERVILLE</v>
          </cell>
          <cell r="N9" t="str">
            <v>AEA ARCHITECTES</v>
          </cell>
          <cell r="O9" t="str">
            <v>15, Allée Glück</v>
          </cell>
          <cell r="P9">
            <v>68200</v>
          </cell>
          <cell r="Q9" t="str">
            <v>MULHOUSE</v>
          </cell>
          <cell r="R9">
            <v>389337272</v>
          </cell>
          <cell r="U9">
            <v>137423</v>
          </cell>
          <cell r="V9">
            <v>71550</v>
          </cell>
        </row>
        <row r="10">
          <cell r="A10">
            <v>8.9999999999999993E-3</v>
          </cell>
          <cell r="B10" t="str">
            <v>YM</v>
          </cell>
          <cell r="C10" t="str">
            <v>GD</v>
          </cell>
          <cell r="D10" t="str">
            <v>ANET DISTRIBUTION</v>
          </cell>
          <cell r="E10" t="str">
            <v>1094, Avenue d'Antibes</v>
          </cell>
          <cell r="F10">
            <v>45200</v>
          </cell>
          <cell r="G10" t="str">
            <v>AMILLY</v>
          </cell>
          <cell r="K10" t="str">
            <v>LECLERC</v>
          </cell>
          <cell r="L10">
            <v>28</v>
          </cell>
          <cell r="M10" t="str">
            <v>ANET</v>
          </cell>
          <cell r="N10" t="str">
            <v>GAM INGENIERIE</v>
          </cell>
          <cell r="O10" t="str">
            <v>211, Rue de Picardie   BP 50604</v>
          </cell>
          <cell r="P10">
            <v>45166</v>
          </cell>
          <cell r="Q10" t="str">
            <v>OLIVET Cédex</v>
          </cell>
          <cell r="R10">
            <v>238693855</v>
          </cell>
          <cell r="T10">
            <v>238633044</v>
          </cell>
          <cell r="U10">
            <v>412400</v>
          </cell>
          <cell r="V10">
            <v>310220</v>
          </cell>
        </row>
        <row r="11">
          <cell r="A11">
            <v>0.01</v>
          </cell>
          <cell r="B11" t="str">
            <v>BE</v>
          </cell>
          <cell r="C11" t="str">
            <v>AR</v>
          </cell>
          <cell r="D11" t="str">
            <v>LCR</v>
          </cell>
          <cell r="E11" t="str">
            <v>4, Rue de Berne   BP 30058   SCHILTIGHEIM</v>
          </cell>
          <cell r="F11">
            <v>67013</v>
          </cell>
          <cell r="G11" t="str">
            <v>STRABOURG Cédex</v>
          </cell>
          <cell r="H11">
            <v>388770240</v>
          </cell>
          <cell r="J11">
            <v>388770265</v>
          </cell>
          <cell r="K11" t="str">
            <v>SCI LUNA - ORESA</v>
          </cell>
          <cell r="L11">
            <v>67</v>
          </cell>
          <cell r="M11" t="str">
            <v>BRUMATH</v>
          </cell>
          <cell r="N11" t="str">
            <v>LCR</v>
          </cell>
          <cell r="O11" t="str">
            <v>4, Rue de Berne   BP 30058   SCHILTIGHEIM</v>
          </cell>
          <cell r="P11">
            <v>67013</v>
          </cell>
          <cell r="Q11" t="str">
            <v>STRASBOURG Cédex</v>
          </cell>
          <cell r="R11">
            <v>388770240</v>
          </cell>
          <cell r="T11">
            <v>388770265</v>
          </cell>
          <cell r="U11">
            <v>40000</v>
          </cell>
          <cell r="V11">
            <v>24000</v>
          </cell>
        </row>
        <row r="12">
          <cell r="A12">
            <v>1.0999999999999999E-2</v>
          </cell>
          <cell r="B12" t="str">
            <v>BE</v>
          </cell>
          <cell r="C12" t="str">
            <v>GD</v>
          </cell>
          <cell r="D12" t="str">
            <v>LCR</v>
          </cell>
          <cell r="E12" t="str">
            <v>4, Rue de Berne   BP 30058   SCHILTIGHEIM</v>
          </cell>
          <cell r="F12">
            <v>67013</v>
          </cell>
          <cell r="G12" t="str">
            <v>STRABOURG Cédex</v>
          </cell>
          <cell r="H12">
            <v>388770240</v>
          </cell>
          <cell r="J12">
            <v>388770265</v>
          </cell>
          <cell r="K12" t="str">
            <v>SCI COOP BRUM</v>
          </cell>
          <cell r="L12">
            <v>67</v>
          </cell>
          <cell r="M12" t="str">
            <v>BRUMATH</v>
          </cell>
          <cell r="N12" t="str">
            <v>LCR</v>
          </cell>
          <cell r="O12" t="str">
            <v>4, Rue de Berne   BP 30058   SCHILTIGHEIM</v>
          </cell>
          <cell r="P12">
            <v>67013</v>
          </cell>
          <cell r="Q12" t="str">
            <v>STRASBOURG Cédex</v>
          </cell>
          <cell r="R12">
            <v>388770240</v>
          </cell>
          <cell r="T12">
            <v>388770265</v>
          </cell>
          <cell r="U12">
            <v>36925</v>
          </cell>
          <cell r="V12">
            <v>28000</v>
          </cell>
        </row>
        <row r="13">
          <cell r="A13">
            <v>1.2E-2</v>
          </cell>
          <cell r="B13" t="str">
            <v>RM</v>
          </cell>
          <cell r="C13" t="str">
            <v>BI</v>
          </cell>
          <cell r="D13" t="str">
            <v>IBS</v>
          </cell>
          <cell r="F13">
            <v>97000</v>
          </cell>
          <cell r="G13" t="str">
            <v>MAYOTTE</v>
          </cell>
          <cell r="K13" t="str">
            <v>GAZ OI</v>
          </cell>
          <cell r="L13">
            <v>97</v>
          </cell>
          <cell r="M13" t="str">
            <v>MAYOTTE</v>
          </cell>
          <cell r="U13">
            <v>217224</v>
          </cell>
          <cell r="V13">
            <v>49692</v>
          </cell>
        </row>
        <row r="14">
          <cell r="A14">
            <v>1.2999999999999999E-2</v>
          </cell>
          <cell r="B14" t="str">
            <v>RM</v>
          </cell>
          <cell r="C14" t="str">
            <v>BI</v>
          </cell>
          <cell r="D14" t="str">
            <v>IBS</v>
          </cell>
          <cell r="F14">
            <v>97000</v>
          </cell>
          <cell r="G14" t="str">
            <v>MAYOTTE</v>
          </cell>
          <cell r="K14" t="str">
            <v>BATIMENT PREFA</v>
          </cell>
          <cell r="L14">
            <v>97</v>
          </cell>
          <cell r="M14" t="str">
            <v>MAYOTTE</v>
          </cell>
          <cell r="U14">
            <v>109776</v>
          </cell>
          <cell r="V14">
            <v>37140</v>
          </cell>
        </row>
        <row r="15">
          <cell r="A15">
            <v>1.4E-2</v>
          </cell>
          <cell r="B15" t="str">
            <v>RM</v>
          </cell>
          <cell r="C15" t="str">
            <v>DI</v>
          </cell>
          <cell r="D15" t="str">
            <v>ASFER</v>
          </cell>
          <cell r="E15" t="str">
            <v>8, Rue du Grand Piton   SA Cambaie</v>
          </cell>
          <cell r="F15">
            <v>97640</v>
          </cell>
          <cell r="G15" t="str">
            <v>SAINT PAUL</v>
          </cell>
          <cell r="K15" t="str">
            <v>JARDIN IMPORT</v>
          </cell>
          <cell r="L15">
            <v>97</v>
          </cell>
          <cell r="M15" t="str">
            <v>LA REUNION</v>
          </cell>
          <cell r="U15">
            <v>25700</v>
          </cell>
          <cell r="V15">
            <v>13000</v>
          </cell>
        </row>
        <row r="16">
          <cell r="A16">
            <v>1.4999999999999999E-2</v>
          </cell>
          <cell r="B16" t="str">
            <v>BE</v>
          </cell>
          <cell r="C16" t="str">
            <v>AR</v>
          </cell>
          <cell r="D16" t="str">
            <v>LCR</v>
          </cell>
          <cell r="E16" t="str">
            <v>7, Rue Daniel Schoen   Parc des Collines</v>
          </cell>
          <cell r="F16">
            <v>68200</v>
          </cell>
          <cell r="G16" t="str">
            <v>MULHOUSE</v>
          </cell>
          <cell r="H16">
            <v>389428974</v>
          </cell>
          <cell r="J16">
            <v>389321347</v>
          </cell>
          <cell r="K16" t="str">
            <v>SCI LADY SPHERE</v>
          </cell>
          <cell r="L16">
            <v>68</v>
          </cell>
          <cell r="M16" t="str">
            <v>RICHWILLER</v>
          </cell>
          <cell r="N16" t="str">
            <v>LCR</v>
          </cell>
          <cell r="O16" t="str">
            <v>7, Rue Daniel Schoen   Parc des Collines</v>
          </cell>
          <cell r="P16">
            <v>68200</v>
          </cell>
          <cell r="Q16" t="str">
            <v>MULHOUSE</v>
          </cell>
          <cell r="R16">
            <v>389428974</v>
          </cell>
          <cell r="T16">
            <v>389321347</v>
          </cell>
          <cell r="U16">
            <v>25000</v>
          </cell>
          <cell r="V16">
            <v>17000</v>
          </cell>
        </row>
        <row r="17">
          <cell r="A17">
            <v>1.6E-2</v>
          </cell>
          <cell r="B17" t="str">
            <v>CS</v>
          </cell>
          <cell r="C17" t="str">
            <v>BA</v>
          </cell>
          <cell r="D17" t="str">
            <v>GRILLOT Alain</v>
          </cell>
          <cell r="E17" t="str">
            <v>Hameau de Reuillon</v>
          </cell>
          <cell r="F17">
            <v>21430</v>
          </cell>
          <cell r="G17" t="str">
            <v>CENSEREY</v>
          </cell>
          <cell r="H17">
            <v>380844457</v>
          </cell>
          <cell r="I17">
            <v>681489839</v>
          </cell>
          <cell r="K17" t="str">
            <v>GRILLOT Alain</v>
          </cell>
          <cell r="L17">
            <v>21</v>
          </cell>
          <cell r="M17" t="str">
            <v>CENSEREY</v>
          </cell>
          <cell r="U17">
            <v>42520</v>
          </cell>
          <cell r="V17">
            <v>13000</v>
          </cell>
        </row>
        <row r="18">
          <cell r="A18">
            <v>1.7000000000000001E-2</v>
          </cell>
          <cell r="B18" t="str">
            <v>BE</v>
          </cell>
          <cell r="C18" t="str">
            <v>BI</v>
          </cell>
          <cell r="D18" t="str">
            <v>AUBERT et DUVAL</v>
          </cell>
          <cell r="E18" t="str">
            <v xml:space="preserve"> 6, Rue Condorcet</v>
          </cell>
          <cell r="F18">
            <v>63000</v>
          </cell>
          <cell r="G18" t="str">
            <v>CLERMONT FERRAND</v>
          </cell>
          <cell r="K18" t="str">
            <v>UKAD</v>
          </cell>
          <cell r="L18">
            <v>63</v>
          </cell>
          <cell r="M18" t="str">
            <v>SAINT GEORGES DE MONS</v>
          </cell>
          <cell r="N18" t="str">
            <v>ERAMET</v>
          </cell>
          <cell r="O18" t="str">
            <v>1, Avenue Albert Einstein   BP 106</v>
          </cell>
          <cell r="P18">
            <v>78191</v>
          </cell>
          <cell r="Q18" t="str">
            <v>TRAPPES Cédex</v>
          </cell>
          <cell r="R18">
            <v>130662750</v>
          </cell>
          <cell r="T18">
            <v>130662790</v>
          </cell>
          <cell r="U18">
            <v>3098169.24</v>
          </cell>
          <cell r="V18">
            <v>983746</v>
          </cell>
          <cell r="X18">
            <v>3085855</v>
          </cell>
        </row>
        <row r="19">
          <cell r="A19">
            <v>1.7999999999999999E-2</v>
          </cell>
          <cell r="B19" t="str">
            <v>BB</v>
          </cell>
          <cell r="C19" t="str">
            <v>DI</v>
          </cell>
          <cell r="D19" t="str">
            <v>SCI LA TUILERIE chez MONT BLANC AUTOMOBILES</v>
          </cell>
          <cell r="E19" t="str">
            <v>10, Boulevard de la Rocade</v>
          </cell>
          <cell r="F19">
            <v>74000</v>
          </cell>
          <cell r="G19" t="str">
            <v>ANNECY</v>
          </cell>
          <cell r="H19">
            <v>450578938</v>
          </cell>
          <cell r="J19">
            <v>450578939</v>
          </cell>
          <cell r="K19" t="str">
            <v>MITSUBISCHI PORSCHE</v>
          </cell>
          <cell r="L19">
            <v>74</v>
          </cell>
          <cell r="M19" t="str">
            <v>EPAGNY</v>
          </cell>
          <cell r="N19" t="str">
            <v>AER ARCHITECTES</v>
          </cell>
          <cell r="O19" t="str">
            <v>7, Boulevard de la Rocade</v>
          </cell>
          <cell r="P19">
            <v>74000</v>
          </cell>
          <cell r="Q19" t="str">
            <v>ANNECY</v>
          </cell>
          <cell r="R19">
            <v>450571149</v>
          </cell>
          <cell r="T19">
            <v>450678540</v>
          </cell>
          <cell r="U19">
            <v>944740</v>
          </cell>
          <cell r="V19">
            <v>191650</v>
          </cell>
        </row>
        <row r="20">
          <cell r="A20">
            <v>1.9E-2</v>
          </cell>
          <cell r="B20" t="str">
            <v>LM</v>
          </cell>
          <cell r="C20" t="str">
            <v>MP</v>
          </cell>
          <cell r="D20" t="str">
            <v>SOBEA ENVIRONNEMENT</v>
          </cell>
          <cell r="E20" t="str">
            <v>11, Rue du Buisson aux Fraises</v>
          </cell>
          <cell r="F20">
            <v>91302</v>
          </cell>
          <cell r="G20" t="str">
            <v>MASSY</v>
          </cell>
          <cell r="K20" t="str">
            <v>CAP STEP CERGY PONTOISE</v>
          </cell>
          <cell r="L20">
            <v>78</v>
          </cell>
          <cell r="M20" t="str">
            <v>CONFLANS SAINTE HONORINE</v>
          </cell>
          <cell r="U20">
            <v>353423.39</v>
          </cell>
          <cell r="V20">
            <v>165318</v>
          </cell>
        </row>
        <row r="21">
          <cell r="A21">
            <v>0.02</v>
          </cell>
          <cell r="B21" t="str">
            <v>YM</v>
          </cell>
          <cell r="C21" t="str">
            <v>GD</v>
          </cell>
          <cell r="D21" t="str">
            <v>SARL DE MONTARBOUT</v>
          </cell>
          <cell r="E21" t="str">
            <v>Route du Mans</v>
          </cell>
          <cell r="F21">
            <v>72610</v>
          </cell>
          <cell r="G21" t="str">
            <v>ARCONNAY</v>
          </cell>
          <cell r="K21" t="str">
            <v>LECLERC</v>
          </cell>
          <cell r="L21">
            <v>72</v>
          </cell>
          <cell r="M21" t="str">
            <v>ARCONNAIS</v>
          </cell>
          <cell r="N21" t="str">
            <v>2CZI</v>
          </cell>
          <cell r="O21" t="str">
            <v>38, Rue Raymond Penot</v>
          </cell>
          <cell r="P21">
            <v>91150</v>
          </cell>
          <cell r="Q21" t="str">
            <v>BOUTERVILLIERS</v>
          </cell>
          <cell r="R21">
            <v>169953000</v>
          </cell>
          <cell r="U21">
            <v>411807.4</v>
          </cell>
          <cell r="V21">
            <v>227088</v>
          </cell>
        </row>
        <row r="22">
          <cell r="A22">
            <v>2.1000000000000001E-2</v>
          </cell>
          <cell r="B22" t="str">
            <v>YM</v>
          </cell>
          <cell r="C22" t="str">
            <v>MP</v>
          </cell>
          <cell r="D22" t="str">
            <v>PERTUY CONSTRUCTION</v>
          </cell>
          <cell r="E22" t="str">
            <v>20, Rue Blaise Pascal</v>
          </cell>
          <cell r="F22">
            <v>54320</v>
          </cell>
          <cell r="G22" t="str">
            <v>MAXEVILLE</v>
          </cell>
          <cell r="H22">
            <v>383932329</v>
          </cell>
          <cell r="I22">
            <v>661819834</v>
          </cell>
          <cell r="J22">
            <v>354680500</v>
          </cell>
          <cell r="K22" t="str">
            <v>SNCF - GARE TGV</v>
          </cell>
          <cell r="L22">
            <v>25</v>
          </cell>
          <cell r="M22" t="str">
            <v>AUXON BESANCON</v>
          </cell>
          <cell r="N22" t="str">
            <v>PERTUY CONSTRUCTION</v>
          </cell>
          <cell r="O22" t="str">
            <v>20, Rue Blaise Pascal</v>
          </cell>
          <cell r="P22">
            <v>54320</v>
          </cell>
          <cell r="Q22" t="str">
            <v>MAXEVILLE</v>
          </cell>
          <cell r="R22">
            <v>383932329</v>
          </cell>
          <cell r="S22">
            <v>661819834</v>
          </cell>
          <cell r="U22">
            <v>133511.5</v>
          </cell>
          <cell r="V22">
            <v>49974</v>
          </cell>
        </row>
        <row r="23">
          <cell r="A23">
            <v>2.1999999999999999E-2</v>
          </cell>
          <cell r="B23" t="str">
            <v>BE</v>
          </cell>
          <cell r="C23" t="str">
            <v>AR</v>
          </cell>
          <cell r="D23" t="str">
            <v>BATIPRO CONCEPT</v>
          </cell>
          <cell r="E23" t="str">
            <v>8, Rue Alfred De Vigny   BP 72109</v>
          </cell>
          <cell r="F23">
            <v>25051</v>
          </cell>
          <cell r="G23" t="str">
            <v>BESANCON Cédex 5</v>
          </cell>
          <cell r="H23">
            <v>381412500</v>
          </cell>
          <cell r="J23">
            <v>381518041</v>
          </cell>
          <cell r="K23" t="str">
            <v>SCI LE VERGER - RIEM BOISSONS</v>
          </cell>
          <cell r="L23">
            <v>25</v>
          </cell>
          <cell r="M23" t="str">
            <v>BESANCON</v>
          </cell>
          <cell r="N23" t="str">
            <v>BATIPRO CONCEPT</v>
          </cell>
          <cell r="O23" t="str">
            <v>8, Rue Alfred De Vigny   BP 72109</v>
          </cell>
          <cell r="P23">
            <v>25051</v>
          </cell>
          <cell r="Q23" t="str">
            <v>BESANCON Cédex 5</v>
          </cell>
          <cell r="R23">
            <v>381412500</v>
          </cell>
          <cell r="T23">
            <v>381518041</v>
          </cell>
          <cell r="U23">
            <v>37000</v>
          </cell>
          <cell r="V23">
            <v>14100</v>
          </cell>
        </row>
        <row r="24">
          <cell r="A24">
            <v>2.3E-2</v>
          </cell>
          <cell r="B24" t="str">
            <v>CC</v>
          </cell>
          <cell r="C24" t="str">
            <v>BI</v>
          </cell>
          <cell r="D24" t="str">
            <v>SEB IMMOBILIER</v>
          </cell>
          <cell r="E24" t="str">
            <v>512, Avenue des Jourdies</v>
          </cell>
          <cell r="F24">
            <v>74800</v>
          </cell>
          <cell r="G24" t="str">
            <v>SAINT PIERRE EN FAUCIGNY</v>
          </cell>
          <cell r="K24" t="str">
            <v>ARCOM - SEB IMMOBILIER</v>
          </cell>
          <cell r="L24">
            <v>74</v>
          </cell>
          <cell r="M24" t="str">
            <v>SAINT PIERRE EN FAUCIGNY</v>
          </cell>
          <cell r="U24">
            <v>80000</v>
          </cell>
          <cell r="V24">
            <v>53000</v>
          </cell>
        </row>
        <row r="25">
          <cell r="A25">
            <v>2.4E-2</v>
          </cell>
          <cell r="B25" t="str">
            <v>CS</v>
          </cell>
          <cell r="C25" t="str">
            <v>AR</v>
          </cell>
          <cell r="D25" t="str">
            <v>SERRURERIE GENERALE AUXONNAISE</v>
          </cell>
          <cell r="E25" t="str">
            <v>Quartier Gare</v>
          </cell>
          <cell r="F25">
            <v>21130</v>
          </cell>
          <cell r="G25" t="str">
            <v>AUXONNE</v>
          </cell>
          <cell r="I25">
            <v>607614609</v>
          </cell>
          <cell r="K25" t="str">
            <v>SERRURERIE GENERALE AUXONNAISE</v>
          </cell>
          <cell r="L25">
            <v>21</v>
          </cell>
          <cell r="M25" t="str">
            <v>AUXONNE</v>
          </cell>
          <cell r="U25">
            <v>11000</v>
          </cell>
          <cell r="V25">
            <v>2270</v>
          </cell>
        </row>
        <row r="26">
          <cell r="A26">
            <v>2.5000000000000001E-2</v>
          </cell>
          <cell r="B26" t="str">
            <v>BB</v>
          </cell>
          <cell r="C26" t="str">
            <v>AR</v>
          </cell>
          <cell r="D26" t="str">
            <v>LCR</v>
          </cell>
          <cell r="E26" t="str">
            <v>6 Ter, Rue Maryse Bastié</v>
          </cell>
          <cell r="F26">
            <v>69500</v>
          </cell>
          <cell r="G26" t="str">
            <v>BRON</v>
          </cell>
          <cell r="H26">
            <v>478371446</v>
          </cell>
          <cell r="J26">
            <v>472375545</v>
          </cell>
          <cell r="K26" t="str">
            <v>SOCALDI BATIMENT A</v>
          </cell>
          <cell r="L26">
            <v>69</v>
          </cell>
          <cell r="M26" t="str">
            <v>MORNANT</v>
          </cell>
          <cell r="N26" t="str">
            <v>LCR</v>
          </cell>
          <cell r="O26" t="str">
            <v>6 Ter, Rue Maryse Bastié</v>
          </cell>
          <cell r="P26">
            <v>69500</v>
          </cell>
          <cell r="Q26" t="str">
            <v>BRON</v>
          </cell>
          <cell r="R26">
            <v>478371446</v>
          </cell>
          <cell r="T26">
            <v>472375545</v>
          </cell>
          <cell r="U26">
            <v>90000</v>
          </cell>
          <cell r="V26">
            <v>72600</v>
          </cell>
        </row>
        <row r="27">
          <cell r="A27">
            <v>2.5999999999999999E-2</v>
          </cell>
          <cell r="B27" t="str">
            <v>BB</v>
          </cell>
          <cell r="C27" t="str">
            <v>AR</v>
          </cell>
          <cell r="D27" t="str">
            <v>LCR</v>
          </cell>
          <cell r="E27" t="str">
            <v>6 Ter, Rue Maryse Bastié</v>
          </cell>
          <cell r="F27">
            <v>69500</v>
          </cell>
          <cell r="G27" t="str">
            <v>BRON</v>
          </cell>
          <cell r="H27">
            <v>478371446</v>
          </cell>
          <cell r="J27">
            <v>472375545</v>
          </cell>
          <cell r="K27" t="str">
            <v>SOCALDI BATIMENT B</v>
          </cell>
          <cell r="L27">
            <v>69</v>
          </cell>
          <cell r="M27" t="str">
            <v>MORNANT</v>
          </cell>
          <cell r="N27" t="str">
            <v>LCR</v>
          </cell>
          <cell r="O27" t="str">
            <v>6 Ter, Rue Maryse Bastié</v>
          </cell>
          <cell r="P27">
            <v>69500</v>
          </cell>
          <cell r="Q27" t="str">
            <v>BRON</v>
          </cell>
          <cell r="R27">
            <v>478371446</v>
          </cell>
          <cell r="T27">
            <v>472375545</v>
          </cell>
          <cell r="U27">
            <v>105000</v>
          </cell>
          <cell r="V27">
            <v>85800</v>
          </cell>
        </row>
        <row r="28">
          <cell r="A28">
            <v>2.7E-2</v>
          </cell>
          <cell r="B28" t="str">
            <v>CS</v>
          </cell>
          <cell r="C28" t="str">
            <v>BA</v>
          </cell>
          <cell r="D28" t="str">
            <v>GAUTHEROT Guy</v>
          </cell>
          <cell r="E28" t="str">
            <v>39, Route de la Vallée</v>
          </cell>
          <cell r="F28">
            <v>25870</v>
          </cell>
          <cell r="G28" t="str">
            <v>BONNAY</v>
          </cell>
          <cell r="H28">
            <v>381578048</v>
          </cell>
          <cell r="I28">
            <v>616834737</v>
          </cell>
          <cell r="J28">
            <v>643725746</v>
          </cell>
          <cell r="K28" t="str">
            <v>GAUTHEROT Guy</v>
          </cell>
          <cell r="L28">
            <v>25</v>
          </cell>
          <cell r="M28" t="str">
            <v>BONNAY</v>
          </cell>
          <cell r="U28">
            <v>100000</v>
          </cell>
          <cell r="V28">
            <v>42000</v>
          </cell>
        </row>
        <row r="29">
          <cell r="A29">
            <v>2.8000000000000001E-2</v>
          </cell>
          <cell r="B29" t="str">
            <v>RM</v>
          </cell>
          <cell r="C29" t="str">
            <v>AL</v>
          </cell>
          <cell r="D29" t="str">
            <v xml:space="preserve">DHI </v>
          </cell>
          <cell r="E29" t="str">
            <v>34, Rue de la Barrière   BP 138</v>
          </cell>
          <cell r="F29">
            <v>19000</v>
          </cell>
          <cell r="G29" t="str">
            <v>TULLE</v>
          </cell>
          <cell r="K29" t="str">
            <v>AUB'DEPOT - AIRE MOISSONS - SCI ALPHONSE POITIERS</v>
          </cell>
          <cell r="L29">
            <v>10</v>
          </cell>
          <cell r="M29" t="str">
            <v>SAINT PARRES AUX TERTRES</v>
          </cell>
          <cell r="N29" t="str">
            <v>SOPRICOM</v>
          </cell>
          <cell r="O29" t="str">
            <v>7 Bis, Boulevard de la République   BP 245</v>
          </cell>
          <cell r="P29">
            <v>58002</v>
          </cell>
          <cell r="Q29" t="str">
            <v>NEVERS Cédex</v>
          </cell>
          <cell r="R29">
            <v>386939120</v>
          </cell>
          <cell r="T29">
            <v>386612048</v>
          </cell>
          <cell r="U29">
            <v>456500</v>
          </cell>
          <cell r="V29">
            <v>1200</v>
          </cell>
        </row>
        <row r="30">
          <cell r="A30">
            <v>2.9000000000000001E-2</v>
          </cell>
          <cell r="B30" t="str">
            <v>BE</v>
          </cell>
          <cell r="C30" t="str">
            <v>BI</v>
          </cell>
          <cell r="D30" t="str">
            <v>CACH BATIMENT</v>
          </cell>
          <cell r="E30" t="str">
            <v>9, Place de la Carrière</v>
          </cell>
          <cell r="F30">
            <v>54000</v>
          </cell>
          <cell r="G30" t="str">
            <v>NANCY</v>
          </cell>
          <cell r="H30">
            <v>383355494</v>
          </cell>
          <cell r="I30">
            <v>330335083</v>
          </cell>
          <cell r="J30">
            <v>383376693</v>
          </cell>
          <cell r="K30" t="str">
            <v>ADEXIUM - ESPACE LAENNEC</v>
          </cell>
          <cell r="L30">
            <v>22</v>
          </cell>
          <cell r="M30" t="str">
            <v>LAMBALLE</v>
          </cell>
          <cell r="N30" t="str">
            <v>CACH BATIMENT</v>
          </cell>
          <cell r="O30" t="str">
            <v>9, Place de la Carrière</v>
          </cell>
          <cell r="P30">
            <v>54000</v>
          </cell>
          <cell r="Q30" t="str">
            <v>NANCY</v>
          </cell>
          <cell r="R30">
            <v>383355494</v>
          </cell>
          <cell r="T30">
            <v>383376693</v>
          </cell>
          <cell r="U30">
            <v>51000</v>
          </cell>
          <cell r="V30">
            <v>31150</v>
          </cell>
        </row>
        <row r="31">
          <cell r="A31">
            <v>0.03</v>
          </cell>
          <cell r="B31" t="str">
            <v>BE</v>
          </cell>
          <cell r="C31" t="str">
            <v>BI</v>
          </cell>
          <cell r="D31" t="str">
            <v>SATO et Associés</v>
          </cell>
          <cell r="E31" t="str">
            <v>94, Rue Saint Lazare</v>
          </cell>
          <cell r="F31">
            <v>75009</v>
          </cell>
          <cell r="G31" t="str">
            <v>PARIS</v>
          </cell>
          <cell r="H31">
            <v>148749694</v>
          </cell>
          <cell r="I31">
            <v>685036373</v>
          </cell>
          <cell r="K31" t="str">
            <v>SCI MBM - ALTEMPO</v>
          </cell>
          <cell r="L31">
            <v>68</v>
          </cell>
          <cell r="M31" t="str">
            <v>BENWIHR</v>
          </cell>
          <cell r="N31" t="str">
            <v>SATO et Associés</v>
          </cell>
          <cell r="O31" t="str">
            <v>94, Rue Saint Lazare</v>
          </cell>
          <cell r="P31">
            <v>75009</v>
          </cell>
          <cell r="Q31" t="str">
            <v>PARIS</v>
          </cell>
          <cell r="S31">
            <v>685036373</v>
          </cell>
          <cell r="T31">
            <v>148749694</v>
          </cell>
          <cell r="U31">
            <v>151000</v>
          </cell>
          <cell r="V31">
            <v>88000</v>
          </cell>
        </row>
        <row r="32">
          <cell r="A32">
            <v>3.1E-2</v>
          </cell>
          <cell r="B32" t="str">
            <v>CS</v>
          </cell>
          <cell r="C32" t="str">
            <v>AR</v>
          </cell>
          <cell r="D32" t="str">
            <v>SCI SEDINE ACTIVITE</v>
          </cell>
          <cell r="E32" t="str">
            <v>1 Bis, Chemin de Berthelange</v>
          </cell>
          <cell r="F32">
            <v>25410</v>
          </cell>
          <cell r="G32" t="str">
            <v>SAINT VIT</v>
          </cell>
          <cell r="H32">
            <v>381551524</v>
          </cell>
          <cell r="I32">
            <v>672930165</v>
          </cell>
          <cell r="K32" t="str">
            <v>SCI SEDINE ACTIVITES</v>
          </cell>
          <cell r="L32">
            <v>25</v>
          </cell>
          <cell r="M32" t="str">
            <v>SAINT VIT</v>
          </cell>
          <cell r="U32">
            <v>174762</v>
          </cell>
          <cell r="V32">
            <v>47000</v>
          </cell>
        </row>
        <row r="33">
          <cell r="A33">
            <v>3.2000000000000001E-2</v>
          </cell>
          <cell r="B33" t="str">
            <v>BE</v>
          </cell>
          <cell r="C33" t="str">
            <v>BI</v>
          </cell>
          <cell r="D33" t="str">
            <v>ACMS CARAIBES</v>
          </cell>
          <cell r="E33" t="str">
            <v>3, Rue Eugène Eucharis   Lotissement Dillon</v>
          </cell>
          <cell r="F33">
            <v>97200</v>
          </cell>
          <cell r="G33" t="str">
            <v>FORT DE FRANCE</v>
          </cell>
          <cell r="H33">
            <v>596716525</v>
          </cell>
          <cell r="J33">
            <v>596716202</v>
          </cell>
          <cell r="K33" t="str">
            <v>FOND CAPOT</v>
          </cell>
          <cell r="L33">
            <v>97</v>
          </cell>
          <cell r="M33" t="str">
            <v>LA MARTINIQUE</v>
          </cell>
          <cell r="U33">
            <v>87369.7</v>
          </cell>
          <cell r="V33">
            <v>30000</v>
          </cell>
        </row>
        <row r="34">
          <cell r="A34">
            <v>3.3000000000000002E-2</v>
          </cell>
          <cell r="B34" t="str">
            <v>BB</v>
          </cell>
          <cell r="C34" t="str">
            <v>BI</v>
          </cell>
          <cell r="D34" t="str">
            <v>TREZ</v>
          </cell>
          <cell r="E34" t="str">
            <v>Parc d'activités de la Porte de Maurienne</v>
          </cell>
          <cell r="F34">
            <v>73220</v>
          </cell>
          <cell r="G34" t="str">
            <v>AIGUEBELLE</v>
          </cell>
          <cell r="H34">
            <v>479265778</v>
          </cell>
          <cell r="I34">
            <v>683598576</v>
          </cell>
          <cell r="J34">
            <v>479625296</v>
          </cell>
          <cell r="K34" t="str">
            <v>TREZ</v>
          </cell>
          <cell r="L34">
            <v>73</v>
          </cell>
          <cell r="M34" t="str">
            <v>AIGUEBELLE</v>
          </cell>
          <cell r="N34" t="str">
            <v>SPELTA Yvan</v>
          </cell>
          <cell r="O34" t="str">
            <v>32, Rue Gustave Eiffel</v>
          </cell>
          <cell r="P34">
            <v>74600</v>
          </cell>
          <cell r="Q34" t="str">
            <v>SEYNOD</v>
          </cell>
          <cell r="R34">
            <v>450452657</v>
          </cell>
          <cell r="T34">
            <v>450450666</v>
          </cell>
          <cell r="U34">
            <v>387388.78</v>
          </cell>
          <cell r="V34">
            <v>219840</v>
          </cell>
        </row>
        <row r="35">
          <cell r="A35">
            <v>3.4000000000000002E-2</v>
          </cell>
          <cell r="B35" t="str">
            <v>BE</v>
          </cell>
          <cell r="C35" t="str">
            <v>BI</v>
          </cell>
          <cell r="D35" t="str">
            <v>CACH BATIMENT</v>
          </cell>
          <cell r="E35" t="str">
            <v>9, Place de la Carrière</v>
          </cell>
          <cell r="F35">
            <v>54000</v>
          </cell>
          <cell r="G35" t="str">
            <v>NANCY</v>
          </cell>
          <cell r="H35">
            <v>383355494</v>
          </cell>
          <cell r="J35">
            <v>383376693</v>
          </cell>
          <cell r="K35" t="str">
            <v>FAVRE Transports - SCI LES TERRES ROUGES</v>
          </cell>
          <cell r="L35">
            <v>77</v>
          </cell>
          <cell r="M35" t="str">
            <v>ROISSY EN BRIE</v>
          </cell>
          <cell r="N35" t="str">
            <v>CACH BATIMENT</v>
          </cell>
          <cell r="O35" t="str">
            <v>9, Place de la Carrière</v>
          </cell>
          <cell r="P35">
            <v>54000</v>
          </cell>
          <cell r="Q35" t="str">
            <v>NANCY</v>
          </cell>
          <cell r="R35">
            <v>383355494</v>
          </cell>
          <cell r="T35">
            <v>383376693</v>
          </cell>
          <cell r="U35">
            <v>62000</v>
          </cell>
          <cell r="V35">
            <v>41230</v>
          </cell>
        </row>
        <row r="36">
          <cell r="A36">
            <v>3.5000000000000003E-2</v>
          </cell>
          <cell r="B36" t="str">
            <v>BE</v>
          </cell>
          <cell r="C36" t="str">
            <v>BI</v>
          </cell>
          <cell r="D36" t="str">
            <v>ACMS CARAIBES</v>
          </cell>
          <cell r="E36" t="str">
            <v>3, Rue Eugène Eucharis   Lotissement Dillon</v>
          </cell>
          <cell r="F36">
            <v>97200</v>
          </cell>
          <cell r="G36" t="str">
            <v>FORT DE FRANCE</v>
          </cell>
          <cell r="H36">
            <v>596716525</v>
          </cell>
          <cell r="J36">
            <v>596716202</v>
          </cell>
          <cell r="K36" t="str">
            <v>LE LAGON</v>
          </cell>
          <cell r="L36">
            <v>97</v>
          </cell>
          <cell r="M36" t="str">
            <v>LA MARTINIQUE</v>
          </cell>
          <cell r="U36">
            <v>20700</v>
          </cell>
          <cell r="V36">
            <v>4000</v>
          </cell>
        </row>
        <row r="37">
          <cell r="A37">
            <v>3.5999999999999997E-2</v>
          </cell>
          <cell r="B37" t="str">
            <v>BE</v>
          </cell>
          <cell r="C37" t="str">
            <v>BI</v>
          </cell>
          <cell r="D37" t="str">
            <v>ACMS CARAIBES</v>
          </cell>
          <cell r="E37" t="str">
            <v>3, Rue Eugène Eucharis   Lotissement Dillon</v>
          </cell>
          <cell r="F37">
            <v>97200</v>
          </cell>
          <cell r="G37" t="str">
            <v>FORT DE FRANCE</v>
          </cell>
          <cell r="H37">
            <v>596716525</v>
          </cell>
          <cell r="J37">
            <v>596716202</v>
          </cell>
          <cell r="K37" t="str">
            <v>EDF BELLEFONTAINE</v>
          </cell>
          <cell r="L37">
            <v>97</v>
          </cell>
          <cell r="M37" t="str">
            <v>LA MARTINIQUE</v>
          </cell>
          <cell r="U37">
            <v>179272</v>
          </cell>
          <cell r="V37">
            <v>68560</v>
          </cell>
        </row>
        <row r="38">
          <cell r="A38">
            <v>3.6999999999999998E-2</v>
          </cell>
          <cell r="B38" t="str">
            <v>LM</v>
          </cell>
          <cell r="C38" t="str">
            <v>BI</v>
          </cell>
          <cell r="D38" t="str">
            <v>COUVREST</v>
          </cell>
          <cell r="E38" t="str">
            <v>529, Rue Denis Papin   Zone Industrielle</v>
          </cell>
          <cell r="F38">
            <v>54710</v>
          </cell>
          <cell r="G38" t="str">
            <v>LUDRES</v>
          </cell>
          <cell r="H38">
            <v>383258398</v>
          </cell>
          <cell r="J38">
            <v>383257557</v>
          </cell>
          <cell r="K38" t="str">
            <v>SENOBLE</v>
          </cell>
          <cell r="L38">
            <v>57</v>
          </cell>
          <cell r="M38" t="str">
            <v>CHÂTEAU SALINS</v>
          </cell>
          <cell r="U38">
            <v>8280</v>
          </cell>
          <cell r="V38">
            <v>1200</v>
          </cell>
        </row>
        <row r="39">
          <cell r="A39">
            <v>3.7999999999999999E-2</v>
          </cell>
          <cell r="B39" t="str">
            <v>BE</v>
          </cell>
          <cell r="C39" t="str">
            <v>BI</v>
          </cell>
          <cell r="D39" t="str">
            <v>LCR</v>
          </cell>
          <cell r="E39" t="str">
            <v>2, Rue Ausgustin Fresnel   Tour B   BP 28236</v>
          </cell>
          <cell r="F39">
            <v>57082</v>
          </cell>
          <cell r="G39" t="str">
            <v>METZ Cédex 3</v>
          </cell>
          <cell r="H39">
            <v>387213113</v>
          </cell>
          <cell r="J39">
            <v>387795612</v>
          </cell>
          <cell r="K39" t="str">
            <v>EETM</v>
          </cell>
          <cell r="L39">
            <v>55</v>
          </cell>
          <cell r="M39" t="str">
            <v>ANCERVILLE</v>
          </cell>
          <cell r="N39" t="str">
            <v>LCR</v>
          </cell>
          <cell r="O39" t="str">
            <v>2, Rue Augustin Fresnel   Tour B   BP 28236</v>
          </cell>
          <cell r="P39">
            <v>57082</v>
          </cell>
          <cell r="Q39" t="str">
            <v>METZ Cédex</v>
          </cell>
          <cell r="R39">
            <v>387213113</v>
          </cell>
          <cell r="T39">
            <v>387795612</v>
          </cell>
          <cell r="U39">
            <v>87600</v>
          </cell>
          <cell r="V39">
            <v>63000</v>
          </cell>
        </row>
        <row r="40">
          <cell r="A40">
            <v>3.9E-2</v>
          </cell>
          <cell r="B40" t="str">
            <v>BE</v>
          </cell>
          <cell r="C40" t="str">
            <v>BI</v>
          </cell>
          <cell r="D40" t="str">
            <v>GUILLIN EMBALLAGES</v>
          </cell>
          <cell r="E40" t="str">
            <v>ZI Noirichaud</v>
          </cell>
          <cell r="F40">
            <v>25290</v>
          </cell>
          <cell r="G40" t="str">
            <v>ORNANS</v>
          </cell>
          <cell r="K40" t="str">
            <v>GUILLIN</v>
          </cell>
          <cell r="L40">
            <v>25</v>
          </cell>
          <cell r="M40" t="str">
            <v>ORNANS</v>
          </cell>
          <cell r="N40" t="str">
            <v>ROLLA Mario</v>
          </cell>
          <cell r="O40" t="str">
            <v>59 Ter, Rue des Granges   BP 315</v>
          </cell>
          <cell r="P40">
            <v>25017</v>
          </cell>
          <cell r="Q40" t="str">
            <v>BESANCON Cédex</v>
          </cell>
          <cell r="R40">
            <v>381811078</v>
          </cell>
          <cell r="S40">
            <v>607636119</v>
          </cell>
          <cell r="T40">
            <v>381813942</v>
          </cell>
          <cell r="U40">
            <v>15310</v>
          </cell>
          <cell r="V40">
            <v>4300</v>
          </cell>
        </row>
        <row r="41">
          <cell r="A41">
            <v>0.04</v>
          </cell>
          <cell r="B41" t="str">
            <v>BE</v>
          </cell>
          <cell r="C41" t="str">
            <v>BI</v>
          </cell>
          <cell r="D41" t="str">
            <v>LCR</v>
          </cell>
          <cell r="E41" t="str">
            <v>7, Rue Daniel Schoen   Parc des Collines</v>
          </cell>
          <cell r="F41">
            <v>68200</v>
          </cell>
          <cell r="G41" t="str">
            <v>MULHOUSE</v>
          </cell>
          <cell r="H41">
            <v>389428974</v>
          </cell>
          <cell r="J41">
            <v>389321347</v>
          </cell>
          <cell r="K41" t="str">
            <v>SCI DIAMETRE HUIT</v>
          </cell>
          <cell r="L41">
            <v>25</v>
          </cell>
          <cell r="M41" t="str">
            <v>SAINT VIT</v>
          </cell>
          <cell r="N41" t="str">
            <v>LCR</v>
          </cell>
          <cell r="O41" t="str">
            <v>7, Rue Daniel Schoen   Parc des Collines</v>
          </cell>
          <cell r="P41">
            <v>68200</v>
          </cell>
          <cell r="Q41" t="str">
            <v>MULHOUSE</v>
          </cell>
          <cell r="R41">
            <v>389428974</v>
          </cell>
          <cell r="T41">
            <v>389321347</v>
          </cell>
          <cell r="U41">
            <v>40000</v>
          </cell>
          <cell r="V41">
            <v>32000</v>
          </cell>
        </row>
        <row r="42">
          <cell r="A42">
            <v>4.1000000000000002E-2</v>
          </cell>
        </row>
        <row r="43">
          <cell r="A43">
            <v>4.2000000000000003E-2</v>
          </cell>
          <cell r="B43" t="str">
            <v>BB</v>
          </cell>
          <cell r="C43" t="str">
            <v>AR</v>
          </cell>
          <cell r="D43" t="str">
            <v>SCI HELIOPOLIS chez GROUPE LAZARD</v>
          </cell>
          <cell r="E43" t="str">
            <v>1, Allée de la Robertsau</v>
          </cell>
          <cell r="F43">
            <v>67000</v>
          </cell>
          <cell r="G43" t="str">
            <v>STRASBOURG</v>
          </cell>
          <cell r="H43">
            <v>390293600</v>
          </cell>
          <cell r="J43">
            <v>388642868</v>
          </cell>
          <cell r="K43" t="str">
            <v>SCI HELIOPOLIS</v>
          </cell>
          <cell r="L43">
            <v>13</v>
          </cell>
          <cell r="M43" t="str">
            <v>MARSEILLE</v>
          </cell>
          <cell r="U43">
            <v>258300</v>
          </cell>
          <cell r="V43">
            <v>186600</v>
          </cell>
        </row>
        <row r="44">
          <cell r="A44">
            <v>4.2999999999999997E-2</v>
          </cell>
          <cell r="B44" t="str">
            <v>BB</v>
          </cell>
          <cell r="C44" t="str">
            <v>BB</v>
          </cell>
          <cell r="D44" t="str">
            <v>EM2C CONSTRUCTION SUD EST</v>
          </cell>
          <cell r="E44" t="str">
            <v>19, Chemin de la Plaine</v>
          </cell>
          <cell r="F44">
            <v>69390</v>
          </cell>
          <cell r="G44" t="str">
            <v>VOURLES</v>
          </cell>
          <cell r="K44" t="str">
            <v>PROUDREED - ALTIS - RSA LOT I</v>
          </cell>
          <cell r="L44">
            <v>69</v>
          </cell>
          <cell r="M44" t="str">
            <v>SAINT PRIEST</v>
          </cell>
          <cell r="N44" t="str">
            <v>EM2C</v>
          </cell>
          <cell r="O44" t="str">
            <v>Chemin de la Plaine</v>
          </cell>
          <cell r="P44">
            <v>69390</v>
          </cell>
          <cell r="Q44" t="str">
            <v>VOURLES</v>
          </cell>
          <cell r="R44">
            <v>472316507</v>
          </cell>
          <cell r="T44">
            <v>472316509</v>
          </cell>
          <cell r="U44">
            <v>17700</v>
          </cell>
          <cell r="V44">
            <v>2000</v>
          </cell>
        </row>
        <row r="45">
          <cell r="A45">
            <v>4.3999999999999997E-2</v>
          </cell>
          <cell r="B45" t="str">
            <v>FC</v>
          </cell>
          <cell r="C45" t="str">
            <v>MP</v>
          </cell>
          <cell r="D45" t="str">
            <v>BATIS</v>
          </cell>
          <cell r="E45" t="str">
            <v>8, Rue Nobel   ZI Jarry</v>
          </cell>
          <cell r="F45">
            <v>97122</v>
          </cell>
          <cell r="G45" t="str">
            <v>BAIE MAHAULT</v>
          </cell>
          <cell r="H45">
            <v>690212231</v>
          </cell>
          <cell r="I45">
            <v>690315215</v>
          </cell>
          <cell r="J45">
            <v>590213397</v>
          </cell>
          <cell r="K45" t="str">
            <v>ARCHIVES DEPARTEMENTALES GOURBEYRE</v>
          </cell>
          <cell r="L45">
            <v>97</v>
          </cell>
          <cell r="M45" t="str">
            <v>GUADELOUPE</v>
          </cell>
          <cell r="U45">
            <v>496413.13</v>
          </cell>
          <cell r="V45">
            <v>133500</v>
          </cell>
        </row>
        <row r="46">
          <cell r="A46">
            <v>4.3999999999999997E-2</v>
          </cell>
          <cell r="B46" t="str">
            <v>BE</v>
          </cell>
          <cell r="C46" t="str">
            <v>MP</v>
          </cell>
          <cell r="D46" t="str">
            <v>GETELEC</v>
          </cell>
          <cell r="E46" t="str">
            <v>Allée des Pères Blancs</v>
          </cell>
          <cell r="F46">
            <v>97123</v>
          </cell>
          <cell r="G46" t="str">
            <v>BAILLIF</v>
          </cell>
          <cell r="K46" t="str">
            <v>ARCHIVES DEPARTEMENTALES GOURBEYRE</v>
          </cell>
          <cell r="L46">
            <v>97</v>
          </cell>
          <cell r="M46" t="str">
            <v>GUADELOUPE</v>
          </cell>
          <cell r="U46">
            <v>913900.54999999993</v>
          </cell>
          <cell r="V46">
            <v>105105</v>
          </cell>
        </row>
        <row r="47">
          <cell r="A47">
            <v>4.4999999999999998E-2</v>
          </cell>
          <cell r="B47" t="str">
            <v>BB</v>
          </cell>
          <cell r="C47" t="str">
            <v>GD</v>
          </cell>
          <cell r="D47" t="str">
            <v>IGC SERVICES - Groupe CASINO</v>
          </cell>
          <cell r="E47" t="str">
            <v>1, Esplanade de France   BP 306</v>
          </cell>
          <cell r="F47">
            <v>42008</v>
          </cell>
          <cell r="G47" t="str">
            <v>SAINT ETIENNE Cédex</v>
          </cell>
          <cell r="H47">
            <v>477457249</v>
          </cell>
          <cell r="J47">
            <v>477453888</v>
          </cell>
          <cell r="K47" t="str">
            <v>GEANT CASINO</v>
          </cell>
          <cell r="L47">
            <v>13</v>
          </cell>
          <cell r="M47" t="str">
            <v>MARSEILLE LA VALENTINE</v>
          </cell>
          <cell r="N47" t="str">
            <v>CIMAISE ARCHITECTES</v>
          </cell>
          <cell r="O47" t="str">
            <v>10 A, Rue de la Productique   BP 708</v>
          </cell>
          <cell r="P47">
            <v>42950</v>
          </cell>
          <cell r="Q47" t="str">
            <v>SAINT ETIENNE Cédex</v>
          </cell>
          <cell r="R47">
            <v>477935993</v>
          </cell>
          <cell r="S47">
            <v>608170759</v>
          </cell>
          <cell r="T47">
            <v>477934760</v>
          </cell>
          <cell r="U47">
            <v>559083.75</v>
          </cell>
          <cell r="V47">
            <v>311400</v>
          </cell>
        </row>
        <row r="48">
          <cell r="A48">
            <v>4.5999999999999999E-2</v>
          </cell>
          <cell r="B48" t="str">
            <v>FZ</v>
          </cell>
          <cell r="C48" t="str">
            <v>GD</v>
          </cell>
          <cell r="D48" t="str">
            <v>ADAREM</v>
          </cell>
          <cell r="E48" t="str">
            <v>ZAC de Cap Sud</v>
          </cell>
          <cell r="F48">
            <v>36250</v>
          </cell>
          <cell r="G48" t="str">
            <v>SAINT MAUR</v>
          </cell>
          <cell r="K48" t="str">
            <v>LECLERC</v>
          </cell>
          <cell r="L48">
            <v>36</v>
          </cell>
          <cell r="M48" t="str">
            <v>SAINT MAUR</v>
          </cell>
          <cell r="N48" t="str">
            <v>ARDECO</v>
          </cell>
          <cell r="O48" t="str">
            <v>16, Rue des Granges Galand</v>
          </cell>
          <cell r="P48">
            <v>37550</v>
          </cell>
          <cell r="Q48" t="str">
            <v>SAINT AVERTIN</v>
          </cell>
          <cell r="U48">
            <v>747283.26</v>
          </cell>
          <cell r="V48">
            <v>205500</v>
          </cell>
        </row>
        <row r="49">
          <cell r="A49">
            <v>4.7E-2</v>
          </cell>
          <cell r="B49" t="str">
            <v>LM</v>
          </cell>
          <cell r="C49" t="str">
            <v>MP</v>
          </cell>
          <cell r="D49" t="str">
            <v>VILLE DE MEAUX</v>
          </cell>
          <cell r="E49" t="str">
            <v>Hotel de Ville</v>
          </cell>
          <cell r="F49">
            <v>77100</v>
          </cell>
          <cell r="G49" t="str">
            <v>MEAUX</v>
          </cell>
          <cell r="H49">
            <v>160099831</v>
          </cell>
          <cell r="K49" t="str">
            <v>PASSERELLES SUR LA MARNE</v>
          </cell>
          <cell r="L49">
            <v>77</v>
          </cell>
          <cell r="M49" t="str">
            <v>MEAUX</v>
          </cell>
          <cell r="N49" t="str">
            <v>DVVD</v>
          </cell>
          <cell r="O49" t="str">
            <v>60, Rue Vieille du Temple</v>
          </cell>
          <cell r="P49">
            <v>75003</v>
          </cell>
          <cell r="Q49" t="str">
            <v>PARIS</v>
          </cell>
          <cell r="U49">
            <v>1115199.51</v>
          </cell>
          <cell r="V49">
            <v>120000</v>
          </cell>
        </row>
        <row r="50">
          <cell r="A50">
            <v>4.8000000000000001E-2</v>
          </cell>
          <cell r="B50" t="str">
            <v>BE/YM</v>
          </cell>
          <cell r="C50" t="str">
            <v>GD</v>
          </cell>
          <cell r="D50" t="str">
            <v>FRANCONDIS</v>
          </cell>
          <cell r="E50" t="str">
            <v>362, Avenue Général Leclerc</v>
          </cell>
          <cell r="F50">
            <v>95130</v>
          </cell>
          <cell r="G50" t="str">
            <v>FRANCONVILLE</v>
          </cell>
          <cell r="K50" t="str">
            <v>LECLERC</v>
          </cell>
          <cell r="L50">
            <v>95</v>
          </cell>
          <cell r="M50" t="str">
            <v>FRANCONVILLE</v>
          </cell>
          <cell r="N50" t="str">
            <v>2CZI</v>
          </cell>
          <cell r="O50" t="str">
            <v>38, Rue Raymond Penot</v>
          </cell>
          <cell r="P50">
            <v>91150</v>
          </cell>
          <cell r="Q50" t="str">
            <v>BOUTERVILLIERS</v>
          </cell>
          <cell r="U50">
            <v>126700</v>
          </cell>
          <cell r="V50">
            <v>80000</v>
          </cell>
        </row>
        <row r="51">
          <cell r="A51">
            <v>4.9000000000000002E-2</v>
          </cell>
          <cell r="B51" t="str">
            <v>BE</v>
          </cell>
          <cell r="C51" t="str">
            <v>AR</v>
          </cell>
          <cell r="D51" t="str">
            <v>BATIPRO CONCEPT</v>
          </cell>
          <cell r="E51" t="str">
            <v>8, Rue Alfred De Vigny   BP 72109</v>
          </cell>
          <cell r="F51">
            <v>25051</v>
          </cell>
          <cell r="G51" t="str">
            <v>BESANCON Cédex 5</v>
          </cell>
          <cell r="H51">
            <v>381412500</v>
          </cell>
          <cell r="J51">
            <v>381518041</v>
          </cell>
          <cell r="K51" t="str">
            <v>Cycles ROBERT</v>
          </cell>
          <cell r="L51">
            <v>25</v>
          </cell>
          <cell r="M51" t="str">
            <v>CHATILLON LE DUC</v>
          </cell>
          <cell r="N51" t="str">
            <v>BATIPRO CONCEPT</v>
          </cell>
          <cell r="O51" t="str">
            <v>8, Rue Alfred De Vigny   BP 72109</v>
          </cell>
          <cell r="P51">
            <v>25051</v>
          </cell>
          <cell r="Q51" t="str">
            <v>BESANCON Cédex 5</v>
          </cell>
          <cell r="R51">
            <v>381412500</v>
          </cell>
          <cell r="T51">
            <v>381518041</v>
          </cell>
          <cell r="U51">
            <v>47800</v>
          </cell>
          <cell r="V51">
            <v>23900</v>
          </cell>
        </row>
        <row r="52">
          <cell r="A52">
            <v>0.05</v>
          </cell>
          <cell r="B52" t="str">
            <v>BE</v>
          </cell>
          <cell r="C52" t="str">
            <v>AR</v>
          </cell>
          <cell r="D52" t="str">
            <v>BATIPRO CONCEPT</v>
          </cell>
          <cell r="E52" t="str">
            <v>8, Rue Alfred De Vigny   BP 72109</v>
          </cell>
          <cell r="F52">
            <v>25051</v>
          </cell>
          <cell r="G52" t="str">
            <v>BESANCON Cédex 5</v>
          </cell>
          <cell r="H52">
            <v>381412500</v>
          </cell>
          <cell r="J52">
            <v>381518041</v>
          </cell>
          <cell r="K52" t="str">
            <v>AICC</v>
          </cell>
          <cell r="L52">
            <v>25</v>
          </cell>
          <cell r="M52" t="str">
            <v>DANNEMARIE SUR CRETE</v>
          </cell>
          <cell r="N52" t="str">
            <v>BATIPRO CONCEPT</v>
          </cell>
          <cell r="O52" t="str">
            <v>8, Rue Alfred De Vigny   BP 72109</v>
          </cell>
          <cell r="P52">
            <v>25051</v>
          </cell>
          <cell r="Q52" t="str">
            <v>BESANCON Cédex 5</v>
          </cell>
          <cell r="R52">
            <v>381412500</v>
          </cell>
          <cell r="T52">
            <v>381518041</v>
          </cell>
          <cell r="U52">
            <v>44470</v>
          </cell>
          <cell r="V52">
            <v>28690</v>
          </cell>
        </row>
        <row r="53">
          <cell r="A53">
            <v>5.0999999999999997E-2</v>
          </cell>
          <cell r="B53" t="str">
            <v>CS</v>
          </cell>
          <cell r="C53" t="str">
            <v>AG</v>
          </cell>
          <cell r="D53" t="str">
            <v>SETAGRI</v>
          </cell>
          <cell r="F53">
            <v>70600</v>
          </cell>
          <cell r="G53" t="str">
            <v>FRETTES</v>
          </cell>
          <cell r="K53" t="str">
            <v>SETAGRI</v>
          </cell>
          <cell r="L53">
            <v>70</v>
          </cell>
          <cell r="M53" t="str">
            <v>FRETTES</v>
          </cell>
          <cell r="U53">
            <v>160632.04999999999</v>
          </cell>
          <cell r="V53">
            <v>60000</v>
          </cell>
        </row>
        <row r="54">
          <cell r="A54">
            <v>5.1999999999999998E-2</v>
          </cell>
          <cell r="B54" t="str">
            <v>CS</v>
          </cell>
          <cell r="C54" t="str">
            <v>AG</v>
          </cell>
          <cell r="D54" t="str">
            <v>EARL DE SEUCHEY</v>
          </cell>
          <cell r="E54" t="str">
            <v>RD 460</v>
          </cell>
          <cell r="F54">
            <v>70600</v>
          </cell>
          <cell r="G54" t="str">
            <v>FRETTES</v>
          </cell>
          <cell r="K54" t="str">
            <v>EARL DE SEUCHEY</v>
          </cell>
          <cell r="L54">
            <v>70</v>
          </cell>
          <cell r="M54" t="str">
            <v>FRETTES</v>
          </cell>
          <cell r="U54">
            <v>63791.72</v>
          </cell>
          <cell r="V54">
            <v>25000</v>
          </cell>
        </row>
        <row r="55">
          <cell r="A55">
            <v>5.2999999999999999E-2</v>
          </cell>
          <cell r="B55" t="str">
            <v>CS</v>
          </cell>
          <cell r="C55" t="str">
            <v>AG</v>
          </cell>
          <cell r="D55" t="str">
            <v>GRILLET Laurent</v>
          </cell>
          <cell r="E55" t="str">
            <v>3, Chemin de Velars</v>
          </cell>
          <cell r="F55">
            <v>21160</v>
          </cell>
          <cell r="G55" t="str">
            <v>FLAVIGNEROT</v>
          </cell>
          <cell r="I55">
            <v>683877726</v>
          </cell>
          <cell r="K55" t="str">
            <v>GRILLET Laurent</v>
          </cell>
          <cell r="L55">
            <v>21</v>
          </cell>
          <cell r="M55" t="str">
            <v>FLAVIGNEROT</v>
          </cell>
          <cell r="U55" t="str">
            <v>ANNULEE</v>
          </cell>
          <cell r="V55">
            <v>0</v>
          </cell>
        </row>
        <row r="56">
          <cell r="A56">
            <v>5.3999999999999999E-2</v>
          </cell>
          <cell r="B56" t="str">
            <v>CS</v>
          </cell>
          <cell r="C56" t="str">
            <v>AR</v>
          </cell>
          <cell r="D56" t="str">
            <v>SD2A</v>
          </cell>
          <cell r="E56" t="str">
            <v>12, Route de Saint Seine</v>
          </cell>
          <cell r="F56">
            <v>70100</v>
          </cell>
          <cell r="G56" t="str">
            <v>AUTREY LES GRAY</v>
          </cell>
          <cell r="I56">
            <v>630719740</v>
          </cell>
          <cell r="K56" t="str">
            <v>SD2A</v>
          </cell>
          <cell r="L56">
            <v>70</v>
          </cell>
          <cell r="M56" t="str">
            <v>ARC LES GRAY</v>
          </cell>
          <cell r="U56" t="str">
            <v>ANNULEE</v>
          </cell>
          <cell r="V56">
            <v>0</v>
          </cell>
        </row>
        <row r="57">
          <cell r="A57">
            <v>5.5E-2</v>
          </cell>
          <cell r="B57" t="str">
            <v>BE</v>
          </cell>
          <cell r="C57" t="str">
            <v>GD</v>
          </cell>
          <cell r="D57" t="str">
            <v xml:space="preserve">DHI </v>
          </cell>
          <cell r="E57" t="str">
            <v>34, Rue de la Barrière   BP 138</v>
          </cell>
          <cell r="F57">
            <v>19000</v>
          </cell>
          <cell r="G57" t="str">
            <v>TULLE</v>
          </cell>
          <cell r="K57" t="str">
            <v>CASA</v>
          </cell>
          <cell r="L57">
            <v>73</v>
          </cell>
          <cell r="M57" t="str">
            <v>GILLY SUR ISERE</v>
          </cell>
          <cell r="N57" t="str">
            <v>SOPRICOM</v>
          </cell>
          <cell r="O57" t="str">
            <v>7 Bis, Boulevard de la République   BP 245</v>
          </cell>
          <cell r="P57">
            <v>58002</v>
          </cell>
          <cell r="Q57" t="str">
            <v>NEVERS Cédex</v>
          </cell>
          <cell r="R57">
            <v>386939120</v>
          </cell>
          <cell r="T57">
            <v>386612048</v>
          </cell>
          <cell r="U57">
            <v>78546</v>
          </cell>
          <cell r="V57">
            <v>49550</v>
          </cell>
        </row>
        <row r="58">
          <cell r="A58">
            <v>5.6000000000000001E-2</v>
          </cell>
          <cell r="B58" t="str">
            <v>FC</v>
          </cell>
          <cell r="C58" t="str">
            <v>AL</v>
          </cell>
          <cell r="D58" t="str">
            <v>COMEXO</v>
          </cell>
          <cell r="E58" t="str">
            <v>Le Vivier</v>
          </cell>
          <cell r="F58">
            <v>45220</v>
          </cell>
          <cell r="G58" t="str">
            <v>CHÂTEAU RENARD</v>
          </cell>
          <cell r="H58">
            <v>238956600</v>
          </cell>
          <cell r="J58">
            <v>238956601</v>
          </cell>
          <cell r="K58" t="str">
            <v>COMEXO</v>
          </cell>
          <cell r="L58">
            <v>45</v>
          </cell>
          <cell r="M58" t="str">
            <v>CHÂTEAU RENARD</v>
          </cell>
          <cell r="N58" t="str">
            <v>CECIA</v>
          </cell>
          <cell r="O58" t="str">
            <v>4, Rue Albin Haller   ZI République   BP 1003</v>
          </cell>
          <cell r="P58">
            <v>86060</v>
          </cell>
          <cell r="Q58" t="str">
            <v>POITIERS Cédex 9</v>
          </cell>
          <cell r="R58">
            <v>549888557</v>
          </cell>
          <cell r="T58">
            <v>549888573</v>
          </cell>
          <cell r="U58">
            <v>923855.59</v>
          </cell>
          <cell r="V58">
            <v>332900</v>
          </cell>
        </row>
        <row r="59">
          <cell r="A59">
            <v>5.7000000000000002E-2</v>
          </cell>
          <cell r="B59" t="str">
            <v>BE</v>
          </cell>
          <cell r="C59" t="str">
            <v>AR</v>
          </cell>
          <cell r="D59" t="str">
            <v>GGB - GRAND GARAGE BELFORTAIN</v>
          </cell>
          <cell r="F59">
            <v>6370</v>
          </cell>
          <cell r="G59" t="str">
            <v>MOUANS SARTOUX</v>
          </cell>
          <cell r="K59" t="str">
            <v>GGB (LECLERC BELDIS)</v>
          </cell>
          <cell r="L59">
            <v>90</v>
          </cell>
          <cell r="M59" t="str">
            <v>BELFORT</v>
          </cell>
          <cell r="N59" t="str">
            <v>BECQ Christian</v>
          </cell>
          <cell r="O59" t="str">
            <v>1 Bis, Rue de l'Espérance</v>
          </cell>
          <cell r="P59">
            <v>90000</v>
          </cell>
          <cell r="Q59" t="str">
            <v>BELFORT</v>
          </cell>
          <cell r="S59">
            <v>607797864</v>
          </cell>
          <cell r="U59">
            <v>49000</v>
          </cell>
          <cell r="V59">
            <v>21000</v>
          </cell>
        </row>
        <row r="60">
          <cell r="A60">
            <v>5.8000000000000003E-2</v>
          </cell>
          <cell r="B60" t="str">
            <v>YM</v>
          </cell>
          <cell r="C60" t="str">
            <v>BI</v>
          </cell>
          <cell r="D60" t="str">
            <v>ALPHA BET</v>
          </cell>
          <cell r="E60" t="str">
            <v>5, Chemin Cossons</v>
          </cell>
          <cell r="F60">
            <v>54770</v>
          </cell>
          <cell r="G60" t="str">
            <v>AGINCOURT</v>
          </cell>
          <cell r="H60">
            <v>383315130</v>
          </cell>
          <cell r="I60">
            <v>628946037</v>
          </cell>
          <cell r="J60">
            <v>383315130</v>
          </cell>
          <cell r="K60" t="str">
            <v>MEURTHE ET MOSELLE HABITAT (18 logements)</v>
          </cell>
          <cell r="L60">
            <v>54</v>
          </cell>
          <cell r="M60" t="str">
            <v>TOMBLAINE</v>
          </cell>
          <cell r="N60" t="str">
            <v>MANGIN Corine</v>
          </cell>
          <cell r="O60" t="str">
            <v>81 - 83, Rue Saint Georges</v>
          </cell>
          <cell r="P60">
            <v>54000</v>
          </cell>
          <cell r="Q60" t="str">
            <v>NANCY</v>
          </cell>
          <cell r="R60">
            <v>383272219</v>
          </cell>
          <cell r="T60">
            <v>383270298</v>
          </cell>
          <cell r="U60">
            <v>21227</v>
          </cell>
          <cell r="V60">
            <v>6775</v>
          </cell>
        </row>
        <row r="61">
          <cell r="A61">
            <v>5.8999999999999997E-2</v>
          </cell>
          <cell r="B61" t="str">
            <v>BE</v>
          </cell>
          <cell r="C61" t="str">
            <v>BI</v>
          </cell>
          <cell r="D61" t="str">
            <v>COREAL</v>
          </cell>
          <cell r="E61" t="str">
            <v>BP 45</v>
          </cell>
          <cell r="F61">
            <v>70180</v>
          </cell>
          <cell r="G61" t="str">
            <v>DAMPIERRE SUR SALON</v>
          </cell>
          <cell r="K61" t="str">
            <v>SMITOM</v>
          </cell>
          <cell r="L61">
            <v>77</v>
          </cell>
          <cell r="M61" t="str">
            <v>VAUX LE PENIL</v>
          </cell>
          <cell r="N61" t="str">
            <v>COREAL</v>
          </cell>
          <cell r="O61" t="str">
            <v>BP 45</v>
          </cell>
          <cell r="P61">
            <v>70180</v>
          </cell>
          <cell r="Q61" t="str">
            <v>DAMPIERRE SUR SALON</v>
          </cell>
          <cell r="U61">
            <v>75740.399999999994</v>
          </cell>
          <cell r="V61">
            <v>46000</v>
          </cell>
        </row>
        <row r="62">
          <cell r="A62">
            <v>0.06</v>
          </cell>
          <cell r="B62" t="str">
            <v>BB</v>
          </cell>
          <cell r="C62" t="str">
            <v>DI</v>
          </cell>
          <cell r="D62" t="str">
            <v>LCR</v>
          </cell>
          <cell r="E62" t="str">
            <v>6 Ter, Rue Maryse Bastié</v>
          </cell>
          <cell r="F62">
            <v>69500</v>
          </cell>
          <cell r="G62" t="str">
            <v>BRON</v>
          </cell>
          <cell r="H62">
            <v>478371446</v>
          </cell>
          <cell r="J62">
            <v>472375545</v>
          </cell>
          <cell r="K62" t="str">
            <v>SCI DAF IMMOBILIER</v>
          </cell>
          <cell r="L62">
            <v>26</v>
          </cell>
          <cell r="M62" t="str">
            <v>VALENCE</v>
          </cell>
          <cell r="N62" t="str">
            <v>LCR</v>
          </cell>
          <cell r="O62" t="str">
            <v>6 Ter, Rue Maryse Bastié</v>
          </cell>
          <cell r="P62">
            <v>69500</v>
          </cell>
          <cell r="Q62" t="str">
            <v>BRON</v>
          </cell>
          <cell r="R62">
            <v>478371446</v>
          </cell>
          <cell r="T62">
            <v>472375545</v>
          </cell>
          <cell r="U62">
            <v>23337</v>
          </cell>
          <cell r="V62">
            <v>10500</v>
          </cell>
        </row>
        <row r="63">
          <cell r="A63">
            <v>6.0999999999999999E-2</v>
          </cell>
          <cell r="B63" t="str">
            <v>BB</v>
          </cell>
          <cell r="C63" t="str">
            <v>DI</v>
          </cell>
          <cell r="D63" t="str">
            <v>LCR</v>
          </cell>
          <cell r="E63" t="str">
            <v>6 Ter, Rue Maryse Bastié</v>
          </cell>
          <cell r="F63">
            <v>69500</v>
          </cell>
          <cell r="G63" t="str">
            <v>BRON</v>
          </cell>
          <cell r="H63">
            <v>478371446</v>
          </cell>
          <cell r="J63">
            <v>472375545</v>
          </cell>
          <cell r="K63" t="str">
            <v>CMBF - IN EXTENSO</v>
          </cell>
          <cell r="L63">
            <v>74</v>
          </cell>
          <cell r="M63" t="str">
            <v>MARNAZ</v>
          </cell>
          <cell r="N63" t="str">
            <v>LCR</v>
          </cell>
          <cell r="O63" t="str">
            <v>6 Ter, Rue Maryse Bastié</v>
          </cell>
          <cell r="P63">
            <v>69500</v>
          </cell>
          <cell r="Q63" t="str">
            <v>BRON</v>
          </cell>
          <cell r="R63">
            <v>478371446</v>
          </cell>
          <cell r="T63">
            <v>472375545</v>
          </cell>
          <cell r="U63">
            <v>139500</v>
          </cell>
          <cell r="V63">
            <v>81890</v>
          </cell>
        </row>
        <row r="64">
          <cell r="A64">
            <v>6.2E-2</v>
          </cell>
          <cell r="B64" t="str">
            <v>BE</v>
          </cell>
          <cell r="C64" t="str">
            <v>BI</v>
          </cell>
          <cell r="D64" t="str">
            <v>LCR</v>
          </cell>
          <cell r="E64" t="str">
            <v>4, Rue de Berne   BP 30058   SCHILTIGHEIM</v>
          </cell>
          <cell r="F64">
            <v>67013</v>
          </cell>
          <cell r="G64" t="str">
            <v>STRASBOURG Cédex</v>
          </cell>
          <cell r="H64">
            <v>388770240</v>
          </cell>
          <cell r="J64">
            <v>388770265</v>
          </cell>
          <cell r="K64" t="str">
            <v>SCI GEIPOLSHEIM</v>
          </cell>
          <cell r="L64">
            <v>67</v>
          </cell>
          <cell r="M64" t="str">
            <v>STRASBOURG</v>
          </cell>
          <cell r="N64" t="str">
            <v>LCR</v>
          </cell>
          <cell r="O64" t="str">
            <v>4, Rue de Berne   BP 30058   SCHILTIGHEIM</v>
          </cell>
          <cell r="P64">
            <v>67013</v>
          </cell>
          <cell r="Q64" t="str">
            <v>STRASBOURG Cédex</v>
          </cell>
          <cell r="R64">
            <v>388770240</v>
          </cell>
          <cell r="T64">
            <v>388770265</v>
          </cell>
          <cell r="U64">
            <v>49000</v>
          </cell>
          <cell r="V64">
            <v>33900</v>
          </cell>
        </row>
        <row r="65">
          <cell r="A65">
            <v>6.3E-2</v>
          </cell>
          <cell r="B65" t="str">
            <v>BE</v>
          </cell>
          <cell r="C65" t="str">
            <v>DI</v>
          </cell>
          <cell r="D65" t="str">
            <v>JEAN Patrick</v>
          </cell>
          <cell r="E65" t="str">
            <v>Rue de la Montagne</v>
          </cell>
          <cell r="F65">
            <v>67210</v>
          </cell>
          <cell r="G65" t="str">
            <v>OBERNAI</v>
          </cell>
          <cell r="K65" t="str">
            <v>JEAN Patrick</v>
          </cell>
          <cell r="L65">
            <v>67</v>
          </cell>
          <cell r="M65" t="str">
            <v>OBERNAI</v>
          </cell>
          <cell r="U65">
            <v>9040</v>
          </cell>
          <cell r="V65">
            <v>3545</v>
          </cell>
        </row>
        <row r="66">
          <cell r="A66">
            <v>6.4000000000000001E-2</v>
          </cell>
          <cell r="B66" t="str">
            <v>FZ</v>
          </cell>
          <cell r="C66" t="str">
            <v>BI</v>
          </cell>
          <cell r="D66" t="str">
            <v>KP1 BATIMENT</v>
          </cell>
          <cell r="E66" t="str">
            <v>Chemin du Marais   BP 7</v>
          </cell>
          <cell r="F66">
            <v>94371</v>
          </cell>
          <cell r="G66" t="str">
            <v>SUCY EN BRIE</v>
          </cell>
          <cell r="H66">
            <v>145907070</v>
          </cell>
          <cell r="J66">
            <v>432743182</v>
          </cell>
          <cell r="K66" t="str">
            <v>SAINT LOUIS SUCRE</v>
          </cell>
          <cell r="L66">
            <v>80</v>
          </cell>
          <cell r="M66" t="str">
            <v>ROYE</v>
          </cell>
          <cell r="N66" t="str">
            <v>LAVALLIN</v>
          </cell>
          <cell r="O66" t="str">
            <v>16, Cours JB Langlet</v>
          </cell>
          <cell r="P66">
            <v>51723</v>
          </cell>
          <cell r="Q66" t="str">
            <v>REIMS</v>
          </cell>
          <cell r="R66">
            <v>326726004</v>
          </cell>
          <cell r="T66">
            <v>326776170</v>
          </cell>
          <cell r="U66">
            <v>14554.38</v>
          </cell>
          <cell r="V66">
            <v>5660</v>
          </cell>
        </row>
        <row r="67">
          <cell r="A67">
            <v>6.5000000000000002E-2</v>
          </cell>
          <cell r="B67" t="str">
            <v>CS</v>
          </cell>
          <cell r="C67" t="str">
            <v>BA</v>
          </cell>
          <cell r="D67" t="str">
            <v>DEVARAINE Jean-François</v>
          </cell>
          <cell r="E67" t="str">
            <v>Les Rendarts</v>
          </cell>
          <cell r="F67">
            <v>71190</v>
          </cell>
          <cell r="G67" t="str">
            <v>DETTEY</v>
          </cell>
          <cell r="H67">
            <v>385542884</v>
          </cell>
          <cell r="I67">
            <v>629903584</v>
          </cell>
          <cell r="K67" t="str">
            <v>DEVARAINE Jean-François</v>
          </cell>
          <cell r="L67">
            <v>71</v>
          </cell>
          <cell r="M67" t="str">
            <v>DETTEY</v>
          </cell>
          <cell r="U67" t="str">
            <v>ANNULEE</v>
          </cell>
          <cell r="V67">
            <v>0</v>
          </cell>
        </row>
        <row r="68">
          <cell r="A68">
            <v>6.6000000000000003E-2</v>
          </cell>
          <cell r="B68" t="str">
            <v>FC</v>
          </cell>
          <cell r="C68" t="str">
            <v>MP</v>
          </cell>
          <cell r="D68" t="str">
            <v>ACMS CARAIBES</v>
          </cell>
          <cell r="E68" t="str">
            <v>3, Rue Eugène Eucharis   Lotissement Dillon</v>
          </cell>
          <cell r="F68">
            <v>97200</v>
          </cell>
          <cell r="G68" t="str">
            <v>FORT DE FRANCE</v>
          </cell>
          <cell r="H68">
            <v>596716525</v>
          </cell>
          <cell r="J68">
            <v>596716202</v>
          </cell>
          <cell r="K68" t="str">
            <v>HOPITAL DU FRANCOIS</v>
          </cell>
          <cell r="L68">
            <v>97</v>
          </cell>
          <cell r="M68" t="str">
            <v>LA MARTINIQUE</v>
          </cell>
          <cell r="U68">
            <v>20650</v>
          </cell>
          <cell r="V68">
            <v>5500</v>
          </cell>
        </row>
        <row r="69">
          <cell r="A69">
            <v>6.7000000000000004E-2</v>
          </cell>
          <cell r="B69" t="str">
            <v>FZ</v>
          </cell>
          <cell r="C69" t="str">
            <v>GD</v>
          </cell>
          <cell r="D69" t="str">
            <v>RABOT DUTILLEUL</v>
          </cell>
          <cell r="E69" t="str">
            <v>10, Avenue de Flandres</v>
          </cell>
          <cell r="F69">
            <v>59447</v>
          </cell>
          <cell r="G69" t="str">
            <v>WASQUEHAL</v>
          </cell>
          <cell r="H69">
            <v>320817691</v>
          </cell>
          <cell r="K69" t="str">
            <v>LEROY MERLIN</v>
          </cell>
          <cell r="L69">
            <v>94</v>
          </cell>
          <cell r="M69" t="str">
            <v>BONNEUIL SUR MARNE</v>
          </cell>
          <cell r="U69">
            <v>163081.62</v>
          </cell>
          <cell r="V69">
            <v>88920</v>
          </cell>
        </row>
        <row r="70">
          <cell r="A70">
            <v>6.8000000000000005E-2</v>
          </cell>
          <cell r="B70" t="str">
            <v>BM</v>
          </cell>
          <cell r="C70" t="str">
            <v>BI</v>
          </cell>
          <cell r="D70" t="str">
            <v>EOPPS</v>
          </cell>
          <cell r="E70" t="str">
            <v>Rue des Frères Lumière   ZAC Gray Sud</v>
          </cell>
          <cell r="F70">
            <v>70100</v>
          </cell>
          <cell r="G70" t="str">
            <v>GRAY</v>
          </cell>
          <cell r="H70">
            <v>384653088</v>
          </cell>
          <cell r="K70" t="str">
            <v>EOPPS</v>
          </cell>
          <cell r="L70">
            <v>70</v>
          </cell>
          <cell r="M70" t="str">
            <v>GRAY</v>
          </cell>
          <cell r="U70">
            <v>6545</v>
          </cell>
          <cell r="V70">
            <v>2226</v>
          </cell>
        </row>
        <row r="71">
          <cell r="A71">
            <v>6.9000000000000006E-2</v>
          </cell>
          <cell r="B71" t="str">
            <v>LM</v>
          </cell>
          <cell r="C71" t="str">
            <v>MP</v>
          </cell>
          <cell r="D71" t="str">
            <v>GTM</v>
          </cell>
          <cell r="E71" t="str">
            <v>40, Rue du Séminaire</v>
          </cell>
          <cell r="F71">
            <v>94550</v>
          </cell>
          <cell r="G71" t="str">
            <v>CHEVILLY LARUE</v>
          </cell>
          <cell r="K71" t="str">
            <v>UNIVERSITE DIDEROT</v>
          </cell>
          <cell r="L71">
            <v>75</v>
          </cell>
          <cell r="M71" t="str">
            <v>PARIS</v>
          </cell>
          <cell r="U71">
            <v>1200000</v>
          </cell>
          <cell r="V71">
            <v>550000</v>
          </cell>
        </row>
        <row r="72">
          <cell r="A72">
            <v>7.0000000000000007E-2</v>
          </cell>
          <cell r="B72" t="str">
            <v>LM</v>
          </cell>
          <cell r="C72" t="str">
            <v>MP</v>
          </cell>
          <cell r="D72" t="str">
            <v>GCC</v>
          </cell>
          <cell r="E72" t="str">
            <v>236, Avenue du Maréchal Foch   BP 2036</v>
          </cell>
          <cell r="F72">
            <v>78132</v>
          </cell>
          <cell r="G72" t="str">
            <v>LES MUREAUX</v>
          </cell>
          <cell r="K72" t="str">
            <v>GROUPE SCOLAIRE ILOT DE LA CROISEE</v>
          </cell>
          <cell r="L72">
            <v>92</v>
          </cell>
          <cell r="M72" t="str">
            <v>NANTERRE</v>
          </cell>
          <cell r="U72">
            <v>317828</v>
          </cell>
          <cell r="V72">
            <v>77000</v>
          </cell>
        </row>
        <row r="73">
          <cell r="A73">
            <v>7.0999999999999994E-2</v>
          </cell>
          <cell r="B73" t="str">
            <v>LM</v>
          </cell>
          <cell r="C73" t="str">
            <v>MP</v>
          </cell>
          <cell r="D73" t="str">
            <v>GAGNERAUD</v>
          </cell>
          <cell r="E73" t="str">
            <v>Rue Emile Zola</v>
          </cell>
          <cell r="F73">
            <v>77450</v>
          </cell>
          <cell r="G73" t="str">
            <v>MONTRY</v>
          </cell>
          <cell r="I73">
            <v>618429217</v>
          </cell>
          <cell r="K73" t="str">
            <v>SIPAEP</v>
          </cell>
          <cell r="L73">
            <v>77</v>
          </cell>
          <cell r="M73" t="str">
            <v>MONTRY SUR SEINE</v>
          </cell>
          <cell r="U73">
            <v>212927</v>
          </cell>
          <cell r="V73">
            <v>29500</v>
          </cell>
        </row>
        <row r="74">
          <cell r="A74">
            <v>7.1999999999999995E-2</v>
          </cell>
          <cell r="B74" t="str">
            <v>BM</v>
          </cell>
          <cell r="C74" t="str">
            <v>GD</v>
          </cell>
          <cell r="D74" t="str">
            <v>DISTRIBUTION CASINO FRANCE</v>
          </cell>
          <cell r="E74" t="str">
            <v>1, Esplanade de France   BP 306</v>
          </cell>
          <cell r="F74">
            <v>42008</v>
          </cell>
          <cell r="G74" t="str">
            <v>SAINT ETIENNE Cédex</v>
          </cell>
          <cell r="H74">
            <v>477453395</v>
          </cell>
          <cell r="J74">
            <v>477457240</v>
          </cell>
          <cell r="K74" t="str">
            <v>CASINO</v>
          </cell>
          <cell r="L74">
            <v>77</v>
          </cell>
          <cell r="M74" t="str">
            <v>VULAINES SUR SEINE</v>
          </cell>
          <cell r="N74" t="str">
            <v>BATIC</v>
          </cell>
          <cell r="O74" t="str">
            <v>4, Rue Jean Miclo</v>
          </cell>
          <cell r="P74">
            <v>18150</v>
          </cell>
          <cell r="Q74" t="str">
            <v>LA GUERCHE SUR L'AUBOIS</v>
          </cell>
          <cell r="R74">
            <v>248776606</v>
          </cell>
          <cell r="T74">
            <v>248776607</v>
          </cell>
          <cell r="U74">
            <v>64820</v>
          </cell>
          <cell r="V74">
            <v>26040</v>
          </cell>
        </row>
        <row r="75">
          <cell r="A75">
            <v>7.2999999999999995E-2</v>
          </cell>
          <cell r="B75" t="str">
            <v>BE</v>
          </cell>
          <cell r="C75" t="str">
            <v>BI</v>
          </cell>
          <cell r="D75" t="str">
            <v>LISI AUTOMOTIVE FORMER</v>
          </cell>
          <cell r="E75" t="str">
            <v>1, Rue du Parc   ZI des Forges</v>
          </cell>
          <cell r="F75">
            <v>90600</v>
          </cell>
          <cell r="G75" t="str">
            <v>GRANDVILLARS</v>
          </cell>
          <cell r="H75">
            <v>384573000</v>
          </cell>
          <cell r="J75">
            <v>384573005</v>
          </cell>
          <cell r="K75" t="str">
            <v>LISI PREPARATION MATIERES</v>
          </cell>
          <cell r="L75">
            <v>90</v>
          </cell>
          <cell r="M75" t="str">
            <v>GRANDVILLARS</v>
          </cell>
          <cell r="N75" t="str">
            <v>BEJ</v>
          </cell>
          <cell r="O75" t="str">
            <v>40, Rue R. Perlinsky</v>
          </cell>
          <cell r="P75">
            <v>25400</v>
          </cell>
          <cell r="Q75" t="str">
            <v>AUDINCOURT</v>
          </cell>
          <cell r="U75">
            <v>31000</v>
          </cell>
          <cell r="V75">
            <v>2000</v>
          </cell>
        </row>
        <row r="76">
          <cell r="A76">
            <v>7.3999999999999996E-2</v>
          </cell>
          <cell r="B76" t="str">
            <v>BE</v>
          </cell>
          <cell r="C76" t="str">
            <v>BI</v>
          </cell>
          <cell r="D76" t="str">
            <v>JUNGBUNZLAUER</v>
          </cell>
          <cell r="E76" t="str">
            <v>ZI et Portuaire   BP 32</v>
          </cell>
          <cell r="F76">
            <v>67390</v>
          </cell>
          <cell r="G76" t="str">
            <v>MARCKOLSHEIM</v>
          </cell>
          <cell r="K76" t="str">
            <v>JBL</v>
          </cell>
          <cell r="L76">
            <v>67</v>
          </cell>
          <cell r="M76" t="str">
            <v>MARCKOLSHEIM</v>
          </cell>
          <cell r="N76" t="str">
            <v>SIB ETUDES</v>
          </cell>
          <cell r="O76" t="str">
            <v>50, Rue des Vignes</v>
          </cell>
          <cell r="P76">
            <v>67202</v>
          </cell>
          <cell r="Q76" t="str">
            <v>WOLFISHEIM</v>
          </cell>
          <cell r="R76">
            <v>388781514</v>
          </cell>
          <cell r="T76">
            <v>388781660</v>
          </cell>
          <cell r="U76">
            <v>2278169.2999999998</v>
          </cell>
          <cell r="V76">
            <v>837531</v>
          </cell>
        </row>
        <row r="77">
          <cell r="A77">
            <v>7.4999999999999997E-2</v>
          </cell>
          <cell r="B77" t="str">
            <v>BE</v>
          </cell>
          <cell r="C77" t="str">
            <v>DI</v>
          </cell>
          <cell r="D77" t="str">
            <v>BOUYGUES CONSTRUCTION</v>
          </cell>
          <cell r="E77" t="str">
            <v>ZA Courtaboeuf   2 Bis, Avenue du Canada</v>
          </cell>
          <cell r="F77">
            <v>91978</v>
          </cell>
          <cell r="G77" t="str">
            <v>LES ULIS Cédex</v>
          </cell>
          <cell r="H77">
            <v>180613526</v>
          </cell>
          <cell r="I77">
            <v>660582661</v>
          </cell>
          <cell r="J77">
            <v>169073159</v>
          </cell>
          <cell r="K77" t="str">
            <v>PARC MAIL ROISSY (Bâtiment X)</v>
          </cell>
          <cell r="L77">
            <v>95</v>
          </cell>
          <cell r="M77" t="str">
            <v>ROISSY EN FRANCE</v>
          </cell>
          <cell r="U77">
            <v>350420</v>
          </cell>
          <cell r="V77">
            <v>170300</v>
          </cell>
        </row>
        <row r="78">
          <cell r="A78">
            <v>7.5999999999999998E-2</v>
          </cell>
          <cell r="B78" t="str">
            <v>BB</v>
          </cell>
          <cell r="C78" t="str">
            <v>BI</v>
          </cell>
          <cell r="D78" t="str">
            <v>ALCATEL VACUUM TECHNOLOGY FRANCE</v>
          </cell>
          <cell r="E78" t="str">
            <v>98, Avenue de Brogny</v>
          </cell>
          <cell r="F78">
            <v>74009</v>
          </cell>
          <cell r="G78" t="str">
            <v>ANNECY Cédex</v>
          </cell>
          <cell r="K78" t="str">
            <v>ALCATEL VACUUM TECHNOLOGY FRANCE</v>
          </cell>
          <cell r="L78">
            <v>74</v>
          </cell>
          <cell r="M78" t="str">
            <v>ANNECY</v>
          </cell>
          <cell r="N78" t="str">
            <v>AGI INGENIERIE</v>
          </cell>
          <cell r="O78" t="str">
            <v>1545, Route d'Epagny</v>
          </cell>
          <cell r="P78">
            <v>74330</v>
          </cell>
          <cell r="Q78" t="str">
            <v>SILLINGY</v>
          </cell>
          <cell r="R78">
            <v>450097980</v>
          </cell>
          <cell r="T78">
            <v>450465629</v>
          </cell>
          <cell r="U78">
            <v>254814.15</v>
          </cell>
          <cell r="V78">
            <v>117700</v>
          </cell>
        </row>
        <row r="79">
          <cell r="A79">
            <v>7.6999999999999999E-2</v>
          </cell>
          <cell r="B79" t="str">
            <v>BB</v>
          </cell>
          <cell r="C79" t="str">
            <v>BI</v>
          </cell>
          <cell r="D79" t="str">
            <v>SOFIALEX</v>
          </cell>
          <cell r="E79" t="str">
            <v>26, Rue des Aulnes</v>
          </cell>
          <cell r="F79">
            <v>69760</v>
          </cell>
          <cell r="G79" t="str">
            <v>LIMONEST</v>
          </cell>
          <cell r="H79">
            <v>472170238</v>
          </cell>
          <cell r="J79">
            <v>472170953</v>
          </cell>
          <cell r="K79" t="str">
            <v>REEL</v>
          </cell>
          <cell r="L79">
            <v>44</v>
          </cell>
          <cell r="M79" t="str">
            <v>CARQUEFOU</v>
          </cell>
          <cell r="U79">
            <v>223940</v>
          </cell>
          <cell r="V79">
            <v>107800</v>
          </cell>
        </row>
        <row r="80">
          <cell r="A80">
            <v>7.8E-2</v>
          </cell>
          <cell r="B80" t="str">
            <v>BE</v>
          </cell>
          <cell r="C80" t="str">
            <v>BI</v>
          </cell>
          <cell r="D80" t="str">
            <v>GUILLIN EMBALLAGES</v>
          </cell>
          <cell r="E80" t="str">
            <v>ZI de Noirichaud</v>
          </cell>
          <cell r="F80">
            <v>25290</v>
          </cell>
          <cell r="G80" t="str">
            <v>ORNANS</v>
          </cell>
          <cell r="K80" t="str">
            <v>GUILLIN</v>
          </cell>
          <cell r="L80">
            <v>25</v>
          </cell>
          <cell r="M80" t="str">
            <v>ORNANS</v>
          </cell>
          <cell r="N80" t="str">
            <v>ROLLA Mario</v>
          </cell>
          <cell r="O80" t="str">
            <v>59 Ter, Rue des Granges   BP 315</v>
          </cell>
          <cell r="P80">
            <v>25000</v>
          </cell>
          <cell r="Q80" t="str">
            <v>BESANCON</v>
          </cell>
          <cell r="R80">
            <v>381811078</v>
          </cell>
          <cell r="S80">
            <v>607636119</v>
          </cell>
          <cell r="U80">
            <v>13680</v>
          </cell>
          <cell r="V80">
            <v>4000</v>
          </cell>
        </row>
        <row r="81">
          <cell r="A81">
            <v>7.9000000000000001E-2</v>
          </cell>
          <cell r="B81" t="str">
            <v>BE</v>
          </cell>
          <cell r="C81" t="str">
            <v>AR</v>
          </cell>
          <cell r="D81" t="str">
            <v>BATIPRO CONCEPT</v>
          </cell>
          <cell r="E81" t="str">
            <v>8, Rue Alfred De Vigny   BP 72109</v>
          </cell>
          <cell r="F81">
            <v>25051</v>
          </cell>
          <cell r="G81" t="str">
            <v>BESANCON Cédex 5</v>
          </cell>
          <cell r="H81">
            <v>381412500</v>
          </cell>
          <cell r="J81">
            <v>381518041</v>
          </cell>
          <cell r="K81" t="str">
            <v>MAGLIONE</v>
          </cell>
          <cell r="L81">
            <v>68</v>
          </cell>
          <cell r="M81" t="str">
            <v>SCHLIERBACH</v>
          </cell>
          <cell r="N81" t="str">
            <v>BATIPRO CONCEPT</v>
          </cell>
          <cell r="O81" t="str">
            <v>8, Rue Alfred De Vigny   BP 72109</v>
          </cell>
          <cell r="P81">
            <v>25051</v>
          </cell>
          <cell r="Q81" t="str">
            <v>BESANCON Cédex 5</v>
          </cell>
          <cell r="R81">
            <v>381412500</v>
          </cell>
          <cell r="T81">
            <v>381518041</v>
          </cell>
          <cell r="U81">
            <v>53370</v>
          </cell>
          <cell r="V81">
            <v>34100</v>
          </cell>
        </row>
        <row r="82">
          <cell r="A82">
            <v>0.08</v>
          </cell>
          <cell r="B82" t="str">
            <v>BE</v>
          </cell>
          <cell r="C82" t="str">
            <v>GD</v>
          </cell>
          <cell r="D82" t="str">
            <v>SCI DU GOLF</v>
          </cell>
          <cell r="E82" t="str">
            <v>12, Rue Castelnau</v>
          </cell>
          <cell r="F82">
            <v>68000</v>
          </cell>
          <cell r="G82" t="str">
            <v>COLMAR</v>
          </cell>
          <cell r="H82">
            <v>389411637</v>
          </cell>
          <cell r="I82">
            <v>622002096</v>
          </cell>
          <cell r="J82">
            <v>389239346</v>
          </cell>
          <cell r="K82" t="str">
            <v>SCI DU GOLF</v>
          </cell>
          <cell r="L82">
            <v>90</v>
          </cell>
          <cell r="M82" t="str">
            <v>BESSONCOURT</v>
          </cell>
          <cell r="N82" t="str">
            <v>IMHOFF Jean-Philippe</v>
          </cell>
          <cell r="O82" t="str">
            <v>2, Rue Jean-Philippe Rameau</v>
          </cell>
          <cell r="P82">
            <v>68000</v>
          </cell>
          <cell r="Q82" t="str">
            <v>COLMAR</v>
          </cell>
          <cell r="R82">
            <v>389413180</v>
          </cell>
          <cell r="T82">
            <v>389410267</v>
          </cell>
          <cell r="U82">
            <v>315853.52</v>
          </cell>
          <cell r="V82">
            <v>211930</v>
          </cell>
        </row>
        <row r="83">
          <cell r="A83">
            <v>8.1000000000000003E-2</v>
          </cell>
          <cell r="B83" t="str">
            <v>RM</v>
          </cell>
          <cell r="C83" t="str">
            <v>HS</v>
          </cell>
          <cell r="D83" t="str">
            <v>SCI BENJAMIN HOAREAU chez TRANS EXPRESS REUNION</v>
          </cell>
          <cell r="E83" t="str">
            <v>BP 50</v>
          </cell>
          <cell r="F83">
            <v>97822</v>
          </cell>
          <cell r="G83" t="str">
            <v>LE PORT Cédex</v>
          </cell>
          <cell r="H83">
            <v>262426142</v>
          </cell>
          <cell r="I83">
            <v>692612581</v>
          </cell>
          <cell r="J83">
            <v>262422302</v>
          </cell>
          <cell r="K83" t="str">
            <v>SCI BENJAMIN HOAREAU</v>
          </cell>
          <cell r="L83">
            <v>97</v>
          </cell>
          <cell r="M83" t="str">
            <v>LE PORT</v>
          </cell>
          <cell r="U83">
            <v>84049.36</v>
          </cell>
        </row>
        <row r="84">
          <cell r="A84">
            <v>8.2000000000000003E-2</v>
          </cell>
          <cell r="B84" t="str">
            <v>CS</v>
          </cell>
          <cell r="C84" t="str">
            <v>BA</v>
          </cell>
          <cell r="D84" t="str">
            <v>CHANSON JM</v>
          </cell>
          <cell r="E84" t="str">
            <v>14, Rue des Jardins</v>
          </cell>
          <cell r="F84">
            <v>21310</v>
          </cell>
          <cell r="G84" t="str">
            <v>CHARMES</v>
          </cell>
          <cell r="H84">
            <v>380365890</v>
          </cell>
          <cell r="I84">
            <v>668004288</v>
          </cell>
          <cell r="K84" t="str">
            <v>CHANSON JM</v>
          </cell>
          <cell r="L84">
            <v>21</v>
          </cell>
          <cell r="M84" t="str">
            <v>CHARMES</v>
          </cell>
          <cell r="U84">
            <v>9158.8091588000007</v>
          </cell>
          <cell r="X84">
            <v>208000</v>
          </cell>
          <cell r="Y84" t="str">
            <v>ANNULEE</v>
          </cell>
        </row>
        <row r="85">
          <cell r="A85">
            <v>8.3000000000000004E-2</v>
          </cell>
          <cell r="B85" t="str">
            <v>LM</v>
          </cell>
          <cell r="C85" t="str">
            <v>MP</v>
          </cell>
          <cell r="D85" t="str">
            <v>DTP TERRASSEMENT</v>
          </cell>
          <cell r="E85" t="str">
            <v>ZI et Fluviale</v>
          </cell>
          <cell r="F85">
            <v>38121</v>
          </cell>
          <cell r="G85" t="str">
            <v>REVENTIN VAUGRIS</v>
          </cell>
          <cell r="H85">
            <v>474315093</v>
          </cell>
          <cell r="J85">
            <v>474317928</v>
          </cell>
          <cell r="K85" t="str">
            <v>CONSEIL GENERAL DROME - VELEROUTE - VIA RHONA</v>
          </cell>
          <cell r="L85">
            <v>26</v>
          </cell>
          <cell r="M85" t="str">
            <v>VALENCE</v>
          </cell>
          <cell r="N85" t="str">
            <v>COMPAGNIE NATIONALE DU RHONE</v>
          </cell>
          <cell r="O85" t="str">
            <v>2, Rue André Bonin</v>
          </cell>
          <cell r="P85">
            <v>69316</v>
          </cell>
          <cell r="Q85" t="str">
            <v>LYON</v>
          </cell>
          <cell r="R85">
            <v>472006969</v>
          </cell>
          <cell r="T85">
            <v>472106666</v>
          </cell>
          <cell r="U85">
            <v>225079.67999999999</v>
          </cell>
          <cell r="V85">
            <v>92900</v>
          </cell>
        </row>
        <row r="86">
          <cell r="A86">
            <v>8.4000000000000005E-2</v>
          </cell>
          <cell r="B86" t="str">
            <v>YM</v>
          </cell>
          <cell r="C86" t="str">
            <v>GD</v>
          </cell>
          <cell r="D86" t="str">
            <v>IMMOCHAN FRANCE</v>
          </cell>
          <cell r="E86" t="str">
            <v>Rue De Lattre De Tassigny</v>
          </cell>
          <cell r="F86">
            <v>59170</v>
          </cell>
          <cell r="G86" t="str">
            <v>CROIX</v>
          </cell>
          <cell r="H86">
            <v>320816800</v>
          </cell>
          <cell r="J86">
            <v>320816982</v>
          </cell>
          <cell r="K86" t="str">
            <v>AUCHAN</v>
          </cell>
          <cell r="L86">
            <v>60</v>
          </cell>
          <cell r="M86" t="str">
            <v>NOGENT SUR OISE</v>
          </cell>
          <cell r="N86" t="str">
            <v>BEG INGENIERIE</v>
          </cell>
          <cell r="O86" t="str">
            <v>Rue Henri Poincaré   BP 6215</v>
          </cell>
          <cell r="P86">
            <v>45062</v>
          </cell>
          <cell r="Q86" t="str">
            <v>ORLEANS Cédex 02</v>
          </cell>
          <cell r="R86">
            <v>238515656</v>
          </cell>
          <cell r="S86">
            <v>622133251</v>
          </cell>
          <cell r="T86">
            <v>238693225</v>
          </cell>
          <cell r="U86">
            <v>344600</v>
          </cell>
          <cell r="V86">
            <v>134321</v>
          </cell>
        </row>
        <row r="87">
          <cell r="A87">
            <v>8.5000000000000006E-2</v>
          </cell>
          <cell r="B87" t="str">
            <v>LM</v>
          </cell>
          <cell r="C87" t="str">
            <v>MP</v>
          </cell>
          <cell r="D87" t="str">
            <v>DEMATHIEU &amp; BARD</v>
          </cell>
          <cell r="E87" t="str">
            <v>11 Ter, Rue de Micy</v>
          </cell>
          <cell r="F87">
            <v>45380</v>
          </cell>
          <cell r="G87" t="str">
            <v>LA CHAPELLE SAINT MESMIN</v>
          </cell>
          <cell r="H87">
            <v>238220232</v>
          </cell>
          <cell r="J87">
            <v>238224151</v>
          </cell>
          <cell r="K87" t="str">
            <v>CONSEIL GENERAL LOIRET - PASSERELLE GIENS</v>
          </cell>
          <cell r="L87">
            <v>45</v>
          </cell>
          <cell r="M87" t="str">
            <v>GIENS</v>
          </cell>
          <cell r="U87">
            <v>53383.13</v>
          </cell>
          <cell r="V87">
            <v>7310</v>
          </cell>
        </row>
        <row r="88">
          <cell r="A88">
            <v>8.5999999999999993E-2</v>
          </cell>
          <cell r="B88" t="str">
            <v>YM</v>
          </cell>
          <cell r="C88" t="str">
            <v>MP</v>
          </cell>
          <cell r="D88" t="str">
            <v>NORPAC</v>
          </cell>
          <cell r="E88" t="str">
            <v>BP 29</v>
          </cell>
          <cell r="F88">
            <v>59650</v>
          </cell>
          <cell r="G88" t="str">
            <v>VILLENEUVE D'ASCQ</v>
          </cell>
          <cell r="I88">
            <v>660135609</v>
          </cell>
          <cell r="J88">
            <v>328599049</v>
          </cell>
          <cell r="K88" t="str">
            <v>CENTRE HOSPITALIER</v>
          </cell>
          <cell r="L88">
            <v>62</v>
          </cell>
          <cell r="M88" t="str">
            <v>CALAIS</v>
          </cell>
          <cell r="N88" t="str">
            <v>AART FARAH</v>
          </cell>
          <cell r="O88" t="str">
            <v>52, Rue de la Verrière</v>
          </cell>
          <cell r="P88">
            <v>75004</v>
          </cell>
          <cell r="Q88" t="str">
            <v>PARIS</v>
          </cell>
          <cell r="U88">
            <v>885590.63</v>
          </cell>
          <cell r="V88">
            <v>232210</v>
          </cell>
        </row>
        <row r="89">
          <cell r="A89">
            <v>8.6999999999999994E-2</v>
          </cell>
          <cell r="B89" t="str">
            <v>BE</v>
          </cell>
          <cell r="C89" t="str">
            <v>HS</v>
          </cell>
          <cell r="D89" t="str">
            <v>SCI CELUNA</v>
          </cell>
          <cell r="E89" t="str">
            <v>43, Avenue de la Paix</v>
          </cell>
          <cell r="F89">
            <v>92130</v>
          </cell>
          <cell r="G89" t="str">
            <v>ISSY LES MOULINEAUX</v>
          </cell>
          <cell r="K89" t="str">
            <v>IDEAL CONFORT EXPANSION - Groupe ROUGIER</v>
          </cell>
          <cell r="L89">
            <v>91</v>
          </cell>
          <cell r="M89" t="str">
            <v>ATHIS MONS</v>
          </cell>
          <cell r="N89" t="str">
            <v>AUDOUSSET POZZI</v>
          </cell>
          <cell r="O89" t="str">
            <v>22, Rue de Dilly</v>
          </cell>
          <cell r="P89">
            <v>92100</v>
          </cell>
          <cell r="Q89" t="str">
            <v>BOULOGNE</v>
          </cell>
          <cell r="R89">
            <v>146055352</v>
          </cell>
          <cell r="T89">
            <v>146050244</v>
          </cell>
          <cell r="U89">
            <v>44000</v>
          </cell>
          <cell r="V89">
            <v>9000</v>
          </cell>
        </row>
        <row r="90">
          <cell r="A90">
            <v>8.7999999999999995E-2</v>
          </cell>
          <cell r="B90" t="str">
            <v>FC</v>
          </cell>
          <cell r="C90" t="str">
            <v>MP</v>
          </cell>
          <cell r="D90" t="str">
            <v>BATIS</v>
          </cell>
          <cell r="E90" t="str">
            <v>8, Rue Nobel   ZI Jarry</v>
          </cell>
          <cell r="F90">
            <v>97122</v>
          </cell>
          <cell r="G90" t="str">
            <v>BAIE MAHAULT</v>
          </cell>
          <cell r="K90" t="str">
            <v>SIKOA SA HLM DE LA GUADELOUPE</v>
          </cell>
          <cell r="L90">
            <v>97</v>
          </cell>
          <cell r="M90" t="str">
            <v>POINTE A PITRE</v>
          </cell>
          <cell r="U90">
            <v>4372.47</v>
          </cell>
          <cell r="X90">
            <v>174899</v>
          </cell>
          <cell r="Y90" t="str">
            <v>ANNULEE</v>
          </cell>
        </row>
        <row r="91">
          <cell r="A91">
            <v>8.8999999999999996E-2</v>
          </cell>
          <cell r="B91" t="str">
            <v>CC</v>
          </cell>
          <cell r="C91" t="str">
            <v>BI</v>
          </cell>
          <cell r="D91" t="str">
            <v>GERDAU - SIDENOR FRANCE</v>
          </cell>
          <cell r="E91" t="str">
            <v>524, Avenue des Jourdies</v>
          </cell>
          <cell r="F91">
            <v>74800</v>
          </cell>
          <cell r="G91" t="str">
            <v>SAINT PIERRE EN FAUCIGNY</v>
          </cell>
          <cell r="H91">
            <v>450979797</v>
          </cell>
          <cell r="J91">
            <v>450979790</v>
          </cell>
          <cell r="K91" t="str">
            <v>GERDAU - SIDENOR FRANCE</v>
          </cell>
          <cell r="L91">
            <v>74</v>
          </cell>
          <cell r="M91" t="str">
            <v>SAINT PIERRE EN FAUCIGNY</v>
          </cell>
          <cell r="U91">
            <v>36100</v>
          </cell>
          <cell r="V91">
            <v>22000</v>
          </cell>
        </row>
        <row r="92">
          <cell r="A92">
            <v>0.09</v>
          </cell>
          <cell r="B92" t="str">
            <v>BE</v>
          </cell>
          <cell r="C92" t="str">
            <v>MP</v>
          </cell>
          <cell r="D92" t="str">
            <v>SOCAD</v>
          </cell>
          <cell r="E92" t="str">
            <v>ZI Technologia   Rue Max Devaux   BP 17</v>
          </cell>
          <cell r="F92">
            <v>70001</v>
          </cell>
          <cell r="G92" t="str">
            <v>VESOUL Cédex</v>
          </cell>
          <cell r="H92">
            <v>384769430</v>
          </cell>
          <cell r="K92" t="str">
            <v>CHAMBRE METIERS ET ARTISANAT - CFA</v>
          </cell>
          <cell r="L92">
            <v>70</v>
          </cell>
          <cell r="M92" t="str">
            <v>VESOUL</v>
          </cell>
          <cell r="N92" t="str">
            <v>LAMBOLEY Architectes</v>
          </cell>
          <cell r="O92" t="str">
            <v>3, Rue Roy</v>
          </cell>
          <cell r="P92">
            <v>25000</v>
          </cell>
          <cell r="Q92" t="str">
            <v>BESANCON</v>
          </cell>
          <cell r="R92">
            <v>381612800</v>
          </cell>
          <cell r="T92">
            <v>381612008</v>
          </cell>
          <cell r="U92">
            <v>287099.88</v>
          </cell>
          <cell r="V92">
            <v>103595</v>
          </cell>
        </row>
        <row r="93">
          <cell r="A93">
            <v>9.0999999999999998E-2</v>
          </cell>
          <cell r="B93" t="str">
            <v>BM</v>
          </cell>
          <cell r="C93" t="str">
            <v>AL</v>
          </cell>
          <cell r="D93" t="str">
            <v>LIAL</v>
          </cell>
          <cell r="E93" t="str">
            <v>ZA du Chaillaux</v>
          </cell>
          <cell r="F93">
            <v>70190</v>
          </cell>
          <cell r="G93" t="str">
            <v>RIOZ</v>
          </cell>
          <cell r="H93">
            <v>384918686</v>
          </cell>
          <cell r="I93">
            <v>688324067</v>
          </cell>
          <cell r="J93">
            <v>384918499</v>
          </cell>
          <cell r="K93" t="str">
            <v>LIAL</v>
          </cell>
          <cell r="L93">
            <v>70</v>
          </cell>
          <cell r="M93" t="str">
            <v>RIOZ</v>
          </cell>
          <cell r="N93" t="str">
            <v>CERES INGENIERIE</v>
          </cell>
          <cell r="O93" t="str">
            <v>1, Allée Claude Debussy</v>
          </cell>
          <cell r="P93">
            <v>69130</v>
          </cell>
          <cell r="Q93" t="str">
            <v>ECULLY</v>
          </cell>
          <cell r="R93">
            <v>437646860</v>
          </cell>
          <cell r="S93">
            <v>680504911</v>
          </cell>
          <cell r="T93">
            <v>437646861</v>
          </cell>
          <cell r="U93">
            <v>123850</v>
          </cell>
          <cell r="V93">
            <v>55820</v>
          </cell>
        </row>
        <row r="94">
          <cell r="A94">
            <v>9.1999999999999998E-2</v>
          </cell>
          <cell r="B94" t="str">
            <v>CS</v>
          </cell>
          <cell r="C94" t="str">
            <v>GD</v>
          </cell>
          <cell r="D94" t="str">
            <v>FG CONSTRUCTION</v>
          </cell>
          <cell r="E94" t="str">
            <v>ZAE des Forges   10, Allée du Val d'Avière</v>
          </cell>
          <cell r="F94">
            <v>88390</v>
          </cell>
          <cell r="G94" t="str">
            <v>LES FORGES</v>
          </cell>
          <cell r="H94">
            <v>329307588</v>
          </cell>
          <cell r="I94">
            <v>670485252</v>
          </cell>
          <cell r="J94">
            <v>329342598</v>
          </cell>
          <cell r="K94" t="str">
            <v>SCI ASTIL</v>
          </cell>
          <cell r="L94">
            <v>88</v>
          </cell>
          <cell r="M94" t="str">
            <v>GOLBEY</v>
          </cell>
          <cell r="U94">
            <v>31000</v>
          </cell>
          <cell r="V94">
            <v>15000</v>
          </cell>
        </row>
        <row r="95">
          <cell r="A95">
            <v>9.2999999999999999E-2</v>
          </cell>
          <cell r="B95" t="str">
            <v>CS</v>
          </cell>
          <cell r="C95" t="str">
            <v>BA</v>
          </cell>
          <cell r="D95" t="str">
            <v>SAUVAIN Philippe</v>
          </cell>
          <cell r="E95" t="str">
            <v>La Truode</v>
          </cell>
          <cell r="F95">
            <v>21700</v>
          </cell>
          <cell r="G95" t="str">
            <v>CORGOLOIN</v>
          </cell>
          <cell r="I95">
            <v>689334463</v>
          </cell>
          <cell r="K95" t="str">
            <v>SAUVAIN Philippe</v>
          </cell>
          <cell r="L95">
            <v>21</v>
          </cell>
          <cell r="M95" t="str">
            <v>CORGOLOIN</v>
          </cell>
          <cell r="U95">
            <v>5405</v>
          </cell>
          <cell r="V95">
            <v>0</v>
          </cell>
        </row>
        <row r="96">
          <cell r="A96">
            <v>9.4E-2</v>
          </cell>
          <cell r="B96" t="str">
            <v>BB</v>
          </cell>
          <cell r="C96" t="str">
            <v>DI</v>
          </cell>
          <cell r="D96" t="str">
            <v>SCI FIRST PLAZA chez LAZARD GROUPE</v>
          </cell>
          <cell r="E96" t="str">
            <v>1, Allée de la Robertsau</v>
          </cell>
          <cell r="F96">
            <v>67000</v>
          </cell>
          <cell r="G96" t="str">
            <v>STRASBOURG</v>
          </cell>
          <cell r="H96">
            <v>390293600</v>
          </cell>
          <cell r="J96">
            <v>388642868</v>
          </cell>
          <cell r="K96" t="str">
            <v>FIRST PLAZA</v>
          </cell>
          <cell r="L96">
            <v>57</v>
          </cell>
          <cell r="M96" t="str">
            <v>METZ</v>
          </cell>
          <cell r="U96">
            <v>92700</v>
          </cell>
          <cell r="V96">
            <v>46400</v>
          </cell>
        </row>
        <row r="97">
          <cell r="A97">
            <v>9.5000000000000001E-2</v>
          </cell>
          <cell r="B97" t="str">
            <v>BE</v>
          </cell>
          <cell r="C97" t="str">
            <v>HS</v>
          </cell>
          <cell r="D97" t="str">
            <v>LCR</v>
          </cell>
          <cell r="E97" t="str">
            <v>19, Rue de la Haye   BP 30058   SCHILTIGHEIM</v>
          </cell>
          <cell r="F97">
            <v>67013</v>
          </cell>
          <cell r="G97" t="str">
            <v>STRASBOURG Cédex</v>
          </cell>
          <cell r="H97">
            <v>388770265</v>
          </cell>
          <cell r="J97">
            <v>388770265</v>
          </cell>
          <cell r="K97" t="str">
            <v>SCI MAJ - STRASOL</v>
          </cell>
          <cell r="L97">
            <v>67</v>
          </cell>
          <cell r="M97" t="str">
            <v>WIWERSHEIM</v>
          </cell>
          <cell r="N97" t="str">
            <v>LCR</v>
          </cell>
          <cell r="O97" t="str">
            <v>19, Rue de la Haye   BP 30058   SCHILTIGHEIM</v>
          </cell>
          <cell r="P97">
            <v>67013</v>
          </cell>
          <cell r="Q97" t="str">
            <v>STRASBOURG Cédex</v>
          </cell>
          <cell r="R97">
            <v>388770240</v>
          </cell>
          <cell r="T97">
            <v>388770265</v>
          </cell>
          <cell r="U97">
            <v>90000</v>
          </cell>
          <cell r="V97">
            <v>56000</v>
          </cell>
        </row>
        <row r="98">
          <cell r="A98">
            <v>9.6000000000000002E-2</v>
          </cell>
          <cell r="B98" t="str">
            <v>CC</v>
          </cell>
          <cell r="C98" t="str">
            <v>BI</v>
          </cell>
          <cell r="D98" t="str">
            <v>SEB IMMOBILIER</v>
          </cell>
          <cell r="E98" t="str">
            <v>512, Avenue des Jourdies</v>
          </cell>
          <cell r="F98">
            <v>74800</v>
          </cell>
          <cell r="G98" t="str">
            <v>SAINT PIERRE EN FAUCIGNY</v>
          </cell>
          <cell r="H98">
            <v>450039914</v>
          </cell>
          <cell r="K98" t="str">
            <v>ARCOM EURONUM</v>
          </cell>
          <cell r="L98">
            <v>74</v>
          </cell>
          <cell r="M98" t="str">
            <v>SAINT PIERRE EN FAUCIGNY</v>
          </cell>
          <cell r="U98">
            <v>86295</v>
          </cell>
          <cell r="V98">
            <v>44030</v>
          </cell>
        </row>
        <row r="99">
          <cell r="A99">
            <v>9.7000000000000003E-2</v>
          </cell>
          <cell r="B99" t="str">
            <v>FC</v>
          </cell>
          <cell r="C99" t="str">
            <v>MP</v>
          </cell>
          <cell r="D99" t="str">
            <v>MULTITOITURE</v>
          </cell>
          <cell r="E99" t="str">
            <v>94, Quartier Orléans   BP 973</v>
          </cell>
          <cell r="F99">
            <v>97150</v>
          </cell>
          <cell r="G99" t="str">
            <v>SAINT MARTIN (GUADELOUPE)</v>
          </cell>
          <cell r="H99">
            <v>590871712</v>
          </cell>
          <cell r="J99">
            <v>590871714</v>
          </cell>
          <cell r="K99" t="str">
            <v>YACHT CLUB</v>
          </cell>
          <cell r="L99">
            <v>97</v>
          </cell>
          <cell r="M99" t="str">
            <v>SAINT MARTIN</v>
          </cell>
          <cell r="U99">
            <v>18777.5</v>
          </cell>
          <cell r="V99">
            <v>2990</v>
          </cell>
        </row>
        <row r="100">
          <cell r="A100">
            <v>9.8000000000000004E-2</v>
          </cell>
          <cell r="B100" t="str">
            <v>YM</v>
          </cell>
          <cell r="C100" t="str">
            <v>GD</v>
          </cell>
          <cell r="D100" t="str">
            <v>SCI DU BUNNELT</v>
          </cell>
          <cell r="E100" t="str">
            <v>27, Avenue de Suffren</v>
          </cell>
          <cell r="F100">
            <v>75007</v>
          </cell>
          <cell r="G100" t="str">
            <v>PARIS</v>
          </cell>
          <cell r="K100" t="str">
            <v>LECLERC EXPRESS DRIVE - SOLOMARG</v>
          </cell>
          <cell r="L100">
            <v>57</v>
          </cell>
          <cell r="M100" t="str">
            <v>BOUSSE</v>
          </cell>
          <cell r="N100" t="str">
            <v>ATEBAT</v>
          </cell>
          <cell r="O100" t="str">
            <v>5, Avenue Charles De Gaulle  BP 8</v>
          </cell>
          <cell r="P100">
            <v>51510</v>
          </cell>
          <cell r="Q100" t="str">
            <v>FAGNIERES</v>
          </cell>
          <cell r="R100">
            <v>326685793</v>
          </cell>
          <cell r="T100">
            <v>326685813</v>
          </cell>
          <cell r="U100">
            <v>99400</v>
          </cell>
          <cell r="V100">
            <v>52850</v>
          </cell>
        </row>
        <row r="101">
          <cell r="A101">
            <v>9.9000000000000005E-2</v>
          </cell>
          <cell r="B101" t="str">
            <v>YM</v>
          </cell>
          <cell r="C101" t="str">
            <v>GD</v>
          </cell>
          <cell r="D101" t="str">
            <v>SCI AERIE</v>
          </cell>
          <cell r="E101" t="str">
            <v>120, Rue du Général Diou</v>
          </cell>
          <cell r="F101">
            <v>57070</v>
          </cell>
          <cell r="G101" t="str">
            <v>SAINT JULIEN LES METZ</v>
          </cell>
          <cell r="K101" t="str">
            <v>LECLERC EXPRESS DRIVE - FIFAM</v>
          </cell>
          <cell r="L101">
            <v>57</v>
          </cell>
          <cell r="M101" t="str">
            <v>FAMECK</v>
          </cell>
          <cell r="N101" t="str">
            <v>ATEBAT</v>
          </cell>
          <cell r="O101" t="str">
            <v>5, Avenue Charles De Gaulle  BP 8</v>
          </cell>
          <cell r="P101">
            <v>51510</v>
          </cell>
          <cell r="Q101" t="str">
            <v>FAGNIERES</v>
          </cell>
          <cell r="R101">
            <v>326685793</v>
          </cell>
          <cell r="T101">
            <v>326685813</v>
          </cell>
          <cell r="U101">
            <v>180500</v>
          </cell>
          <cell r="V101">
            <v>107500</v>
          </cell>
        </row>
        <row r="102">
          <cell r="A102">
            <v>0.1</v>
          </cell>
          <cell r="B102" t="str">
            <v>YM</v>
          </cell>
          <cell r="C102" t="str">
            <v>GD</v>
          </cell>
          <cell r="D102" t="str">
            <v>BLUE</v>
          </cell>
          <cell r="E102" t="str">
            <v>36, Avenue de Thionville</v>
          </cell>
          <cell r="F102">
            <v>57140</v>
          </cell>
          <cell r="G102" t="str">
            <v>WOIPPY</v>
          </cell>
          <cell r="K102" t="str">
            <v>LECLERC EXPRESS DRIVE</v>
          </cell>
          <cell r="L102">
            <v>57</v>
          </cell>
          <cell r="M102" t="str">
            <v>WOIPPY</v>
          </cell>
          <cell r="N102" t="str">
            <v>ATEBAT</v>
          </cell>
          <cell r="O102" t="str">
            <v>5, Avenue Charles De Gaulle  BP 8</v>
          </cell>
          <cell r="P102">
            <v>51510</v>
          </cell>
          <cell r="Q102" t="str">
            <v>FAGNIERES</v>
          </cell>
          <cell r="R102">
            <v>326685793</v>
          </cell>
          <cell r="T102">
            <v>326685813</v>
          </cell>
          <cell r="U102" t="str">
            <v>ANNULEE</v>
          </cell>
          <cell r="V102">
            <v>101000</v>
          </cell>
        </row>
        <row r="103">
          <cell r="A103">
            <v>0.10100000000000001</v>
          </cell>
          <cell r="B103" t="str">
            <v>YM</v>
          </cell>
          <cell r="C103" t="str">
            <v>GD</v>
          </cell>
          <cell r="D103" t="str">
            <v>SCI DU COLOMBIER</v>
          </cell>
          <cell r="E103" t="str">
            <v>27, Avenue de Suffren</v>
          </cell>
          <cell r="F103">
            <v>75007</v>
          </cell>
          <cell r="G103" t="str">
            <v>PARIS</v>
          </cell>
          <cell r="K103" t="str">
            <v>LECLERC EXPRESS DRIVE</v>
          </cell>
          <cell r="L103">
            <v>57</v>
          </cell>
          <cell r="M103" t="str">
            <v>THIONVILLE</v>
          </cell>
          <cell r="N103" t="str">
            <v>ATEBAT</v>
          </cell>
          <cell r="O103" t="str">
            <v>5, Avenue Charles De Gaulle  BP 8</v>
          </cell>
          <cell r="P103">
            <v>51510</v>
          </cell>
          <cell r="Q103" t="str">
            <v>FAGNIERES</v>
          </cell>
          <cell r="R103">
            <v>326685793</v>
          </cell>
          <cell r="T103">
            <v>326685813</v>
          </cell>
          <cell r="U103">
            <v>143500</v>
          </cell>
          <cell r="V103">
            <v>82205</v>
          </cell>
        </row>
        <row r="104">
          <cell r="A104">
            <v>0.10199999999999999</v>
          </cell>
          <cell r="B104" t="str">
            <v>BE</v>
          </cell>
          <cell r="C104" t="str">
            <v>MP</v>
          </cell>
          <cell r="D104" t="str">
            <v>VILLE DE SAINT APOLLINAIRE</v>
          </cell>
          <cell r="E104" t="str">
            <v>Hotel de Ville   BP 10</v>
          </cell>
          <cell r="F104">
            <v>21850</v>
          </cell>
          <cell r="G104" t="str">
            <v>SAINT APOLLINAIRE</v>
          </cell>
          <cell r="H104">
            <v>380729999</v>
          </cell>
          <cell r="J104">
            <v>380729990</v>
          </cell>
          <cell r="K104" t="str">
            <v>ESPACE TABOUROT DES ACCORDS</v>
          </cell>
          <cell r="L104">
            <v>21</v>
          </cell>
          <cell r="M104" t="str">
            <v>SAINT APOLLINAIRE</v>
          </cell>
          <cell r="U104">
            <v>24700</v>
          </cell>
        </row>
        <row r="105">
          <cell r="A105">
            <v>0.10299999999999999</v>
          </cell>
          <cell r="B105" t="str">
            <v>BB</v>
          </cell>
          <cell r="C105" t="str">
            <v>GD</v>
          </cell>
          <cell r="D105" t="str">
            <v>LA MAISON DU TREIZIEME</v>
          </cell>
          <cell r="E105" t="str">
            <v>10, Allée Bienvenue</v>
          </cell>
          <cell r="F105">
            <v>93467</v>
          </cell>
          <cell r="G105" t="str">
            <v>NOISY LE GRAND</v>
          </cell>
          <cell r="K105" t="str">
            <v>BRICORAMA</v>
          </cell>
          <cell r="L105">
            <v>2</v>
          </cell>
          <cell r="M105" t="str">
            <v>VIRY NOUREUIL</v>
          </cell>
          <cell r="N105" t="str">
            <v>BOUCHET ARCHITECTURE</v>
          </cell>
          <cell r="O105" t="str">
            <v>4, Rue Roger Lorisson   BP 107</v>
          </cell>
          <cell r="P105">
            <v>42163</v>
          </cell>
          <cell r="Q105" t="str">
            <v>ANDREZIEUX BOUTHEON Cédex</v>
          </cell>
          <cell r="R105">
            <v>477552013</v>
          </cell>
          <cell r="S105">
            <v>609012757</v>
          </cell>
          <cell r="T105">
            <v>477554720</v>
          </cell>
          <cell r="U105">
            <v>150260</v>
          </cell>
          <cell r="V105">
            <v>123180</v>
          </cell>
        </row>
        <row r="106">
          <cell r="A106">
            <v>0.104</v>
          </cell>
          <cell r="B106" t="str">
            <v>BE</v>
          </cell>
          <cell r="C106" t="str">
            <v>BI</v>
          </cell>
          <cell r="D106" t="str">
            <v>LCR</v>
          </cell>
          <cell r="E106" t="str">
            <v>2, Rue Augustin Fresnel   Tour B   BP 28236</v>
          </cell>
          <cell r="F106">
            <v>57082</v>
          </cell>
          <cell r="G106" t="str">
            <v>METZ Cédex 3</v>
          </cell>
          <cell r="H106">
            <v>387213113</v>
          </cell>
          <cell r="J106">
            <v>387795612</v>
          </cell>
          <cell r="K106" t="str">
            <v>SCI EFR LORRAINE</v>
          </cell>
          <cell r="L106">
            <v>54</v>
          </cell>
          <cell r="M106" t="str">
            <v>DOMGERMAIN</v>
          </cell>
          <cell r="N106" t="str">
            <v>LCR</v>
          </cell>
          <cell r="O106" t="str">
            <v>2, Rue Augustin Fresnel   Tour B   BP 28236</v>
          </cell>
          <cell r="P106">
            <v>57082</v>
          </cell>
          <cell r="Q106" t="str">
            <v>METZ Cédex 3</v>
          </cell>
          <cell r="R106">
            <v>387213113</v>
          </cell>
          <cell r="T106">
            <v>387795612</v>
          </cell>
          <cell r="U106">
            <v>22000</v>
          </cell>
          <cell r="V106">
            <v>11000</v>
          </cell>
        </row>
        <row r="107">
          <cell r="A107">
            <v>0.105</v>
          </cell>
          <cell r="B107" t="str">
            <v>BB</v>
          </cell>
          <cell r="C107" t="str">
            <v>HS</v>
          </cell>
          <cell r="D107" t="str">
            <v>BOUTILLON</v>
          </cell>
          <cell r="E107" t="str">
            <v>46, Rue de Longvic</v>
          </cell>
          <cell r="F107">
            <v>21300</v>
          </cell>
          <cell r="G107" t="str">
            <v>CHENOVE</v>
          </cell>
          <cell r="K107" t="str">
            <v>BOUTILLON</v>
          </cell>
          <cell r="L107">
            <v>21</v>
          </cell>
          <cell r="M107" t="str">
            <v>CHENOVE</v>
          </cell>
          <cell r="N107" t="str">
            <v>ARCHIGROUP</v>
          </cell>
          <cell r="O107" t="str">
            <v>50, Allée des Cyprès  BP 34</v>
          </cell>
          <cell r="P107">
            <v>69579</v>
          </cell>
          <cell r="Q107" t="str">
            <v>LIMONEST</v>
          </cell>
          <cell r="R107">
            <v>478564848</v>
          </cell>
          <cell r="T107">
            <v>478664866</v>
          </cell>
          <cell r="U107">
            <v>13000</v>
          </cell>
        </row>
        <row r="108">
          <cell r="A108">
            <v>0.106</v>
          </cell>
          <cell r="B108" t="str">
            <v>BE</v>
          </cell>
          <cell r="C108" t="str">
            <v>MP</v>
          </cell>
          <cell r="D108" t="str">
            <v>COMMUNAUTE DE L'AGGLOMERATION DE DIJON</v>
          </cell>
          <cell r="E108" t="str">
            <v>40, Avenue du Drapeau   BP 17150</v>
          </cell>
          <cell r="F108">
            <v>21075</v>
          </cell>
          <cell r="G108" t="str">
            <v>DIJON Cédex</v>
          </cell>
          <cell r="H108">
            <v>380503535</v>
          </cell>
          <cell r="J108">
            <v>380501336</v>
          </cell>
          <cell r="K108" t="str">
            <v xml:space="preserve">TRAMWAY - Centre de Maintenance </v>
          </cell>
          <cell r="L108">
            <v>21</v>
          </cell>
          <cell r="M108" t="str">
            <v>DIJON CHENOVE</v>
          </cell>
          <cell r="N108" t="str">
            <v>FERRAND SIGAL</v>
          </cell>
          <cell r="O108" t="str">
            <v>15, Place Louis Pradel</v>
          </cell>
          <cell r="P108">
            <v>69001</v>
          </cell>
          <cell r="Q108" t="str">
            <v>LYON</v>
          </cell>
          <cell r="R108">
            <v>478274749</v>
          </cell>
          <cell r="T108">
            <v>478274657</v>
          </cell>
          <cell r="U108">
            <v>4803265.5</v>
          </cell>
          <cell r="V108">
            <v>1710000</v>
          </cell>
        </row>
        <row r="109">
          <cell r="A109">
            <v>0.107</v>
          </cell>
          <cell r="B109" t="str">
            <v>BE</v>
          </cell>
          <cell r="C109" t="str">
            <v>BI</v>
          </cell>
          <cell r="D109" t="str">
            <v>LCR</v>
          </cell>
          <cell r="E109" t="str">
            <v>19, Rue de la Haye   BP 30058   SCHILTIGHEIM</v>
          </cell>
          <cell r="F109">
            <v>67013</v>
          </cell>
          <cell r="G109" t="str">
            <v>STRASBOURG</v>
          </cell>
          <cell r="H109">
            <v>388770240</v>
          </cell>
          <cell r="J109">
            <v>388770265</v>
          </cell>
          <cell r="K109" t="str">
            <v>SCI BIO E3</v>
          </cell>
          <cell r="L109">
            <v>67</v>
          </cell>
          <cell r="M109" t="str">
            <v>SCHILIGHEIM</v>
          </cell>
          <cell r="N109" t="str">
            <v>LCR</v>
          </cell>
          <cell r="O109" t="str">
            <v>19, Rue de la Haye   BP 30058   SCHILTIGHEIM</v>
          </cell>
          <cell r="P109">
            <v>67013</v>
          </cell>
          <cell r="Q109" t="str">
            <v>STRASBOURG Cédex</v>
          </cell>
          <cell r="R109">
            <v>388770240</v>
          </cell>
          <cell r="T109">
            <v>388770265</v>
          </cell>
          <cell r="U109">
            <v>62300</v>
          </cell>
          <cell r="V109">
            <v>36000</v>
          </cell>
        </row>
        <row r="110">
          <cell r="A110">
            <v>0.108</v>
          </cell>
          <cell r="B110" t="str">
            <v>BE</v>
          </cell>
          <cell r="C110" t="str">
            <v>BI</v>
          </cell>
          <cell r="D110" t="str">
            <v>LCR</v>
          </cell>
          <cell r="E110" t="str">
            <v>19, Rue de la Haye   BP 30058   SCHILTIGHEIM</v>
          </cell>
          <cell r="F110">
            <v>67013</v>
          </cell>
          <cell r="G110" t="str">
            <v>STRASBOURG</v>
          </cell>
          <cell r="H110">
            <v>388770240</v>
          </cell>
          <cell r="J110">
            <v>388770265</v>
          </cell>
          <cell r="K110" t="str">
            <v>SCI LES FLAMBOYANTS</v>
          </cell>
          <cell r="L110">
            <v>67</v>
          </cell>
          <cell r="M110" t="str">
            <v>MOLSHEIM</v>
          </cell>
          <cell r="N110" t="str">
            <v>LCR</v>
          </cell>
          <cell r="O110" t="str">
            <v>19, Rue de la Haye   BP 30058   SCHILTIGHEIM</v>
          </cell>
          <cell r="P110">
            <v>67013</v>
          </cell>
          <cell r="Q110" t="str">
            <v>STRASBOURG Cédex</v>
          </cell>
          <cell r="R110">
            <v>388770240</v>
          </cell>
          <cell r="T110">
            <v>388770265</v>
          </cell>
          <cell r="U110">
            <v>64255</v>
          </cell>
          <cell r="V110">
            <v>37900</v>
          </cell>
        </row>
        <row r="111">
          <cell r="A111">
            <v>0.109</v>
          </cell>
          <cell r="B111" t="str">
            <v>BE</v>
          </cell>
          <cell r="C111" t="str">
            <v>DI</v>
          </cell>
          <cell r="D111" t="str">
            <v>SCI GJH MATHIS BISCHHEIM</v>
          </cell>
          <cell r="E111" t="str">
            <v>76, Route de Bischwiller</v>
          </cell>
          <cell r="F111">
            <v>67800</v>
          </cell>
          <cell r="G111" t="str">
            <v>BISCHHEIM</v>
          </cell>
          <cell r="K111" t="str">
            <v>SCI GJH MATHIS BISCHHEIM - GROUPE HESS</v>
          </cell>
          <cell r="L111">
            <v>67</v>
          </cell>
          <cell r="M111" t="str">
            <v>BISCHHEIM</v>
          </cell>
          <cell r="N111" t="str">
            <v>SCHWAB Architectes</v>
          </cell>
          <cell r="O111" t="str">
            <v>8, Rue de la Haye</v>
          </cell>
          <cell r="P111">
            <v>67300</v>
          </cell>
          <cell r="Q111" t="str">
            <v>SCHILTIGHEIM</v>
          </cell>
          <cell r="R111">
            <v>388818669</v>
          </cell>
          <cell r="T111">
            <v>388817318</v>
          </cell>
          <cell r="U111">
            <v>800844</v>
          </cell>
          <cell r="V111">
            <v>500155</v>
          </cell>
        </row>
        <row r="112">
          <cell r="A112">
            <v>0.11</v>
          </cell>
          <cell r="B112" t="str">
            <v>BE</v>
          </cell>
          <cell r="C112" t="str">
            <v>BI</v>
          </cell>
          <cell r="D112" t="str">
            <v>CEREBOS Salines</v>
          </cell>
          <cell r="E112" t="str">
            <v>1, Rue de la Saline</v>
          </cell>
          <cell r="F112">
            <v>54110</v>
          </cell>
          <cell r="G112" t="str">
            <v>DOMBASLE SUR MEURTHE</v>
          </cell>
          <cell r="H112">
            <v>383182192</v>
          </cell>
          <cell r="K112" t="str">
            <v>ESCO CEREBOS</v>
          </cell>
          <cell r="L112">
            <v>54</v>
          </cell>
          <cell r="M112" t="str">
            <v>DOMBASLE SUR MEURTHE</v>
          </cell>
          <cell r="U112">
            <v>41000</v>
          </cell>
          <cell r="V112">
            <v>7500</v>
          </cell>
        </row>
        <row r="113">
          <cell r="A113">
            <v>0.111</v>
          </cell>
          <cell r="B113" t="str">
            <v>FC</v>
          </cell>
          <cell r="C113" t="str">
            <v>BI</v>
          </cell>
          <cell r="D113" t="str">
            <v>ACMS CARAIBES</v>
          </cell>
          <cell r="E113" t="str">
            <v>3, Rue Eugène Eucharis   Lotissement Dillon</v>
          </cell>
          <cell r="F113">
            <v>97200</v>
          </cell>
          <cell r="G113" t="str">
            <v>FORT DE FRANCE</v>
          </cell>
          <cell r="H113">
            <v>596716525</v>
          </cell>
          <cell r="J113">
            <v>596716202</v>
          </cell>
          <cell r="K113" t="str">
            <v>GALION</v>
          </cell>
          <cell r="L113">
            <v>97</v>
          </cell>
          <cell r="M113" t="str">
            <v>TRINITE</v>
          </cell>
          <cell r="U113">
            <v>19995</v>
          </cell>
          <cell r="V113">
            <v>6530</v>
          </cell>
        </row>
        <row r="114">
          <cell r="A114">
            <v>0.112</v>
          </cell>
          <cell r="B114" t="str">
            <v>FC</v>
          </cell>
          <cell r="C114" t="str">
            <v>MP</v>
          </cell>
          <cell r="D114" t="str">
            <v>ACMS CARAIBES</v>
          </cell>
          <cell r="E114" t="str">
            <v>3, Rue Eugène Eucharis   Lotissement Dillon</v>
          </cell>
          <cell r="F114">
            <v>97200</v>
          </cell>
          <cell r="G114" t="str">
            <v>FORT DE FRANCE</v>
          </cell>
          <cell r="H114">
            <v>596716525</v>
          </cell>
          <cell r="J114">
            <v>596716202</v>
          </cell>
          <cell r="K114" t="str">
            <v>DDE</v>
          </cell>
          <cell r="L114">
            <v>97</v>
          </cell>
          <cell r="M114" t="str">
            <v>MARTINIQUE</v>
          </cell>
          <cell r="U114">
            <v>9740.86</v>
          </cell>
          <cell r="V114">
            <v>4100</v>
          </cell>
        </row>
        <row r="115">
          <cell r="A115">
            <v>0.113</v>
          </cell>
          <cell r="B115" t="str">
            <v>LM</v>
          </cell>
          <cell r="C115" t="str">
            <v>DI</v>
          </cell>
          <cell r="D115" t="str">
            <v>SAVOIE Frères</v>
          </cell>
          <cell r="E115" t="str">
            <v>22, Rue Augustin Fresnel   BP 20323   ZI</v>
          </cell>
          <cell r="F115">
            <v>37173</v>
          </cell>
          <cell r="G115" t="str">
            <v>CHAMBRAY LES TOURS Cédex</v>
          </cell>
          <cell r="H115">
            <v>247271227</v>
          </cell>
          <cell r="J115">
            <v>247272780</v>
          </cell>
          <cell r="K115" t="str">
            <v>CŒUR DE VILLE</v>
          </cell>
          <cell r="L115">
            <v>93</v>
          </cell>
          <cell r="M115" t="str">
            <v>MONTREUIL</v>
          </cell>
          <cell r="U115">
            <v>1292687.8599999999</v>
          </cell>
          <cell r="V115">
            <v>395584</v>
          </cell>
        </row>
        <row r="116">
          <cell r="A116">
            <v>0.114</v>
          </cell>
          <cell r="B116" t="str">
            <v>LM</v>
          </cell>
          <cell r="C116" t="str">
            <v>MP</v>
          </cell>
          <cell r="D116" t="str">
            <v>REGION NORD PAS DE CALAIS</v>
          </cell>
          <cell r="E116" t="str">
            <v>45, Rue de Tournoi</v>
          </cell>
          <cell r="F116">
            <v>59028</v>
          </cell>
          <cell r="G116" t="str">
            <v>LILLE</v>
          </cell>
          <cell r="K116" t="str">
            <v>VELODROME COUVERT</v>
          </cell>
          <cell r="L116">
            <v>59</v>
          </cell>
          <cell r="M116" t="str">
            <v>ROUBAIX</v>
          </cell>
          <cell r="N116" t="str">
            <v>ATELIERS NEVEUX</v>
          </cell>
          <cell r="O116" t="str">
            <v>3, Rue de Barbieux</v>
          </cell>
          <cell r="P116">
            <v>59100</v>
          </cell>
          <cell r="Q116" t="str">
            <v>ROUBAIX</v>
          </cell>
          <cell r="U116">
            <v>1542998.52</v>
          </cell>
          <cell r="V116">
            <v>508673</v>
          </cell>
        </row>
        <row r="117">
          <cell r="A117">
            <v>0.115</v>
          </cell>
          <cell r="B117" t="str">
            <v>LM</v>
          </cell>
          <cell r="C117" t="str">
            <v>GD</v>
          </cell>
          <cell r="D117" t="str">
            <v>SOPIC</v>
          </cell>
          <cell r="E117" t="str">
            <v>494, Avenue du Général De Gaulle   BP 90091</v>
          </cell>
          <cell r="F117">
            <v>59588</v>
          </cell>
          <cell r="G117" t="str">
            <v>BONDUES Cédex</v>
          </cell>
          <cell r="H117">
            <v>328337270</v>
          </cell>
          <cell r="J117">
            <v>328337270</v>
          </cell>
          <cell r="K117" t="str">
            <v>LE PARC DES VERGERS</v>
          </cell>
          <cell r="L117">
            <v>78</v>
          </cell>
          <cell r="M117" t="str">
            <v>CHAMBOURCY</v>
          </cell>
          <cell r="N117" t="str">
            <v>SCAU</v>
          </cell>
          <cell r="O117" t="str">
            <v>5, Rue Lemaignan</v>
          </cell>
          <cell r="P117">
            <v>75014</v>
          </cell>
          <cell r="Q117" t="str">
            <v>PARIS</v>
          </cell>
          <cell r="R117">
            <v>140788400</v>
          </cell>
          <cell r="T117">
            <v>140788598</v>
          </cell>
          <cell r="U117">
            <v>412158.61</v>
          </cell>
          <cell r="V117">
            <v>0</v>
          </cell>
        </row>
        <row r="118">
          <cell r="A118">
            <v>0.11600000000000001</v>
          </cell>
          <cell r="B118" t="str">
            <v>BE</v>
          </cell>
          <cell r="C118" t="str">
            <v>GD</v>
          </cell>
          <cell r="D118" t="str">
            <v>BELDIS</v>
          </cell>
          <cell r="F118">
            <v>90000</v>
          </cell>
          <cell r="G118" t="str">
            <v>BELFORT</v>
          </cell>
          <cell r="K118" t="str">
            <v>LECLERC DRIVE EXPRESS -  DRIVE SPORT</v>
          </cell>
          <cell r="L118">
            <v>90</v>
          </cell>
          <cell r="M118" t="str">
            <v>BELFORT</v>
          </cell>
          <cell r="N118" t="str">
            <v>ARCHITECTURES ET COMMERCES</v>
          </cell>
          <cell r="O118" t="str">
            <v xml:space="preserve">1 Bis, Avenue de l'Espérance </v>
          </cell>
          <cell r="P118">
            <v>90000</v>
          </cell>
          <cell r="Q118" t="str">
            <v>BELFORT</v>
          </cell>
          <cell r="S118">
            <v>688262744</v>
          </cell>
          <cell r="U118">
            <v>30000</v>
          </cell>
          <cell r="V118">
            <v>8000</v>
          </cell>
        </row>
        <row r="119">
          <cell r="A119">
            <v>0.11700000000000001</v>
          </cell>
          <cell r="B119" t="str">
            <v>FC</v>
          </cell>
          <cell r="C119" t="str">
            <v>BI</v>
          </cell>
          <cell r="D119" t="str">
            <v>ACMS CARAIBES</v>
          </cell>
          <cell r="E119" t="str">
            <v>3, Rue Eugène Eucharis   Lotissement Dillon</v>
          </cell>
          <cell r="F119">
            <v>97200</v>
          </cell>
          <cell r="G119" t="str">
            <v>FORT DE FRANCE</v>
          </cell>
          <cell r="H119">
            <v>596716525</v>
          </cell>
          <cell r="J119">
            <v>596716202</v>
          </cell>
          <cell r="K119" t="str">
            <v>SAINTE MARIE</v>
          </cell>
          <cell r="L119">
            <v>97</v>
          </cell>
          <cell r="M119" t="str">
            <v>MARTINIQUE</v>
          </cell>
          <cell r="U119">
            <v>100645.31</v>
          </cell>
          <cell r="V119">
            <v>14440</v>
          </cell>
        </row>
        <row r="120">
          <cell r="A120">
            <v>0.11799999999999999</v>
          </cell>
          <cell r="B120" t="str">
            <v>FC</v>
          </cell>
          <cell r="C120" t="str">
            <v>DI</v>
          </cell>
          <cell r="D120" t="str">
            <v>CARMETAL</v>
          </cell>
          <cell r="E120" t="str">
            <v>14, ZAC des Coteaux</v>
          </cell>
          <cell r="F120">
            <v>97228</v>
          </cell>
          <cell r="G120" t="str">
            <v>SAINTE LUCE</v>
          </cell>
          <cell r="H120">
            <v>596590191</v>
          </cell>
          <cell r="J120">
            <v>596590021</v>
          </cell>
          <cell r="U120">
            <v>9750</v>
          </cell>
        </row>
        <row r="121">
          <cell r="A121">
            <v>0.11899999999999999</v>
          </cell>
          <cell r="B121" t="str">
            <v>BE</v>
          </cell>
          <cell r="C121" t="str">
            <v>AR</v>
          </cell>
          <cell r="D121" t="str">
            <v>LCR</v>
          </cell>
          <cell r="E121" t="str">
            <v>19, Rue de la Haye   BP 30058   SCHILTIGHEIM</v>
          </cell>
          <cell r="F121">
            <v>67013</v>
          </cell>
          <cell r="G121" t="str">
            <v>STRASBOURG Cédex</v>
          </cell>
          <cell r="H121">
            <v>388770240</v>
          </cell>
          <cell r="J121">
            <v>388770265</v>
          </cell>
          <cell r="K121" t="str">
            <v>KS2 (Bâtiment A)</v>
          </cell>
          <cell r="L121">
            <v>67</v>
          </cell>
          <cell r="M121" t="str">
            <v>BRUMATH</v>
          </cell>
          <cell r="N121" t="str">
            <v>LCR</v>
          </cell>
          <cell r="O121" t="str">
            <v>19, Rue de la Haye   BP 30058   SCHILTIGHEIM</v>
          </cell>
          <cell r="P121">
            <v>67013</v>
          </cell>
          <cell r="Q121" t="str">
            <v>STRASBOURG Cédex</v>
          </cell>
          <cell r="R121">
            <v>388770240</v>
          </cell>
          <cell r="T121">
            <v>388770265</v>
          </cell>
          <cell r="U121">
            <v>119450</v>
          </cell>
          <cell r="V121">
            <v>65538</v>
          </cell>
        </row>
        <row r="122">
          <cell r="A122">
            <v>0.12</v>
          </cell>
          <cell r="B122" t="str">
            <v>BE</v>
          </cell>
          <cell r="C122" t="str">
            <v>BI</v>
          </cell>
          <cell r="D122" t="str">
            <v>LCR</v>
          </cell>
          <cell r="E122" t="str">
            <v>19, Rue de la Haye   BP 30058   SCHILTIGHEIM</v>
          </cell>
          <cell r="F122">
            <v>67013</v>
          </cell>
          <cell r="G122" t="str">
            <v>STRASBOURG Cédex</v>
          </cell>
          <cell r="H122">
            <v>388770240</v>
          </cell>
          <cell r="J122">
            <v>388770265</v>
          </cell>
          <cell r="K122" t="str">
            <v>KS2 (LES COULEURS D'ALSACE)</v>
          </cell>
          <cell r="L122">
            <v>67</v>
          </cell>
          <cell r="M122" t="str">
            <v>BRUMATH</v>
          </cell>
          <cell r="N122" t="str">
            <v>LCR</v>
          </cell>
          <cell r="O122" t="str">
            <v>19, Rue de la Haye   BP 30058   SCHILTIGHEIM</v>
          </cell>
          <cell r="P122">
            <v>67013</v>
          </cell>
          <cell r="Q122" t="str">
            <v>STRASBOURG Cédex</v>
          </cell>
          <cell r="R122">
            <v>388770240</v>
          </cell>
          <cell r="T122">
            <v>388770265</v>
          </cell>
          <cell r="U122">
            <v>116975</v>
          </cell>
          <cell r="V122">
            <v>74500</v>
          </cell>
        </row>
        <row r="123">
          <cell r="A123">
            <v>0.121</v>
          </cell>
          <cell r="B123" t="str">
            <v>FC</v>
          </cell>
          <cell r="C123" t="str">
            <v>BI</v>
          </cell>
          <cell r="D123" t="str">
            <v>CARMETAL</v>
          </cell>
          <cell r="E123" t="str">
            <v>ZI Les Coteaux</v>
          </cell>
          <cell r="F123">
            <v>97228</v>
          </cell>
          <cell r="G123" t="str">
            <v>SAINT LUCE</v>
          </cell>
          <cell r="K123" t="str">
            <v>ESPACE LUDIQUE</v>
          </cell>
          <cell r="L123">
            <v>97</v>
          </cell>
          <cell r="M123" t="str">
            <v>MARTINIQUE</v>
          </cell>
          <cell r="U123">
            <v>17680</v>
          </cell>
        </row>
        <row r="124">
          <cell r="A124">
            <v>0.122</v>
          </cell>
          <cell r="B124" t="str">
            <v>FC</v>
          </cell>
          <cell r="C124" t="str">
            <v>BI</v>
          </cell>
          <cell r="D124" t="str">
            <v>MULTITOITURE</v>
          </cell>
          <cell r="E124" t="str">
            <v>BP 973</v>
          </cell>
          <cell r="F124">
            <v>97060</v>
          </cell>
          <cell r="G124" t="str">
            <v>SAINT MARTIN (GUADELOUPE)</v>
          </cell>
          <cell r="H124">
            <v>590871712</v>
          </cell>
          <cell r="J124">
            <v>590871714</v>
          </cell>
          <cell r="K124" t="str">
            <v>ECOLE ADVANTISTE DU 7ème JOUR</v>
          </cell>
          <cell r="L124">
            <v>97</v>
          </cell>
          <cell r="M124" t="str">
            <v>SAINT MARTIN</v>
          </cell>
          <cell r="U124">
            <v>5800</v>
          </cell>
          <cell r="X124">
            <v>30940</v>
          </cell>
          <cell r="Y124" t="str">
            <v>ANNULEE</v>
          </cell>
        </row>
        <row r="125">
          <cell r="A125">
            <v>0.123</v>
          </cell>
          <cell r="B125" t="str">
            <v>FZ</v>
          </cell>
          <cell r="C125" t="str">
            <v>GD</v>
          </cell>
          <cell r="D125" t="str">
            <v>SCI TAMME</v>
          </cell>
          <cell r="E125" t="str">
            <v>Mancamp</v>
          </cell>
          <cell r="F125">
            <v>40141</v>
          </cell>
          <cell r="G125" t="str">
            <v>SOUSTON Cédex</v>
          </cell>
          <cell r="K125" t="str">
            <v>BRICORAMA</v>
          </cell>
          <cell r="L125">
            <v>40</v>
          </cell>
          <cell r="M125" t="str">
            <v>SOUSTON</v>
          </cell>
          <cell r="N125" t="str">
            <v>MARRAUD INGENIERIE</v>
          </cell>
          <cell r="O125" t="str">
            <v>Route d'Auch   BP 60</v>
          </cell>
          <cell r="P125">
            <v>47552</v>
          </cell>
          <cell r="Q125" t="str">
            <v>BOE</v>
          </cell>
          <cell r="R125">
            <v>553482000</v>
          </cell>
          <cell r="T125">
            <v>553664220</v>
          </cell>
          <cell r="U125">
            <v>134693.56</v>
          </cell>
          <cell r="V125">
            <v>75445</v>
          </cell>
        </row>
        <row r="126">
          <cell r="A126">
            <v>0.124</v>
          </cell>
          <cell r="B126" t="str">
            <v>BM</v>
          </cell>
          <cell r="C126" t="str">
            <v>AL</v>
          </cell>
          <cell r="D126" t="str">
            <v>CERES INGENIERIE</v>
          </cell>
          <cell r="E126" t="str">
            <v>1, Allée Claude Debussy   Espace Européen  Bat G</v>
          </cell>
          <cell r="F126">
            <v>69130</v>
          </cell>
          <cell r="G126" t="str">
            <v>ECULLY</v>
          </cell>
          <cell r="H126">
            <v>437646860</v>
          </cell>
          <cell r="J126">
            <v>437646861</v>
          </cell>
          <cell r="K126" t="str">
            <v>POMONA</v>
          </cell>
          <cell r="L126">
            <v>21</v>
          </cell>
          <cell r="M126" t="str">
            <v>CHEVIGNY SAINT SAUVEUR</v>
          </cell>
          <cell r="N126" t="str">
            <v>CERES INGENIERIE</v>
          </cell>
          <cell r="O126" t="str">
            <v>1, Allée Claude Debussy   Espace Européen  Bat G</v>
          </cell>
          <cell r="P126">
            <v>69130</v>
          </cell>
          <cell r="Q126" t="str">
            <v>ECULLY</v>
          </cell>
          <cell r="R126">
            <v>437646860</v>
          </cell>
          <cell r="T126">
            <v>437646861</v>
          </cell>
          <cell r="U126">
            <v>293515</v>
          </cell>
          <cell r="V126">
            <v>137705</v>
          </cell>
        </row>
        <row r="127">
          <cell r="A127">
            <v>0.125</v>
          </cell>
          <cell r="B127" t="str">
            <v>BM</v>
          </cell>
          <cell r="C127" t="str">
            <v>AR</v>
          </cell>
          <cell r="D127" t="str">
            <v>VISA INGENIERIE</v>
          </cell>
          <cell r="E127" t="str">
            <v>112, Route de Dijon</v>
          </cell>
          <cell r="F127">
            <v>21600</v>
          </cell>
          <cell r="G127" t="str">
            <v>LONGVIC</v>
          </cell>
          <cell r="H127">
            <v>380667717</v>
          </cell>
          <cell r="J127">
            <v>380664853</v>
          </cell>
          <cell r="K127" t="str">
            <v>PION - LE MEILLEUR DU VIN</v>
          </cell>
          <cell r="L127">
            <v>21</v>
          </cell>
          <cell r="M127" t="str">
            <v>MEURSAULT</v>
          </cell>
          <cell r="N127" t="str">
            <v>VISA INGENIERIE</v>
          </cell>
          <cell r="O127" t="str">
            <v>112, Route de Dion</v>
          </cell>
          <cell r="P127">
            <v>21600</v>
          </cell>
          <cell r="Q127" t="str">
            <v>LONGVIC</v>
          </cell>
          <cell r="R127">
            <v>380667717</v>
          </cell>
          <cell r="T127">
            <v>380664853</v>
          </cell>
          <cell r="U127">
            <v>16500</v>
          </cell>
          <cell r="V127">
            <v>8250</v>
          </cell>
        </row>
        <row r="128">
          <cell r="A128">
            <v>0.126</v>
          </cell>
          <cell r="B128" t="str">
            <v>FZ</v>
          </cell>
          <cell r="C128" t="str">
            <v>MP</v>
          </cell>
          <cell r="D128" t="str">
            <v>DEMATHIEU &amp; BARD</v>
          </cell>
          <cell r="E128" t="str">
            <v>48, Avenue de la République</v>
          </cell>
          <cell r="F128">
            <v>94550</v>
          </cell>
          <cell r="G128" t="str">
            <v>CHEVILLY LARUE</v>
          </cell>
          <cell r="K128" t="str">
            <v>ETABLISSEMENT SCOLAIRE DU PETIT VAL</v>
          </cell>
          <cell r="L128">
            <v>94</v>
          </cell>
          <cell r="M128" t="str">
            <v>SUCY EN BRIE</v>
          </cell>
          <cell r="U128">
            <v>92641.5</v>
          </cell>
          <cell r="V128">
            <v>25000</v>
          </cell>
        </row>
        <row r="129">
          <cell r="A129">
            <v>0.127</v>
          </cell>
          <cell r="B129" t="str">
            <v>FZ</v>
          </cell>
          <cell r="C129" t="str">
            <v>DI</v>
          </cell>
          <cell r="D129" t="str">
            <v>BOUYGUES CONSTRUCTION</v>
          </cell>
          <cell r="E129" t="str">
            <v>ZA Courtaboeuf   2 Bis, Avenue du Canada</v>
          </cell>
          <cell r="F129">
            <v>91978</v>
          </cell>
          <cell r="G129" t="str">
            <v>LES ULIS Cédex</v>
          </cell>
          <cell r="H129">
            <v>180613526</v>
          </cell>
          <cell r="I129">
            <v>660582661</v>
          </cell>
          <cell r="J129">
            <v>169073159</v>
          </cell>
          <cell r="K129" t="str">
            <v>PARC MAIL ROISSY (Batiment U)</v>
          </cell>
          <cell r="L129">
            <v>95</v>
          </cell>
          <cell r="M129" t="str">
            <v>ROISSY EN FRANCE</v>
          </cell>
          <cell r="U129">
            <v>483658</v>
          </cell>
          <cell r="V129">
            <v>207300</v>
          </cell>
        </row>
        <row r="130">
          <cell r="A130">
            <v>0.128</v>
          </cell>
          <cell r="B130" t="str">
            <v>FZ</v>
          </cell>
          <cell r="C130" t="str">
            <v>DI</v>
          </cell>
          <cell r="D130" t="str">
            <v>BOUYGUES CONSTRUCTION</v>
          </cell>
          <cell r="E130" t="str">
            <v>ZA Courtaboeuf   2 Bis, Avenue du Canada</v>
          </cell>
          <cell r="F130">
            <v>91978</v>
          </cell>
          <cell r="G130" t="str">
            <v>LES ULIS Cédex</v>
          </cell>
          <cell r="H130">
            <v>180613526</v>
          </cell>
          <cell r="I130">
            <v>660582661</v>
          </cell>
          <cell r="J130">
            <v>169073159</v>
          </cell>
          <cell r="K130" t="str">
            <v>PARC MAIL ROISSY (Bâtiment Y)</v>
          </cell>
          <cell r="L130">
            <v>95</v>
          </cell>
          <cell r="M130" t="str">
            <v>ROISSY EN FRANCE</v>
          </cell>
          <cell r="V130">
            <v>280000</v>
          </cell>
        </row>
        <row r="131">
          <cell r="A131">
            <v>0.129</v>
          </cell>
          <cell r="B131" t="str">
            <v>FC</v>
          </cell>
          <cell r="C131" t="str">
            <v>DI</v>
          </cell>
          <cell r="D131" t="str">
            <v>INSO</v>
          </cell>
          <cell r="E131" t="str">
            <v>Boulevard Thelus Lero</v>
          </cell>
          <cell r="F131">
            <v>97200</v>
          </cell>
          <cell r="G131" t="str">
            <v>FORT DE FRANCE</v>
          </cell>
          <cell r="H131">
            <v>596538801</v>
          </cell>
          <cell r="J131">
            <v>596733430</v>
          </cell>
          <cell r="K131" t="str">
            <v>POINTE SIMON</v>
          </cell>
          <cell r="L131">
            <v>97</v>
          </cell>
          <cell r="M131" t="str">
            <v>MARTINIQUE</v>
          </cell>
          <cell r="U131">
            <v>11800</v>
          </cell>
        </row>
        <row r="132">
          <cell r="A132">
            <v>0.13</v>
          </cell>
          <cell r="B132" t="str">
            <v>FC</v>
          </cell>
          <cell r="C132" t="str">
            <v>BI</v>
          </cell>
          <cell r="D132" t="str">
            <v>KWI FRANCE</v>
          </cell>
          <cell r="E132" t="str">
            <v>Savoie Technolac   BP 353   Module A</v>
          </cell>
          <cell r="F132">
            <v>73372</v>
          </cell>
          <cell r="G132" t="str">
            <v>LE BOURGET DU LAC Cédex</v>
          </cell>
          <cell r="H132">
            <v>479608024</v>
          </cell>
          <cell r="J132">
            <v>479608567</v>
          </cell>
          <cell r="K132" t="str">
            <v>COMEXO</v>
          </cell>
          <cell r="L132">
            <v>45</v>
          </cell>
          <cell r="M132" t="str">
            <v>CHÂTEAU RENARD</v>
          </cell>
          <cell r="N132" t="str">
            <v>CECIA</v>
          </cell>
          <cell r="O132" t="str">
            <v>4, Rue Albin Haller   ZI République   BP 1003</v>
          </cell>
          <cell r="P132">
            <v>86060</v>
          </cell>
          <cell r="Q132" t="str">
            <v>POITIERS Cédex 9</v>
          </cell>
          <cell r="R132">
            <v>549888557</v>
          </cell>
          <cell r="T132">
            <v>549888573</v>
          </cell>
          <cell r="U132">
            <v>16900</v>
          </cell>
          <cell r="V132">
            <v>5100</v>
          </cell>
        </row>
        <row r="133">
          <cell r="A133">
            <v>0.13100000000000001</v>
          </cell>
          <cell r="B133" t="str">
            <v>BE</v>
          </cell>
          <cell r="C133" t="str">
            <v>BI</v>
          </cell>
          <cell r="D133" t="str">
            <v>PANHARD DEVELOPPEMENT</v>
          </cell>
          <cell r="E133" t="str">
            <v>26, Rue Cambacérès</v>
          </cell>
          <cell r="F133">
            <v>75008</v>
          </cell>
          <cell r="G133" t="str">
            <v>PARIS</v>
          </cell>
          <cell r="H133">
            <v>142562641</v>
          </cell>
          <cell r="J133">
            <v>142560840</v>
          </cell>
          <cell r="K133" t="str">
            <v>MANUTAN</v>
          </cell>
          <cell r="L133">
            <v>95</v>
          </cell>
          <cell r="M133" t="str">
            <v>GONESSE</v>
          </cell>
          <cell r="N133" t="str">
            <v>BEG INGENIERIE</v>
          </cell>
          <cell r="O133" t="str">
            <v>Rue Henri Poincaré   BP 6215</v>
          </cell>
          <cell r="P133">
            <v>45062</v>
          </cell>
          <cell r="Q133" t="str">
            <v>ORLEANS Cédex 02</v>
          </cell>
          <cell r="R133">
            <v>238515656</v>
          </cell>
          <cell r="T133">
            <v>238693225</v>
          </cell>
          <cell r="U133">
            <v>253687.5</v>
          </cell>
          <cell r="V133">
            <v>80385</v>
          </cell>
        </row>
        <row r="134">
          <cell r="A134">
            <v>0.13200000000000001</v>
          </cell>
          <cell r="B134" t="str">
            <v>BE</v>
          </cell>
          <cell r="C134" t="str">
            <v>HS</v>
          </cell>
          <cell r="D134" t="str">
            <v>GENERAL EMBALLAGE</v>
          </cell>
          <cell r="E134" t="str">
            <v>ZAC Taharacht    BP 63 E   AKBOU</v>
          </cell>
          <cell r="F134">
            <v>6200</v>
          </cell>
          <cell r="G134" t="str">
            <v>BEJAIA (ALGERIE)</v>
          </cell>
          <cell r="K134" t="str">
            <v>GENERAL EMBALLAGE</v>
          </cell>
          <cell r="L134" t="str">
            <v>E</v>
          </cell>
          <cell r="M134" t="str">
            <v>ALGERIE</v>
          </cell>
          <cell r="U134">
            <v>198665</v>
          </cell>
          <cell r="V134">
            <v>126360</v>
          </cell>
        </row>
        <row r="135">
          <cell r="A135">
            <v>0.13300000000000001</v>
          </cell>
          <cell r="B135" t="str">
            <v>BB</v>
          </cell>
          <cell r="C135" t="str">
            <v>AR</v>
          </cell>
          <cell r="D135" t="str">
            <v>SCI FROMAIN INVEST 2</v>
          </cell>
          <cell r="E135" t="str">
            <v>ZA des Platières   Chemin de la Jaconne</v>
          </cell>
          <cell r="F135">
            <v>38670</v>
          </cell>
          <cell r="G135" t="str">
            <v>CHASSE SUR RHONE</v>
          </cell>
          <cell r="K135" t="str">
            <v>SCI FORMAIN INVEST 2 - S2F II</v>
          </cell>
          <cell r="L135">
            <v>38</v>
          </cell>
          <cell r="M135" t="str">
            <v>CHASSE SUR RHONE</v>
          </cell>
          <cell r="N135" t="str">
            <v>GRUYER Pierre-André</v>
          </cell>
          <cell r="O135" t="str">
            <v>94, Rue Mercière</v>
          </cell>
          <cell r="P135">
            <v>69002</v>
          </cell>
          <cell r="Q135" t="str">
            <v>LYON</v>
          </cell>
          <cell r="R135">
            <v>478376529</v>
          </cell>
          <cell r="T135">
            <v>472419055</v>
          </cell>
          <cell r="U135">
            <v>171000</v>
          </cell>
          <cell r="V135">
            <v>105400</v>
          </cell>
        </row>
        <row r="136">
          <cell r="A136">
            <v>0.13400000000000001</v>
          </cell>
          <cell r="B136" t="str">
            <v>BB</v>
          </cell>
          <cell r="C136" t="str">
            <v>DI</v>
          </cell>
          <cell r="D136" t="str">
            <v>CMC</v>
          </cell>
          <cell r="E136" t="str">
            <v>354, Rue André Philip</v>
          </cell>
          <cell r="F136">
            <v>69007</v>
          </cell>
          <cell r="G136" t="str">
            <v>LYON</v>
          </cell>
          <cell r="H136">
            <v>472731440</v>
          </cell>
          <cell r="J136">
            <v>478580206</v>
          </cell>
          <cell r="K136" t="str">
            <v>LOTISSEMENT SAINTE BARBE</v>
          </cell>
          <cell r="L136">
            <v>69</v>
          </cell>
          <cell r="M136" t="str">
            <v>SAINTE FOY LES LYON</v>
          </cell>
          <cell r="U136">
            <v>120580</v>
          </cell>
          <cell r="V136">
            <v>58500</v>
          </cell>
        </row>
        <row r="137">
          <cell r="A137">
            <v>0.13500000000000001</v>
          </cell>
          <cell r="B137" t="str">
            <v>BE</v>
          </cell>
          <cell r="C137" t="str">
            <v>MP</v>
          </cell>
          <cell r="D137" t="str">
            <v>COMMUNAUTE DE COMMUNES DES 4 RIVIERES</v>
          </cell>
          <cell r="E137" t="str">
            <v>8, Rue Jean Mourey</v>
          </cell>
          <cell r="F137">
            <v>70180</v>
          </cell>
          <cell r="G137" t="str">
            <v>DAMPIERRE SUR SALON</v>
          </cell>
          <cell r="H137">
            <v>384671374</v>
          </cell>
          <cell r="J137">
            <v>384672907</v>
          </cell>
          <cell r="K137" t="str">
            <v>CRECHE</v>
          </cell>
          <cell r="L137">
            <v>70</v>
          </cell>
          <cell r="M137" t="str">
            <v>DAMPIERRE SUR SALON</v>
          </cell>
          <cell r="N137" t="str">
            <v>SOTEB</v>
          </cell>
          <cell r="O137" t="str">
            <v>1, Rue des Giranaux</v>
          </cell>
          <cell r="P137">
            <v>70100</v>
          </cell>
          <cell r="Q137" t="str">
            <v>ARC LES GRAY</v>
          </cell>
          <cell r="R137">
            <v>384651320</v>
          </cell>
          <cell r="T137">
            <v>384656054</v>
          </cell>
          <cell r="U137">
            <v>21653.439999999999</v>
          </cell>
          <cell r="V137">
            <v>1600</v>
          </cell>
        </row>
        <row r="138">
          <cell r="A138">
            <v>0.13600000000000001</v>
          </cell>
          <cell r="B138" t="str">
            <v>BE</v>
          </cell>
          <cell r="C138" t="str">
            <v>DI</v>
          </cell>
          <cell r="D138" t="str">
            <v>CINE 70</v>
          </cell>
          <cell r="E138" t="str">
            <v>16, Rue du Docteur Courvoisier</v>
          </cell>
          <cell r="F138">
            <v>70000</v>
          </cell>
          <cell r="G138" t="str">
            <v xml:space="preserve">VESOUL </v>
          </cell>
          <cell r="K138" t="str">
            <v>MULTIPLEXE CINEMA ESPACE DES LUMIERES - BOWLING SCI NEMA</v>
          </cell>
          <cell r="L138">
            <v>70</v>
          </cell>
          <cell r="M138" t="str">
            <v>VESOUL</v>
          </cell>
          <cell r="N138" t="str">
            <v>HABITAT ET CONSTRUCTION</v>
          </cell>
          <cell r="O138" t="str">
            <v>98, Boulevard des Alliés</v>
          </cell>
          <cell r="P138">
            <v>70000</v>
          </cell>
          <cell r="Q138" t="str">
            <v>VESOUL</v>
          </cell>
          <cell r="U138">
            <v>459795.01</v>
          </cell>
          <cell r="V138">
            <v>120000</v>
          </cell>
        </row>
        <row r="139">
          <cell r="A139">
            <v>0.13700000000000001</v>
          </cell>
          <cell r="B139" t="str">
            <v>BE</v>
          </cell>
          <cell r="C139" t="str">
            <v>DI</v>
          </cell>
          <cell r="D139" t="str">
            <v>FONDATION JEROME SEYDOUX - PATHE</v>
          </cell>
          <cell r="E139" t="str">
            <v>2, Rue Lamennais</v>
          </cell>
          <cell r="F139">
            <v>75008</v>
          </cell>
          <cell r="G139" t="str">
            <v>PARIS</v>
          </cell>
          <cell r="H139">
            <v>171723066</v>
          </cell>
          <cell r="J139">
            <v>171723062</v>
          </cell>
          <cell r="K139" t="str">
            <v>FONDATION JEROME SEYDOUX</v>
          </cell>
          <cell r="L139">
            <v>75</v>
          </cell>
          <cell r="M139" t="str">
            <v>PARIS</v>
          </cell>
          <cell r="N139" t="str">
            <v>RENZO PIANO</v>
          </cell>
          <cell r="O139" t="str">
            <v>3.4, Rue des Archives</v>
          </cell>
          <cell r="P139">
            <v>75004</v>
          </cell>
          <cell r="Q139" t="str">
            <v>PARIS</v>
          </cell>
          <cell r="R139">
            <v>144614927</v>
          </cell>
          <cell r="U139">
            <v>1008828</v>
          </cell>
          <cell r="V139">
            <v>285800</v>
          </cell>
        </row>
        <row r="140">
          <cell r="A140">
            <v>0.13800000000000001</v>
          </cell>
          <cell r="B140" t="str">
            <v>BB</v>
          </cell>
          <cell r="C140" t="str">
            <v>DI</v>
          </cell>
          <cell r="D140" t="str">
            <v>SCI 208 GARIBALDI</v>
          </cell>
          <cell r="E140" t="str">
            <v>37, Cours Aristide Briand</v>
          </cell>
          <cell r="F140">
            <v>69300</v>
          </cell>
          <cell r="G140" t="str">
            <v>CALUIRE ET CUIRE</v>
          </cell>
          <cell r="H140">
            <v>478231530</v>
          </cell>
          <cell r="J140">
            <v>478232258</v>
          </cell>
          <cell r="K140" t="str">
            <v>SCI 208 GARIBALDI</v>
          </cell>
          <cell r="L140">
            <v>69</v>
          </cell>
          <cell r="M140" t="str">
            <v>LYON</v>
          </cell>
          <cell r="N140" t="str">
            <v>AFAA ARCHITECTURE</v>
          </cell>
          <cell r="O140" t="str">
            <v>17, Rue Dunoir</v>
          </cell>
          <cell r="P140">
            <v>69003</v>
          </cell>
          <cell r="Q140" t="str">
            <v>LYON</v>
          </cell>
          <cell r="R140">
            <v>478155440</v>
          </cell>
          <cell r="T140">
            <v>478145444</v>
          </cell>
          <cell r="U140">
            <v>38200</v>
          </cell>
          <cell r="V140">
            <v>7220</v>
          </cell>
        </row>
        <row r="141">
          <cell r="A141">
            <v>0.13900000000000001</v>
          </cell>
          <cell r="B141" t="str">
            <v>LM</v>
          </cell>
          <cell r="C141" t="str">
            <v>MP</v>
          </cell>
          <cell r="D141" t="str">
            <v>COMMUNE DE RIGNY</v>
          </cell>
          <cell r="E141" t="str">
            <v>61, Rue des Epoux Blanchot</v>
          </cell>
          <cell r="F141">
            <v>70100</v>
          </cell>
          <cell r="G141" t="str">
            <v>RIGNY</v>
          </cell>
          <cell r="H141">
            <v>384648175</v>
          </cell>
          <cell r="J141">
            <v>384649607</v>
          </cell>
          <cell r="K141" t="str">
            <v>COMMUNE DE RIGNY</v>
          </cell>
          <cell r="L141">
            <v>70</v>
          </cell>
          <cell r="M141" t="str">
            <v>RIGNY</v>
          </cell>
          <cell r="U141">
            <v>979275.67000000016</v>
          </cell>
          <cell r="V141">
            <v>165000</v>
          </cell>
        </row>
        <row r="142">
          <cell r="A142">
            <v>0.14000000000000001</v>
          </cell>
          <cell r="B142" t="str">
            <v>YM</v>
          </cell>
          <cell r="C142" t="str">
            <v>AR</v>
          </cell>
          <cell r="D142" t="str">
            <v>LE CHALUTIER</v>
          </cell>
          <cell r="E142" t="str">
            <v>1 A, Rue du Canal</v>
          </cell>
          <cell r="F142">
            <v>68126</v>
          </cell>
          <cell r="G142" t="str">
            <v>BENWHIR</v>
          </cell>
          <cell r="K142" t="str">
            <v>LE CHALUTIER</v>
          </cell>
          <cell r="L142">
            <v>68</v>
          </cell>
          <cell r="M142" t="str">
            <v>BENWIHR</v>
          </cell>
          <cell r="N142" t="str">
            <v>VALENTIN Jean-Yves</v>
          </cell>
          <cell r="O142" t="str">
            <v>12, Rue des Capucins</v>
          </cell>
          <cell r="P142">
            <v>57400</v>
          </cell>
          <cell r="Q142" t="str">
            <v>SARREBOURG</v>
          </cell>
          <cell r="R142">
            <v>387031080</v>
          </cell>
          <cell r="S142">
            <v>385951885</v>
          </cell>
          <cell r="T142">
            <v>387639943</v>
          </cell>
          <cell r="U142" t="str">
            <v>ANNULEE</v>
          </cell>
          <cell r="V142">
            <v>8650</v>
          </cell>
        </row>
        <row r="143">
          <cell r="A143">
            <v>0.14099999999999999</v>
          </cell>
          <cell r="B143" t="str">
            <v>FZ</v>
          </cell>
          <cell r="C143" t="str">
            <v>DI</v>
          </cell>
          <cell r="D143" t="str">
            <v>GARCZYNSKI TRAPLOIR - GT AZUR</v>
          </cell>
          <cell r="E143" t="str">
            <v>ZA La Forêt   Route de Saint Hubert</v>
          </cell>
          <cell r="F143">
            <v>72470</v>
          </cell>
          <cell r="G143" t="str">
            <v>CHAMPAGNE</v>
          </cell>
          <cell r="H143">
            <v>243829913</v>
          </cell>
          <cell r="J143">
            <v>243829929</v>
          </cell>
          <cell r="K143" t="str">
            <v>GARCZYNSKI TRAPLOIR - GT AZUR (Bâtiment ROUMANIE)</v>
          </cell>
          <cell r="L143">
            <v>72</v>
          </cell>
          <cell r="M143" t="str">
            <v>CHAMPAGNE</v>
          </cell>
          <cell r="U143">
            <v>11599.68</v>
          </cell>
        </row>
        <row r="144">
          <cell r="A144">
            <v>0.14199999999999999</v>
          </cell>
          <cell r="B144" t="str">
            <v>CS</v>
          </cell>
          <cell r="C144" t="str">
            <v>AR</v>
          </cell>
          <cell r="D144" t="str">
            <v>BIG MAT - FAVERET GUERAUX</v>
          </cell>
          <cell r="E144" t="str">
            <v>ZI de la Charrière</v>
          </cell>
          <cell r="F144">
            <v>70190</v>
          </cell>
          <cell r="G144" t="str">
            <v>RIOZ</v>
          </cell>
          <cell r="H144">
            <v>384918187</v>
          </cell>
          <cell r="K144" t="str">
            <v>BIGMAT</v>
          </cell>
          <cell r="L144">
            <v>25</v>
          </cell>
          <cell r="M144" t="str">
            <v>ROUGEMONT</v>
          </cell>
          <cell r="U144">
            <v>159500</v>
          </cell>
          <cell r="V144">
            <v>47208</v>
          </cell>
        </row>
        <row r="145">
          <cell r="A145">
            <v>0.14299999999999999</v>
          </cell>
          <cell r="B145" t="str">
            <v>BB</v>
          </cell>
          <cell r="C145" t="str">
            <v>DI</v>
          </cell>
          <cell r="D145" t="str">
            <v>CMC</v>
          </cell>
          <cell r="E145" t="str">
            <v>354, Rue André Philip</v>
          </cell>
          <cell r="F145">
            <v>69007</v>
          </cell>
          <cell r="G145" t="str">
            <v>LYON</v>
          </cell>
          <cell r="K145" t="str">
            <v>PARC ARIANE 2 (Mezzanine Bâtiment C)</v>
          </cell>
          <cell r="L145">
            <v>69</v>
          </cell>
          <cell r="M145" t="str">
            <v>SAINT PRIEST</v>
          </cell>
          <cell r="U145">
            <v>26700</v>
          </cell>
          <cell r="V145">
            <v>9100</v>
          </cell>
        </row>
        <row r="146">
          <cell r="A146">
            <v>0.14399999999999999</v>
          </cell>
          <cell r="B146" t="str">
            <v>BM</v>
          </cell>
          <cell r="C146" t="str">
            <v>DI</v>
          </cell>
          <cell r="D146" t="str">
            <v>LCR</v>
          </cell>
          <cell r="E146" t="str">
            <v>19, Rue de la Haye   BP 30058   SCHILTIGHEIM</v>
          </cell>
          <cell r="F146">
            <v>67013</v>
          </cell>
          <cell r="G146" t="str">
            <v>STRASBOURG Cédex</v>
          </cell>
          <cell r="H146">
            <v>388770240</v>
          </cell>
          <cell r="J146">
            <v>388770265</v>
          </cell>
          <cell r="K146" t="str">
            <v>SIA</v>
          </cell>
          <cell r="L146">
            <v>67</v>
          </cell>
          <cell r="M146" t="str">
            <v>ENTZHEIM</v>
          </cell>
          <cell r="N146" t="str">
            <v>LCR</v>
          </cell>
          <cell r="O146" t="str">
            <v>19, Rue de la Haye   BP 30058   SCHILTIGHEIM</v>
          </cell>
          <cell r="P146">
            <v>67013</v>
          </cell>
          <cell r="Q146" t="str">
            <v>STRASBOURG Cédex</v>
          </cell>
          <cell r="R146">
            <v>388740102</v>
          </cell>
          <cell r="T146">
            <v>388770265</v>
          </cell>
          <cell r="U146">
            <v>70150</v>
          </cell>
          <cell r="V146">
            <v>41790</v>
          </cell>
        </row>
        <row r="147">
          <cell r="A147">
            <v>0.14499999999999999</v>
          </cell>
          <cell r="B147" t="str">
            <v>BB</v>
          </cell>
          <cell r="C147" t="str">
            <v>BI</v>
          </cell>
          <cell r="D147" t="str">
            <v>ALCATEL VACUUM TECHNOLOGY FRANCE</v>
          </cell>
          <cell r="E147" t="str">
            <v>98, Avenue de Brogny   BP 2069</v>
          </cell>
          <cell r="F147">
            <v>74009</v>
          </cell>
          <cell r="G147" t="str">
            <v>ANNECY Cédex</v>
          </cell>
          <cell r="H147">
            <v>450657777</v>
          </cell>
          <cell r="J147">
            <v>450657789</v>
          </cell>
          <cell r="K147" t="str">
            <v>ALCATEL VACUUM TECHNOLOGY FRANCE - ADIXEN</v>
          </cell>
          <cell r="L147">
            <v>74</v>
          </cell>
          <cell r="M147" t="str">
            <v>ANNECY</v>
          </cell>
          <cell r="N147" t="str">
            <v>AGI INGENIERIE</v>
          </cell>
          <cell r="O147" t="str">
            <v>1545, Route d'Epagny</v>
          </cell>
          <cell r="P147">
            <v>74330</v>
          </cell>
          <cell r="Q147" t="str">
            <v>SILLINGY</v>
          </cell>
          <cell r="R147">
            <v>450097980</v>
          </cell>
          <cell r="U147">
            <v>35168</v>
          </cell>
          <cell r="V147">
            <v>12150</v>
          </cell>
        </row>
        <row r="148">
          <cell r="A148">
            <v>0.14599999999999999</v>
          </cell>
          <cell r="B148" t="str">
            <v>LM</v>
          </cell>
          <cell r="C148" t="str">
            <v>MP</v>
          </cell>
          <cell r="D148" t="str">
            <v>DV CONSTRUCTION</v>
          </cell>
          <cell r="E148" t="str">
            <v>22, Avenue Pythagore</v>
          </cell>
          <cell r="F148">
            <v>33700</v>
          </cell>
          <cell r="G148" t="str">
            <v>MERIGNAC</v>
          </cell>
          <cell r="I148">
            <v>660068600</v>
          </cell>
          <cell r="K148" t="str">
            <v>CEI</v>
          </cell>
          <cell r="M148" t="str">
            <v>FRANCE</v>
          </cell>
          <cell r="U148">
            <v>3004081.14</v>
          </cell>
          <cell r="V148">
            <v>1505047.58</v>
          </cell>
        </row>
        <row r="149">
          <cell r="A149">
            <v>0.14699999999999999</v>
          </cell>
          <cell r="B149" t="str">
            <v>FZ</v>
          </cell>
          <cell r="C149" t="str">
            <v>GD</v>
          </cell>
          <cell r="D149" t="str">
            <v>SOGECO</v>
          </cell>
          <cell r="E149" t="str">
            <v>Route de Saumur   Espace 79   SAINTE VERGE</v>
          </cell>
          <cell r="F149">
            <v>79100</v>
          </cell>
          <cell r="G149" t="str">
            <v>THOUARS</v>
          </cell>
          <cell r="H149">
            <v>549960889</v>
          </cell>
          <cell r="K149" t="str">
            <v>LECLERC</v>
          </cell>
          <cell r="L149">
            <v>79</v>
          </cell>
          <cell r="M149" t="str">
            <v>THOUARS</v>
          </cell>
          <cell r="N149" t="str">
            <v>BLEU VERT</v>
          </cell>
          <cell r="O149" t="str">
            <v>8, Rue Gassendi</v>
          </cell>
          <cell r="P149">
            <v>75014</v>
          </cell>
          <cell r="Q149" t="str">
            <v>PARIS Cédex</v>
          </cell>
          <cell r="R149">
            <v>143205198</v>
          </cell>
          <cell r="T149">
            <v>609223900</v>
          </cell>
          <cell r="U149">
            <v>37560</v>
          </cell>
          <cell r="V149">
            <v>5000</v>
          </cell>
        </row>
        <row r="150">
          <cell r="A150">
            <v>0.14799999999999999</v>
          </cell>
          <cell r="B150" t="str">
            <v>BB</v>
          </cell>
          <cell r="C150" t="str">
            <v>GD</v>
          </cell>
          <cell r="D150" t="str">
            <v>IGC SERVICES - Groupe CASINO</v>
          </cell>
          <cell r="E150" t="str">
            <v>1, Esplanade de France   BP 306</v>
          </cell>
          <cell r="F150">
            <v>42008</v>
          </cell>
          <cell r="G150" t="str">
            <v>SAINT ETIENNE Cédex</v>
          </cell>
          <cell r="H150">
            <v>477454438</v>
          </cell>
          <cell r="J150">
            <v>477453888</v>
          </cell>
          <cell r="K150" t="str">
            <v>CASINO RETAIL PARK</v>
          </cell>
          <cell r="L150">
            <v>10</v>
          </cell>
          <cell r="M150" t="str">
            <v>BARBEREY SAINT SULPICE</v>
          </cell>
          <cell r="N150" t="str">
            <v>PFEIFFER - FREYCENON</v>
          </cell>
          <cell r="O150" t="str">
            <v>57, Rue de la Paix</v>
          </cell>
          <cell r="P150">
            <v>10012</v>
          </cell>
          <cell r="Q150" t="str">
            <v>TROYES Cédex</v>
          </cell>
          <cell r="R150">
            <v>325736566</v>
          </cell>
          <cell r="S150">
            <v>617153073</v>
          </cell>
          <cell r="U150">
            <v>323295</v>
          </cell>
          <cell r="V150">
            <v>184590</v>
          </cell>
        </row>
        <row r="151">
          <cell r="A151">
            <v>0.14899999999999999</v>
          </cell>
          <cell r="B151" t="str">
            <v>YM</v>
          </cell>
          <cell r="C151" t="str">
            <v>BI</v>
          </cell>
          <cell r="D151" t="str">
            <v>VINSAINE</v>
          </cell>
          <cell r="E151" t="str">
            <v>6, Rue Jacquard</v>
          </cell>
          <cell r="F151">
            <v>39100</v>
          </cell>
          <cell r="G151" t="str">
            <v>DOLE</v>
          </cell>
          <cell r="H151">
            <v>384821571</v>
          </cell>
          <cell r="J151">
            <v>384820367</v>
          </cell>
          <cell r="K151" t="str">
            <v>MAURIN - LA VIE SAINE</v>
          </cell>
          <cell r="L151">
            <v>39</v>
          </cell>
          <cell r="M151" t="str">
            <v>DOLE</v>
          </cell>
          <cell r="N151" t="str">
            <v>SODER</v>
          </cell>
          <cell r="O151" t="str">
            <v>ZA Les Epenottes   BP 153</v>
          </cell>
          <cell r="P151">
            <v>39101</v>
          </cell>
          <cell r="Q151" t="str">
            <v>DOLE Cédex</v>
          </cell>
          <cell r="R151">
            <v>384791055</v>
          </cell>
          <cell r="T151">
            <v>384823028</v>
          </cell>
          <cell r="U151">
            <v>100565.26</v>
          </cell>
          <cell r="V151">
            <v>59181</v>
          </cell>
        </row>
        <row r="152">
          <cell r="A152">
            <v>0.15</v>
          </cell>
          <cell r="B152" t="str">
            <v>BE</v>
          </cell>
          <cell r="C152" t="str">
            <v>DI</v>
          </cell>
          <cell r="D152" t="str">
            <v>LCR</v>
          </cell>
          <cell r="E152" t="str">
            <v>2, Rue Augustin Fresnel   Tour B   BP 28236</v>
          </cell>
          <cell r="F152">
            <v>57082</v>
          </cell>
          <cell r="G152" t="str">
            <v>METZ Cédex 3</v>
          </cell>
          <cell r="H152">
            <v>387213113</v>
          </cell>
          <cell r="J152">
            <v>387795612</v>
          </cell>
          <cell r="K152" t="str">
            <v>SCI ADS</v>
          </cell>
          <cell r="L152">
            <v>54</v>
          </cell>
          <cell r="M152" t="str">
            <v>DOMGERMAIN</v>
          </cell>
          <cell r="N152" t="str">
            <v>LCR</v>
          </cell>
          <cell r="O152" t="str">
            <v>2, Rue Augustin Fresnel   Tour B   BP 28236</v>
          </cell>
          <cell r="P152">
            <v>57082</v>
          </cell>
          <cell r="Q152" t="str">
            <v>METZ Cédex</v>
          </cell>
          <cell r="R152">
            <v>387213113</v>
          </cell>
          <cell r="T152">
            <v>387795612</v>
          </cell>
          <cell r="U152">
            <v>7800</v>
          </cell>
          <cell r="V152">
            <v>1370</v>
          </cell>
        </row>
        <row r="153">
          <cell r="A153">
            <v>0.151</v>
          </cell>
          <cell r="B153" t="str">
            <v>FZ</v>
          </cell>
          <cell r="C153" t="str">
            <v>DI</v>
          </cell>
          <cell r="D153" t="str">
            <v>GARCZYNSKI TRAPLOIR - GT AZUR</v>
          </cell>
          <cell r="E153" t="str">
            <v>ZA La Forêt   Route de Saint Hubert</v>
          </cell>
          <cell r="F153">
            <v>72470</v>
          </cell>
          <cell r="G153" t="str">
            <v>CHAMPAGNE</v>
          </cell>
          <cell r="H153">
            <v>243829913</v>
          </cell>
          <cell r="J153">
            <v>243829929</v>
          </cell>
          <cell r="K153" t="str">
            <v>ERDF</v>
          </cell>
          <cell r="L153">
            <v>80</v>
          </cell>
          <cell r="M153" t="str">
            <v>ROYE</v>
          </cell>
          <cell r="U153">
            <v>3385</v>
          </cell>
        </row>
        <row r="154">
          <cell r="A154">
            <v>0.152</v>
          </cell>
          <cell r="B154" t="str">
            <v>BB</v>
          </cell>
          <cell r="C154" t="str">
            <v>DI</v>
          </cell>
          <cell r="D154" t="str">
            <v>CMC</v>
          </cell>
          <cell r="E154" t="str">
            <v>354, Rue André Philip</v>
          </cell>
          <cell r="F154">
            <v>69007</v>
          </cell>
          <cell r="G154" t="str">
            <v>LYON</v>
          </cell>
          <cell r="H154">
            <v>472731440</v>
          </cell>
          <cell r="I154">
            <v>603320068</v>
          </cell>
          <cell r="J154">
            <v>478580206</v>
          </cell>
          <cell r="K154" t="str">
            <v>PARC ARIANE 3</v>
          </cell>
          <cell r="L154">
            <v>69</v>
          </cell>
          <cell r="M154" t="str">
            <v>SAINT PRIEST</v>
          </cell>
          <cell r="U154">
            <v>310000</v>
          </cell>
          <cell r="V154">
            <v>173800</v>
          </cell>
        </row>
        <row r="155">
          <cell r="A155">
            <v>0.153</v>
          </cell>
          <cell r="B155" t="str">
            <v>CS</v>
          </cell>
          <cell r="C155" t="str">
            <v>AR</v>
          </cell>
          <cell r="D155" t="str">
            <v>JEANMOUGIN Jean-Michel</v>
          </cell>
          <cell r="E155" t="str">
            <v>88, Rue Baron Bouvier</v>
          </cell>
          <cell r="F155">
            <v>70000</v>
          </cell>
          <cell r="G155" t="str">
            <v>VESOUL</v>
          </cell>
          <cell r="K155" t="str">
            <v>JEANMOUGIN Jean-Michel</v>
          </cell>
          <cell r="L155">
            <v>70</v>
          </cell>
          <cell r="M155" t="str">
            <v>VESOUL</v>
          </cell>
          <cell r="U155">
            <v>42060</v>
          </cell>
          <cell r="V155">
            <v>4100</v>
          </cell>
        </row>
        <row r="156">
          <cell r="A156">
            <v>0.154</v>
          </cell>
          <cell r="B156" t="str">
            <v>LM</v>
          </cell>
          <cell r="C156" t="str">
            <v>MP</v>
          </cell>
          <cell r="D156" t="str">
            <v>EPA DE LA PLAINE DE FRANCE</v>
          </cell>
          <cell r="E156" t="str">
            <v>1, Place aux Etoiles</v>
          </cell>
          <cell r="F156">
            <v>93212</v>
          </cell>
          <cell r="G156" t="str">
            <v>LA PLAINE SAINT DENIS Cédex</v>
          </cell>
          <cell r="H156">
            <v>149981670</v>
          </cell>
          <cell r="J156">
            <v>149981685</v>
          </cell>
          <cell r="K156" t="str">
            <v>Passerelle piétonne Tangentielle</v>
          </cell>
          <cell r="L156">
            <v>93</v>
          </cell>
          <cell r="M156" t="str">
            <v>VILLETANEUSE</v>
          </cell>
          <cell r="N156" t="str">
            <v>DVVD</v>
          </cell>
          <cell r="O156" t="str">
            <v>12, Rue des Frigos</v>
          </cell>
          <cell r="P156">
            <v>75013</v>
          </cell>
          <cell r="Q156" t="str">
            <v>PARIS</v>
          </cell>
          <cell r="R156">
            <v>140409610</v>
          </cell>
          <cell r="T156">
            <v>140409680</v>
          </cell>
          <cell r="U156">
            <v>3723910.96</v>
          </cell>
          <cell r="V156">
            <v>470650</v>
          </cell>
        </row>
        <row r="157">
          <cell r="A157">
            <v>0.155</v>
          </cell>
          <cell r="B157" t="str">
            <v>FC</v>
          </cell>
          <cell r="C157" t="str">
            <v>MP</v>
          </cell>
          <cell r="D157" t="str">
            <v>NOFRAMAR</v>
          </cell>
          <cell r="E157" t="str">
            <v>7, Impasse Lamonie Rambaud</v>
          </cell>
          <cell r="F157">
            <v>97150</v>
          </cell>
          <cell r="G157" t="str">
            <v>SAINT MARTIN (GUADELOUPE)</v>
          </cell>
          <cell r="H157">
            <v>590510525</v>
          </cell>
          <cell r="J157">
            <v>590870557</v>
          </cell>
          <cell r="K157" t="str">
            <v>PORT CARAIBES</v>
          </cell>
          <cell r="L157">
            <v>97</v>
          </cell>
          <cell r="M157" t="str">
            <v>SAINT MARTIN</v>
          </cell>
          <cell r="U157">
            <v>3430</v>
          </cell>
        </row>
        <row r="158">
          <cell r="A158">
            <v>0.156</v>
          </cell>
          <cell r="B158" t="str">
            <v>RM</v>
          </cell>
          <cell r="C158" t="str">
            <v>HS</v>
          </cell>
          <cell r="D158" t="str">
            <v>SCI BENJAMIN HOAREAU chez TRANS EXPRESS REUNION</v>
          </cell>
          <cell r="E158" t="str">
            <v>ZAC Belvédère   Boulevard des Mascareignes   BP 50</v>
          </cell>
          <cell r="F158">
            <v>97822</v>
          </cell>
          <cell r="G158" t="str">
            <v>LE PORT Cédex (LA REUNION)</v>
          </cell>
          <cell r="H158">
            <v>262426142</v>
          </cell>
          <cell r="I158">
            <v>692612581</v>
          </cell>
          <cell r="J158">
            <v>262422302</v>
          </cell>
          <cell r="U158">
            <v>78500</v>
          </cell>
          <cell r="V158">
            <v>15650</v>
          </cell>
        </row>
        <row r="159">
          <cell r="A159">
            <v>0.157</v>
          </cell>
          <cell r="B159" t="str">
            <v>FZ</v>
          </cell>
          <cell r="C159" t="str">
            <v>BI</v>
          </cell>
          <cell r="D159" t="str">
            <v>GARCZYNSKI TRAPLOIR - GT AZUR</v>
          </cell>
          <cell r="E159" t="str">
            <v>ZA La Forêt   Route de Saint Hubert</v>
          </cell>
          <cell r="F159">
            <v>72470</v>
          </cell>
          <cell r="G159" t="str">
            <v>CHAMPAGNE</v>
          </cell>
          <cell r="H159">
            <v>243829913</v>
          </cell>
          <cell r="J159">
            <v>243829929</v>
          </cell>
          <cell r="K159" t="str">
            <v>HTA - D</v>
          </cell>
          <cell r="L159">
            <v>72</v>
          </cell>
          <cell r="M159" t="str">
            <v>GENET</v>
          </cell>
          <cell r="U159">
            <v>15535</v>
          </cell>
        </row>
        <row r="160">
          <cell r="A160">
            <v>0.158</v>
          </cell>
          <cell r="B160" t="str">
            <v>BE</v>
          </cell>
          <cell r="C160" t="str">
            <v>BI</v>
          </cell>
          <cell r="D160" t="str">
            <v>KUEHNE ET NAGEL</v>
          </cell>
          <cell r="E160" t="str">
            <v>11, Rue Romelet</v>
          </cell>
          <cell r="F160">
            <v>21600</v>
          </cell>
          <cell r="G160" t="str">
            <v>LONGVIC</v>
          </cell>
          <cell r="K160" t="str">
            <v>JARLAUD</v>
          </cell>
          <cell r="L160">
            <v>21</v>
          </cell>
          <cell r="M160" t="str">
            <v>LONGVIC</v>
          </cell>
          <cell r="N160" t="str">
            <v>SETUREC ARCHITECTURE</v>
          </cell>
          <cell r="O160" t="str">
            <v>2, Rue Louis De Broglie   Parc Technologique</v>
          </cell>
          <cell r="P160">
            <v>21000</v>
          </cell>
          <cell r="Q160" t="str">
            <v>DIJON</v>
          </cell>
          <cell r="R160">
            <v>380740102</v>
          </cell>
          <cell r="T160">
            <v>380740106</v>
          </cell>
          <cell r="U160">
            <v>6360</v>
          </cell>
          <cell r="V160">
            <v>200</v>
          </cell>
        </row>
        <row r="161">
          <cell r="A161">
            <v>0.159</v>
          </cell>
          <cell r="B161" t="str">
            <v>BE</v>
          </cell>
          <cell r="C161" t="str">
            <v>AR</v>
          </cell>
          <cell r="D161" t="str">
            <v>SCI LA CENDINE</v>
          </cell>
          <cell r="E161" t="str">
            <v>46, Rue Claude Deschault</v>
          </cell>
          <cell r="F161">
            <v>21380</v>
          </cell>
          <cell r="G161" t="str">
            <v>ASNIERES LES DIJON</v>
          </cell>
          <cell r="K161" t="str">
            <v>AC2M</v>
          </cell>
          <cell r="L161">
            <v>21</v>
          </cell>
          <cell r="M161" t="str">
            <v>RUFFEY LES ECHIREY</v>
          </cell>
          <cell r="N161" t="str">
            <v>SETUREC ARCHITECTURE</v>
          </cell>
          <cell r="O161" t="str">
            <v>2, Rue Louis De Broglie   Parc Technologique</v>
          </cell>
          <cell r="P161">
            <v>21000</v>
          </cell>
          <cell r="Q161" t="str">
            <v>DIJON</v>
          </cell>
          <cell r="R161">
            <v>380740102</v>
          </cell>
          <cell r="T161">
            <v>380740106</v>
          </cell>
          <cell r="U161">
            <v>60000</v>
          </cell>
          <cell r="V161">
            <v>33280</v>
          </cell>
        </row>
      </sheetData>
      <sheetData sheetId="14">
        <row r="1">
          <cell r="A1" t="str">
            <v>N° AFFAIRE</v>
          </cell>
          <cell r="B1" t="str">
            <v>COM</v>
          </cell>
          <cell r="C1" t="str">
            <v>SECTEUR</v>
          </cell>
          <cell r="D1" t="str">
            <v>NOM DU CLIENT</v>
          </cell>
          <cell r="E1" t="str">
            <v>ADRESSE</v>
          </cell>
          <cell r="F1" t="str">
            <v>CP</v>
          </cell>
          <cell r="G1" t="str">
            <v>VILLE</v>
          </cell>
          <cell r="H1" t="str">
            <v>TEL</v>
          </cell>
          <cell r="I1" t="str">
            <v>PORTABLE</v>
          </cell>
          <cell r="J1" t="str">
            <v>FAX</v>
          </cell>
          <cell r="K1" t="str">
            <v>NOM CHANTIER</v>
          </cell>
          <cell r="L1" t="str">
            <v>DPT</v>
          </cell>
          <cell r="M1" t="str">
            <v>VILLE</v>
          </cell>
          <cell r="N1" t="str">
            <v>ARCHITECTE</v>
          </cell>
          <cell r="O1" t="str">
            <v>ADRESSE</v>
          </cell>
          <cell r="P1" t="str">
            <v>CP</v>
          </cell>
          <cell r="Q1" t="str">
            <v>VILLE</v>
          </cell>
          <cell r="R1" t="str">
            <v>TEL</v>
          </cell>
          <cell r="S1" t="str">
            <v>PORTABLE</v>
          </cell>
          <cell r="T1" t="str">
            <v>FAX</v>
          </cell>
          <cell r="U1" t="str">
            <v>MONTANT HT</v>
          </cell>
          <cell r="V1" t="str">
            <v>TONNAGE</v>
          </cell>
        </row>
        <row r="2">
          <cell r="A2">
            <v>1.0009999999999999</v>
          </cell>
          <cell r="B2" t="str">
            <v>YM</v>
          </cell>
          <cell r="C2" t="str">
            <v>BI</v>
          </cell>
          <cell r="D2" t="str">
            <v>SCI BLC</v>
          </cell>
          <cell r="E2" t="str">
            <v>70, Avenue de Strasbourg</v>
          </cell>
          <cell r="F2">
            <v>67110</v>
          </cell>
          <cell r="G2" t="str">
            <v>BRUMATH</v>
          </cell>
          <cell r="K2" t="str">
            <v>SCI BLC</v>
          </cell>
          <cell r="L2">
            <v>67</v>
          </cell>
          <cell r="M2" t="str">
            <v>BRUMATH</v>
          </cell>
          <cell r="N2" t="str">
            <v>BGL ARCHITECTURE</v>
          </cell>
          <cell r="O2" t="str">
            <v>1, Impasse Joffre</v>
          </cell>
          <cell r="P2">
            <v>67202</v>
          </cell>
          <cell r="Q2" t="str">
            <v>WOLFISHEIM</v>
          </cell>
          <cell r="R2">
            <v>388691880</v>
          </cell>
          <cell r="T2">
            <v>388691882</v>
          </cell>
          <cell r="U2">
            <v>158496.53999999998</v>
          </cell>
          <cell r="V2">
            <v>81718</v>
          </cell>
        </row>
        <row r="3">
          <cell r="A3">
            <v>1.002</v>
          </cell>
          <cell r="B3" t="str">
            <v>BB</v>
          </cell>
          <cell r="C3" t="str">
            <v>BI</v>
          </cell>
          <cell r="D3" t="str">
            <v>CMC</v>
          </cell>
          <cell r="E3" t="str">
            <v>354, Rue André Philip</v>
          </cell>
          <cell r="F3">
            <v>69007</v>
          </cell>
          <cell r="G3" t="str">
            <v>LYON</v>
          </cell>
          <cell r="H3">
            <v>472731440</v>
          </cell>
          <cell r="I3">
            <v>603320068</v>
          </cell>
          <cell r="K3" t="str">
            <v>MIP</v>
          </cell>
          <cell r="L3">
            <v>1</v>
          </cell>
          <cell r="M3" t="str">
            <v>DAGNEUX</v>
          </cell>
          <cell r="N3" t="str">
            <v>CMC</v>
          </cell>
          <cell r="O3" t="str">
            <v>354, Rue André Philip</v>
          </cell>
          <cell r="P3">
            <v>69007</v>
          </cell>
          <cell r="Q3" t="str">
            <v>LYON</v>
          </cell>
          <cell r="R3">
            <v>472731440</v>
          </cell>
          <cell r="S3">
            <v>603320068</v>
          </cell>
          <cell r="U3">
            <v>115000</v>
          </cell>
          <cell r="V3">
            <v>66500</v>
          </cell>
        </row>
        <row r="4">
          <cell r="A4">
            <v>1.0029999999999999</v>
          </cell>
          <cell r="B4" t="str">
            <v>FZ</v>
          </cell>
          <cell r="C4" t="str">
            <v>DI</v>
          </cell>
          <cell r="D4" t="str">
            <v>GARCZYNSKI TRAPLOIR - GT AZUR</v>
          </cell>
          <cell r="E4" t="str">
            <v>Route de Saint Hubert   Z.A. de la Forêt</v>
          </cell>
          <cell r="F4">
            <v>72470</v>
          </cell>
          <cell r="G4" t="str">
            <v>CHAMPAGNE</v>
          </cell>
          <cell r="H4">
            <v>243829913</v>
          </cell>
          <cell r="J4">
            <v>243829929</v>
          </cell>
          <cell r="K4" t="str">
            <v>ERDF</v>
          </cell>
          <cell r="L4">
            <v>80</v>
          </cell>
          <cell r="M4" t="str">
            <v>ROYE</v>
          </cell>
          <cell r="U4" t="str">
            <v>ANNULEE</v>
          </cell>
          <cell r="W4" t="str">
            <v>ANNULEE</v>
          </cell>
        </row>
        <row r="5">
          <cell r="A5">
            <v>1.004</v>
          </cell>
          <cell r="B5" t="str">
            <v>BE</v>
          </cell>
          <cell r="C5" t="str">
            <v>BI</v>
          </cell>
          <cell r="D5" t="str">
            <v>LCR</v>
          </cell>
          <cell r="E5" t="str">
            <v>19, Rue de la Haye   BP 30058   SCHILTIGHEIM</v>
          </cell>
          <cell r="F5">
            <v>67013</v>
          </cell>
          <cell r="G5" t="str">
            <v>STRASBOURG Cédex</v>
          </cell>
          <cell r="H5">
            <v>388770240</v>
          </cell>
          <cell r="J5">
            <v>388770265</v>
          </cell>
          <cell r="K5" t="str">
            <v>SARL RUE SCHERTZ</v>
          </cell>
          <cell r="L5">
            <v>67</v>
          </cell>
          <cell r="M5" t="str">
            <v>STRASBOURG</v>
          </cell>
          <cell r="N5" t="str">
            <v>LCR</v>
          </cell>
          <cell r="O5" t="str">
            <v>19, Rue de la Haye   BP 30058   SCHILTIGHEIM</v>
          </cell>
          <cell r="P5">
            <v>67013</v>
          </cell>
          <cell r="Q5" t="str">
            <v>STRABOURG Cédex</v>
          </cell>
          <cell r="R5">
            <v>388770240</v>
          </cell>
          <cell r="T5">
            <v>388770265</v>
          </cell>
          <cell r="U5">
            <v>345800</v>
          </cell>
          <cell r="V5">
            <v>188678</v>
          </cell>
        </row>
        <row r="6">
          <cell r="A6">
            <v>1.0049999999999999</v>
          </cell>
          <cell r="B6" t="str">
            <v>FZ</v>
          </cell>
          <cell r="C6" t="str">
            <v>DI</v>
          </cell>
          <cell r="D6" t="str">
            <v>GT AZUR</v>
          </cell>
          <cell r="E6" t="str">
            <v>Route de Saint Hubert   Z.A. de la Forêt</v>
          </cell>
          <cell r="F6">
            <v>72470</v>
          </cell>
          <cell r="G6" t="str">
            <v>CHAMPAGNE</v>
          </cell>
          <cell r="H6">
            <v>243829913</v>
          </cell>
          <cell r="J6">
            <v>243829929</v>
          </cell>
          <cell r="K6" t="str">
            <v>SNCF</v>
          </cell>
          <cell r="L6">
            <v>36</v>
          </cell>
          <cell r="M6" t="str">
            <v>LE BERRY</v>
          </cell>
          <cell r="U6">
            <v>5600</v>
          </cell>
        </row>
        <row r="7">
          <cell r="A7">
            <v>1.006</v>
          </cell>
          <cell r="B7" t="str">
            <v>LM</v>
          </cell>
          <cell r="C7" t="str">
            <v>MP</v>
          </cell>
          <cell r="D7" t="str">
            <v>DEMATHIEU &amp; BARD</v>
          </cell>
          <cell r="E7" t="str">
            <v>11 Ter, Rue de Micy</v>
          </cell>
          <cell r="F7">
            <v>45380</v>
          </cell>
          <cell r="G7" t="str">
            <v>LA CHAPELLE SAINT MESMIN</v>
          </cell>
          <cell r="H7">
            <v>238220232</v>
          </cell>
          <cell r="J7">
            <v>238224151</v>
          </cell>
          <cell r="K7" t="str">
            <v>SNCF</v>
          </cell>
          <cell r="L7">
            <v>45</v>
          </cell>
          <cell r="M7" t="str">
            <v>AMILLY</v>
          </cell>
          <cell r="N7" t="str">
            <v>SNCF</v>
          </cell>
          <cell r="O7" t="str">
            <v>6, Avenue François Mitterand</v>
          </cell>
          <cell r="P7">
            <v>93574</v>
          </cell>
          <cell r="Q7" t="str">
            <v>LA PLAINE SAINT DENIS</v>
          </cell>
          <cell r="U7">
            <v>352950.67</v>
          </cell>
        </row>
        <row r="8">
          <cell r="A8">
            <v>1.0069999999999999</v>
          </cell>
          <cell r="B8" t="str">
            <v>LM</v>
          </cell>
          <cell r="C8" t="str">
            <v>MP</v>
          </cell>
          <cell r="D8" t="str">
            <v>CONSEIL GENERAL</v>
          </cell>
          <cell r="E8" t="str">
            <v>51, Rue Gustave Delory</v>
          </cell>
          <cell r="F8">
            <v>59047</v>
          </cell>
          <cell r="G8" t="str">
            <v>LILLE Cédex</v>
          </cell>
          <cell r="K8" t="str">
            <v>PONT</v>
          </cell>
          <cell r="L8">
            <v>59</v>
          </cell>
          <cell r="M8" t="str">
            <v>AUBY</v>
          </cell>
          <cell r="N8" t="str">
            <v>BR NORS 340</v>
          </cell>
          <cell r="O8" t="str">
            <v>11, Avenue de la Marne   Parc Europe</v>
          </cell>
          <cell r="P8">
            <v>59704</v>
          </cell>
          <cell r="Q8" t="str">
            <v>MARCQ EN BAROEUL Cédex</v>
          </cell>
          <cell r="U8" t="str">
            <v>ANNULEE</v>
          </cell>
          <cell r="W8" t="str">
            <v>ANNULEE</v>
          </cell>
        </row>
        <row r="9">
          <cell r="A9">
            <v>1.008</v>
          </cell>
          <cell r="B9" t="str">
            <v>LM</v>
          </cell>
          <cell r="C9" t="str">
            <v>MP</v>
          </cell>
          <cell r="D9" t="str">
            <v>SEMAPA</v>
          </cell>
          <cell r="E9" t="str">
            <v>69 - 71, Rue du Chevaleret</v>
          </cell>
          <cell r="F9">
            <v>75013</v>
          </cell>
          <cell r="G9" t="str">
            <v>PARIS</v>
          </cell>
          <cell r="K9" t="str">
            <v>TRIANGLE BRUNESEAU</v>
          </cell>
          <cell r="L9">
            <v>75</v>
          </cell>
          <cell r="M9" t="str">
            <v>PARIS</v>
          </cell>
          <cell r="N9" t="str">
            <v>ARTELIA - VILLE ET TRANSPORT</v>
          </cell>
          <cell r="O9" t="str">
            <v>2, avenue François Mitterand</v>
          </cell>
          <cell r="P9">
            <v>93210</v>
          </cell>
          <cell r="Q9" t="str">
            <v>LA PLAINE SAINT DENIS</v>
          </cell>
          <cell r="R9">
            <v>177937503</v>
          </cell>
          <cell r="T9">
            <v>177937550</v>
          </cell>
          <cell r="U9">
            <v>34675.199999999997</v>
          </cell>
          <cell r="V9">
            <v>9300</v>
          </cell>
        </row>
        <row r="10">
          <cell r="A10">
            <v>1.0089999999999999</v>
          </cell>
          <cell r="B10" t="str">
            <v>BM</v>
          </cell>
          <cell r="C10" t="str">
            <v>AR</v>
          </cell>
          <cell r="D10" t="str">
            <v>VISA INGENIERIE</v>
          </cell>
          <cell r="E10" t="str">
            <v>112, Route de Dijon</v>
          </cell>
          <cell r="F10">
            <v>21600</v>
          </cell>
          <cell r="G10" t="str">
            <v>LONGVIC</v>
          </cell>
          <cell r="H10">
            <v>388667717</v>
          </cell>
          <cell r="J10">
            <v>380664853</v>
          </cell>
          <cell r="K10" t="str">
            <v>SCI SFB</v>
          </cell>
          <cell r="L10">
            <v>21</v>
          </cell>
          <cell r="M10" t="str">
            <v>DIJON</v>
          </cell>
          <cell r="N10" t="str">
            <v>VISA INGENIERIE</v>
          </cell>
          <cell r="O10" t="str">
            <v>112, Route de Dijon</v>
          </cell>
          <cell r="P10">
            <v>21600</v>
          </cell>
          <cell r="Q10" t="str">
            <v>LONGVIC</v>
          </cell>
          <cell r="R10">
            <v>380667717</v>
          </cell>
          <cell r="T10">
            <v>380664853</v>
          </cell>
          <cell r="U10">
            <v>20850</v>
          </cell>
          <cell r="V10">
            <v>11360</v>
          </cell>
        </row>
        <row r="11">
          <cell r="A11">
            <v>1.01</v>
          </cell>
          <cell r="B11" t="str">
            <v>CS</v>
          </cell>
          <cell r="C11" t="str">
            <v>AR</v>
          </cell>
          <cell r="D11" t="str">
            <v>SIMON VERMOT Nicolas</v>
          </cell>
          <cell r="E11" t="str">
            <v>12, Rue du Bief</v>
          </cell>
          <cell r="F11">
            <v>25500</v>
          </cell>
          <cell r="G11" t="str">
            <v>MORTEAU</v>
          </cell>
          <cell r="K11" t="str">
            <v>SIMON VERMOT Nicolas</v>
          </cell>
          <cell r="L11">
            <v>25</v>
          </cell>
          <cell r="M11" t="str">
            <v>MORTEAU</v>
          </cell>
          <cell r="N11" t="str">
            <v>GATTAUD Lionel</v>
          </cell>
          <cell r="O11" t="str">
            <v>12, Les Vinottes</v>
          </cell>
          <cell r="P11">
            <v>25500</v>
          </cell>
          <cell r="Q11" t="str">
            <v>MORTEAU</v>
          </cell>
          <cell r="R11">
            <v>381671385</v>
          </cell>
          <cell r="T11">
            <v>381675616</v>
          </cell>
          <cell r="U11">
            <v>70861.03</v>
          </cell>
          <cell r="V11">
            <v>14510</v>
          </cell>
        </row>
        <row r="12">
          <cell r="A12">
            <v>1.0109999999999999</v>
          </cell>
          <cell r="B12" t="str">
            <v>RM</v>
          </cell>
          <cell r="C12" t="str">
            <v>HS</v>
          </cell>
          <cell r="D12" t="str">
            <v>LA SAVONNERIE DE MAYOTTE</v>
          </cell>
          <cell r="E12" t="str">
            <v>Zone Nel n° 48</v>
          </cell>
          <cell r="F12">
            <v>97600</v>
          </cell>
          <cell r="G12" t="str">
            <v>MAMOUDZOU (MAYOTTE)</v>
          </cell>
          <cell r="H12">
            <v>269637628</v>
          </cell>
          <cell r="I12">
            <v>639694283</v>
          </cell>
          <cell r="J12">
            <v>269615617</v>
          </cell>
          <cell r="K12" t="str">
            <v>LA SAVONNERIE DE MAYOTTE</v>
          </cell>
          <cell r="L12">
            <v>97</v>
          </cell>
          <cell r="M12" t="str">
            <v>LONGONI VALLEE 3</v>
          </cell>
          <cell r="U12">
            <v>317155.96000000002</v>
          </cell>
          <cell r="V12">
            <v>75000</v>
          </cell>
        </row>
        <row r="13">
          <cell r="A13">
            <v>1.012</v>
          </cell>
          <cell r="B13" t="str">
            <v>BE</v>
          </cell>
          <cell r="C13" t="str">
            <v>DI</v>
          </cell>
          <cell r="D13" t="str">
            <v>SICRA</v>
          </cell>
          <cell r="E13" t="str">
            <v>36, Rue du Séminaire</v>
          </cell>
          <cell r="F13">
            <v>94550</v>
          </cell>
          <cell r="G13" t="str">
            <v>CHEVILLY LARUE</v>
          </cell>
          <cell r="K13" t="str">
            <v>MAC DONALD</v>
          </cell>
          <cell r="L13">
            <v>75</v>
          </cell>
          <cell r="M13" t="str">
            <v>PARIS</v>
          </cell>
          <cell r="U13">
            <v>785321</v>
          </cell>
          <cell r="V13">
            <v>138000</v>
          </cell>
        </row>
        <row r="14">
          <cell r="A14">
            <v>1.0129999999999999</v>
          </cell>
          <cell r="B14" t="str">
            <v>BE</v>
          </cell>
          <cell r="C14" t="str">
            <v>HS</v>
          </cell>
          <cell r="D14" t="str">
            <v>BATIPRO CONCEPT</v>
          </cell>
          <cell r="E14" t="str">
            <v>8, Rue Alfred De Vigny   BP 72109</v>
          </cell>
          <cell r="F14">
            <v>25051</v>
          </cell>
          <cell r="G14" t="str">
            <v>BESANCON Cédex 5</v>
          </cell>
          <cell r="H14">
            <v>381412500</v>
          </cell>
          <cell r="J14">
            <v>381518041</v>
          </cell>
          <cell r="K14" t="str">
            <v>PROTEC</v>
          </cell>
          <cell r="L14">
            <v>1</v>
          </cell>
          <cell r="M14" t="str">
            <v>CEYZERIAT</v>
          </cell>
          <cell r="N14" t="str">
            <v>BATIPRO CONCEPT</v>
          </cell>
          <cell r="O14" t="str">
            <v>8, Rue Alfred De Vigny   BP 72109</v>
          </cell>
          <cell r="P14">
            <v>25051</v>
          </cell>
          <cell r="Q14" t="str">
            <v>BESANCON Cédex 5</v>
          </cell>
          <cell r="R14">
            <v>381412500</v>
          </cell>
          <cell r="T14">
            <v>381518041</v>
          </cell>
          <cell r="U14">
            <v>91400</v>
          </cell>
          <cell r="V14">
            <v>51400</v>
          </cell>
        </row>
        <row r="15">
          <cell r="A15">
            <v>1.014</v>
          </cell>
          <cell r="B15" t="str">
            <v>BE</v>
          </cell>
          <cell r="C15" t="str">
            <v>HS</v>
          </cell>
          <cell r="D15" t="str">
            <v>BATIPRO CONCEPT</v>
          </cell>
          <cell r="E15" t="str">
            <v>8, Rue Alfred De Vigny   BP 72109</v>
          </cell>
          <cell r="F15">
            <v>25051</v>
          </cell>
          <cell r="G15" t="str">
            <v>BESANCON Cédex 5</v>
          </cell>
          <cell r="H15">
            <v>381412500</v>
          </cell>
          <cell r="J15">
            <v>381518041</v>
          </cell>
          <cell r="K15" t="str">
            <v>A CHACUN SON BOX</v>
          </cell>
          <cell r="L15">
            <v>25</v>
          </cell>
          <cell r="M15" t="str">
            <v>VAUX LES PRES</v>
          </cell>
          <cell r="N15" t="str">
            <v>BATIPRO CONCEPT</v>
          </cell>
          <cell r="O15" t="str">
            <v>8, Rue Alfred De Vigny   BP 72109</v>
          </cell>
          <cell r="P15">
            <v>25051</v>
          </cell>
          <cell r="Q15" t="str">
            <v>BESANCON Cédex 5</v>
          </cell>
          <cell r="R15">
            <v>381412500</v>
          </cell>
          <cell r="T15">
            <v>381518041</v>
          </cell>
          <cell r="U15">
            <v>163300</v>
          </cell>
          <cell r="V15">
            <v>97650</v>
          </cell>
        </row>
        <row r="16">
          <cell r="A16">
            <v>1.0149999999999999</v>
          </cell>
          <cell r="B16" t="str">
            <v>BE</v>
          </cell>
          <cell r="C16" t="str">
            <v>DI</v>
          </cell>
          <cell r="D16" t="str">
            <v>CINEMA MARIVAUX</v>
          </cell>
          <cell r="E16" t="str">
            <v>150, Avenue de la Haute Tarentaise</v>
          </cell>
          <cell r="F16">
            <v>73700</v>
          </cell>
          <cell r="G16" t="str">
            <v>BOURG SAINT MAURICE</v>
          </cell>
          <cell r="H16">
            <v>479076140</v>
          </cell>
          <cell r="J16">
            <v>479076141</v>
          </cell>
          <cell r="K16" t="str">
            <v>CINEMA QUAI DE SAONE</v>
          </cell>
          <cell r="L16">
            <v>71</v>
          </cell>
          <cell r="M16" t="str">
            <v>MACON</v>
          </cell>
          <cell r="N16" t="str">
            <v>LECOQ Yann</v>
          </cell>
          <cell r="O16" t="str">
            <v>20, Avenue de la Libération</v>
          </cell>
          <cell r="P16">
            <v>38370</v>
          </cell>
          <cell r="Q16" t="str">
            <v>LES ROCHES DE CONDRIEU</v>
          </cell>
          <cell r="R16">
            <v>474564553</v>
          </cell>
          <cell r="T16">
            <v>474563768</v>
          </cell>
          <cell r="U16">
            <v>717694.72</v>
          </cell>
          <cell r="V16">
            <v>294300</v>
          </cell>
        </row>
        <row r="17">
          <cell r="A17">
            <v>1.016</v>
          </cell>
          <cell r="B17" t="str">
            <v>FZ</v>
          </cell>
          <cell r="C17" t="str">
            <v>DI</v>
          </cell>
          <cell r="D17" t="str">
            <v>GT AZUR</v>
          </cell>
          <cell r="E17" t="str">
            <v>Route de Saint Hubert   Z.A. de la Forêt</v>
          </cell>
          <cell r="F17">
            <v>72470</v>
          </cell>
          <cell r="G17" t="str">
            <v>CHAMPAGNE</v>
          </cell>
          <cell r="H17">
            <v>243829913</v>
          </cell>
          <cell r="J17">
            <v>243829929</v>
          </cell>
          <cell r="K17" t="str">
            <v>LA POSTE - BRB</v>
          </cell>
          <cell r="L17">
            <v>38</v>
          </cell>
          <cell r="M17" t="str">
            <v>LE CHAFFARD</v>
          </cell>
          <cell r="U17">
            <v>2450</v>
          </cell>
        </row>
        <row r="18">
          <cell r="A18">
            <v>1.0169999999999999</v>
          </cell>
          <cell r="B18" t="str">
            <v>CS</v>
          </cell>
          <cell r="C18" t="str">
            <v>AR</v>
          </cell>
          <cell r="D18" t="str">
            <v>MARTIN Denis</v>
          </cell>
          <cell r="E18" t="str">
            <v>La Feuillée</v>
          </cell>
          <cell r="F18">
            <v>21130</v>
          </cell>
          <cell r="G18" t="str">
            <v>AUXONNE</v>
          </cell>
          <cell r="I18">
            <v>684955043</v>
          </cell>
          <cell r="K18" t="str">
            <v>MARTIN Denis</v>
          </cell>
          <cell r="L18">
            <v>21</v>
          </cell>
          <cell r="M18" t="str">
            <v>AUXONNE</v>
          </cell>
          <cell r="U18">
            <v>20000</v>
          </cell>
          <cell r="V18">
            <v>14000</v>
          </cell>
        </row>
        <row r="19">
          <cell r="A19">
            <v>1.018</v>
          </cell>
          <cell r="B19" t="str">
            <v>CS</v>
          </cell>
          <cell r="C19" t="str">
            <v>BI</v>
          </cell>
          <cell r="D19" t="str">
            <v>BOURBON AUTOMOBILES</v>
          </cell>
          <cell r="E19" t="str">
            <v>1, Rue du Champ Pusy</v>
          </cell>
          <cell r="F19">
            <v>25170</v>
          </cell>
          <cell r="G19" t="str">
            <v>PELOUSEY</v>
          </cell>
          <cell r="H19">
            <v>381602813</v>
          </cell>
          <cell r="K19" t="str">
            <v>BOURBON AUTOMOBILES</v>
          </cell>
          <cell r="L19">
            <v>25</v>
          </cell>
          <cell r="M19" t="str">
            <v>PELOUSEY</v>
          </cell>
          <cell r="U19">
            <v>8700</v>
          </cell>
          <cell r="V19">
            <v>1000</v>
          </cell>
        </row>
        <row r="20">
          <cell r="A20">
            <v>1.0189999999999999</v>
          </cell>
          <cell r="B20" t="str">
            <v>BE</v>
          </cell>
          <cell r="C20" t="str">
            <v>BI</v>
          </cell>
          <cell r="D20" t="str">
            <v>LCR</v>
          </cell>
          <cell r="E20" t="str">
            <v>19, Rue de la Haye   BP 30058   SCHILTIGHEIM</v>
          </cell>
          <cell r="F20">
            <v>67013</v>
          </cell>
          <cell r="G20" t="str">
            <v>STRASBOURG Cédex</v>
          </cell>
          <cell r="H20">
            <v>388770240</v>
          </cell>
          <cell r="J20">
            <v>388770265</v>
          </cell>
          <cell r="K20" t="str">
            <v>SCI DU THAL - CRISTAL PISCINE</v>
          </cell>
          <cell r="L20">
            <v>67</v>
          </cell>
          <cell r="M20" t="str">
            <v>OBERNAI</v>
          </cell>
          <cell r="N20" t="str">
            <v>LCR</v>
          </cell>
          <cell r="O20" t="str">
            <v>19, Rue de la Haye   BP 30058   SCHILTIGHEIM</v>
          </cell>
          <cell r="P20">
            <v>67013</v>
          </cell>
          <cell r="Q20" t="str">
            <v>STRASBOURG Cédex</v>
          </cell>
          <cell r="R20">
            <v>388770240</v>
          </cell>
          <cell r="T20">
            <v>388770265</v>
          </cell>
          <cell r="U20">
            <v>68050</v>
          </cell>
          <cell r="V20">
            <v>35865</v>
          </cell>
        </row>
        <row r="21">
          <cell r="A21">
            <v>1.02</v>
          </cell>
          <cell r="B21" t="str">
            <v>FC</v>
          </cell>
          <cell r="C21" t="str">
            <v>MP</v>
          </cell>
          <cell r="D21" t="str">
            <v>ACMS CARAIBES</v>
          </cell>
          <cell r="E21" t="str">
            <v>3, Rue Eugène Eucharis   Lotissement Dillon</v>
          </cell>
          <cell r="F21">
            <v>97200</v>
          </cell>
          <cell r="G21" t="str">
            <v>FORT DE FRANCE</v>
          </cell>
          <cell r="H21">
            <v>596716525</v>
          </cell>
          <cell r="J21">
            <v>596716202</v>
          </cell>
          <cell r="K21" t="str">
            <v>LA MAISON POUR TOUS</v>
          </cell>
          <cell r="L21">
            <v>97</v>
          </cell>
          <cell r="M21" t="str">
            <v>LA MARTINIQUE</v>
          </cell>
          <cell r="U21">
            <v>18983.169999999998</v>
          </cell>
          <cell r="V21">
            <v>3700</v>
          </cell>
        </row>
        <row r="22">
          <cell r="A22">
            <v>1.0209999999999999</v>
          </cell>
          <cell r="B22" t="str">
            <v>FC</v>
          </cell>
          <cell r="C22" t="str">
            <v>MP</v>
          </cell>
          <cell r="D22" t="str">
            <v>CARMETAL</v>
          </cell>
          <cell r="E22" t="str">
            <v>ZI Les Coteaux</v>
          </cell>
          <cell r="F22">
            <v>97228</v>
          </cell>
          <cell r="G22" t="str">
            <v>SAINT LUCE</v>
          </cell>
          <cell r="H22">
            <v>596590119</v>
          </cell>
          <cell r="J22">
            <v>596510021</v>
          </cell>
          <cell r="K22" t="str">
            <v>CENTRE ACCUEIL PETITE ENFANCE</v>
          </cell>
          <cell r="L22">
            <v>97</v>
          </cell>
          <cell r="M22" t="str">
            <v>LA MARTINIQUE</v>
          </cell>
          <cell r="U22">
            <v>1600</v>
          </cell>
          <cell r="X22">
            <v>31055</v>
          </cell>
          <cell r="Y22" t="str">
            <v>ANNULEE</v>
          </cell>
        </row>
        <row r="23">
          <cell r="A23">
            <v>1.022</v>
          </cell>
          <cell r="B23" t="str">
            <v>FC</v>
          </cell>
          <cell r="C23" t="str">
            <v>MP</v>
          </cell>
          <cell r="D23" t="str">
            <v>ACMS CARAIBES</v>
          </cell>
          <cell r="E23" t="str">
            <v>3, Rue Eugène Eucharis   Lotissement Dillon</v>
          </cell>
          <cell r="F23">
            <v>97200</v>
          </cell>
          <cell r="G23" t="str">
            <v>FORT DE FRANCE</v>
          </cell>
          <cell r="H23">
            <v>596716525</v>
          </cell>
          <cell r="J23">
            <v>596716202</v>
          </cell>
          <cell r="K23" t="str">
            <v>CFPPA</v>
          </cell>
          <cell r="L23">
            <v>97</v>
          </cell>
          <cell r="M23" t="str">
            <v>LA MARTINIQUE</v>
          </cell>
          <cell r="U23">
            <v>27000</v>
          </cell>
          <cell r="V23">
            <v>15000</v>
          </cell>
        </row>
        <row r="24">
          <cell r="A24">
            <v>1.0229999999999999</v>
          </cell>
          <cell r="B24" t="str">
            <v>CS</v>
          </cell>
          <cell r="C24" t="str">
            <v>AR</v>
          </cell>
          <cell r="D24" t="str">
            <v>GECO PNEUS</v>
          </cell>
          <cell r="E24" t="str">
            <v>14, Rue des Bouleaux</v>
          </cell>
          <cell r="F24">
            <v>25150</v>
          </cell>
          <cell r="G24" t="str">
            <v>PONT DE ROIDE</v>
          </cell>
          <cell r="H24">
            <v>381969563</v>
          </cell>
          <cell r="K24" t="str">
            <v>GECO PNEUS</v>
          </cell>
          <cell r="L24">
            <v>25</v>
          </cell>
          <cell r="M24" t="str">
            <v>PONT DE ROIDE</v>
          </cell>
          <cell r="N24" t="str">
            <v>ROLLA Mario</v>
          </cell>
          <cell r="O24" t="str">
            <v>59 Ter, Rue des Granges   BP 315</v>
          </cell>
          <cell r="P24">
            <v>25017</v>
          </cell>
          <cell r="Q24" t="str">
            <v xml:space="preserve">BESANCON Cédex  </v>
          </cell>
          <cell r="R24">
            <v>381811078</v>
          </cell>
          <cell r="U24">
            <v>113640</v>
          </cell>
          <cell r="V24">
            <v>34110</v>
          </cell>
        </row>
        <row r="25">
          <cell r="A25">
            <v>1.024</v>
          </cell>
          <cell r="B25" t="str">
            <v>BE</v>
          </cell>
          <cell r="C25" t="str">
            <v>MP</v>
          </cell>
          <cell r="D25" t="str">
            <v>SEDD</v>
          </cell>
          <cell r="E25" t="str">
            <v>6, Rue Louis Garnier   BP 1513</v>
          </cell>
          <cell r="F25">
            <v>25008</v>
          </cell>
          <cell r="G25" t="str">
            <v>BESANCON Cédex</v>
          </cell>
          <cell r="H25">
            <v>381414650</v>
          </cell>
          <cell r="J25">
            <v>381414651</v>
          </cell>
          <cell r="K25" t="str">
            <v>SDIS - CENTRE DE SECOURS DE BESANCON BRULARD</v>
          </cell>
          <cell r="L25">
            <v>25</v>
          </cell>
          <cell r="M25" t="str">
            <v>BESANCON</v>
          </cell>
          <cell r="N25" t="str">
            <v>BOREL Frédéric</v>
          </cell>
          <cell r="O25" t="str">
            <v>27, Rue Dolent</v>
          </cell>
          <cell r="P25">
            <v>75014</v>
          </cell>
          <cell r="Q25" t="str">
            <v>PARIS</v>
          </cell>
          <cell r="U25">
            <v>995017.7</v>
          </cell>
          <cell r="V25">
            <v>455227</v>
          </cell>
        </row>
        <row r="26">
          <cell r="A26">
            <v>1.0249999999999999</v>
          </cell>
          <cell r="B26" t="str">
            <v>BE</v>
          </cell>
          <cell r="C26" t="str">
            <v>BI</v>
          </cell>
          <cell r="D26" t="str">
            <v>SCI VAL DU LYS</v>
          </cell>
          <cell r="F26">
            <v>21110</v>
          </cell>
          <cell r="G26" t="str">
            <v>GENLIS</v>
          </cell>
          <cell r="K26" t="str">
            <v>SEPALUMIC</v>
          </cell>
          <cell r="L26">
            <v>21</v>
          </cell>
          <cell r="M26" t="str">
            <v>GENLIS</v>
          </cell>
          <cell r="N26" t="str">
            <v>TRIDON</v>
          </cell>
          <cell r="O26" t="str">
            <v>41, Rue Diderot   Le Diderot</v>
          </cell>
          <cell r="P26">
            <v>21000</v>
          </cell>
          <cell r="Q26" t="str">
            <v>DIJON</v>
          </cell>
          <cell r="R26">
            <v>380716363</v>
          </cell>
          <cell r="S26">
            <v>786717492</v>
          </cell>
          <cell r="T26">
            <v>380724238</v>
          </cell>
          <cell r="U26">
            <v>667000</v>
          </cell>
          <cell r="V26">
            <v>325000</v>
          </cell>
        </row>
        <row r="27">
          <cell r="A27">
            <v>1.026</v>
          </cell>
          <cell r="B27" t="str">
            <v>FZ</v>
          </cell>
          <cell r="C27" t="str">
            <v>DI</v>
          </cell>
          <cell r="D27" t="str">
            <v>GARCZYNSKI TRAPLOIR - GT AZUR</v>
          </cell>
          <cell r="E27" t="str">
            <v>Route de Saint Hubert   Z.A. de la Forêt</v>
          </cell>
          <cell r="F27">
            <v>72470</v>
          </cell>
          <cell r="G27" t="str">
            <v>LYON</v>
          </cell>
          <cell r="H27">
            <v>243829913</v>
          </cell>
          <cell r="J27">
            <v>243829929</v>
          </cell>
          <cell r="K27" t="str">
            <v>PA2 TAUTE POSTE</v>
          </cell>
          <cell r="L27">
            <v>75</v>
          </cell>
          <cell r="M27" t="str">
            <v>PARIS</v>
          </cell>
          <cell r="U27">
            <v>11770</v>
          </cell>
        </row>
        <row r="28">
          <cell r="A28">
            <v>1.0269999999999999</v>
          </cell>
          <cell r="B28" t="str">
            <v>BE</v>
          </cell>
          <cell r="C28" t="str">
            <v>AR</v>
          </cell>
          <cell r="D28" t="str">
            <v>BATIPRO CONCEPT</v>
          </cell>
          <cell r="E28" t="str">
            <v>8, Rue Alfred De Vigny   BP 72109</v>
          </cell>
          <cell r="F28">
            <v>25051</v>
          </cell>
          <cell r="G28" t="str">
            <v>BESANCON Cédex 5</v>
          </cell>
          <cell r="H28">
            <v>381412500</v>
          </cell>
          <cell r="J28">
            <v>381518041</v>
          </cell>
          <cell r="K28" t="str">
            <v>BJ LOGISTIQUE EURONEGOCE</v>
          </cell>
          <cell r="L28">
            <v>74</v>
          </cell>
          <cell r="M28" t="str">
            <v>SILLINGY</v>
          </cell>
          <cell r="N28" t="str">
            <v>BATIPRO CONCEPT</v>
          </cell>
          <cell r="O28" t="str">
            <v>8, Rue Alfred De Vigny   BP 72109</v>
          </cell>
          <cell r="P28">
            <v>25051</v>
          </cell>
          <cell r="Q28" t="str">
            <v>BESANCON Cédex 5</v>
          </cell>
          <cell r="R28">
            <v>381412500</v>
          </cell>
          <cell r="T28">
            <v>381518041</v>
          </cell>
          <cell r="U28">
            <v>170681</v>
          </cell>
          <cell r="V28">
            <v>112700</v>
          </cell>
        </row>
        <row r="29">
          <cell r="A29">
            <v>1.028</v>
          </cell>
          <cell r="B29" t="str">
            <v>BB</v>
          </cell>
          <cell r="C29" t="str">
            <v>DI</v>
          </cell>
          <cell r="D29" t="str">
            <v>DEMATHIEU &amp; BARD</v>
          </cell>
          <cell r="E29" t="str">
            <v>550, Rue Thimonnier   BP 48   ZI Lyon Nord</v>
          </cell>
          <cell r="F29">
            <v>69726</v>
          </cell>
          <cell r="G29" t="str">
            <v>GENAY Cédex</v>
          </cell>
          <cell r="H29">
            <v>472790707</v>
          </cell>
          <cell r="I29">
            <v>620434185</v>
          </cell>
          <cell r="J29">
            <v>472790700</v>
          </cell>
          <cell r="K29" t="str">
            <v>SDIS DU RHONE - SNI G FOR</v>
          </cell>
          <cell r="L29">
            <v>69</v>
          </cell>
          <cell r="M29" t="str">
            <v>SAINT PRIEST</v>
          </cell>
          <cell r="N29" t="str">
            <v>DEMATHIEU ET BARD</v>
          </cell>
          <cell r="O29" t="str">
            <v>550, Rue Thimonnier   BP 48   ZI Lyon Nord</v>
          </cell>
          <cell r="P29">
            <v>69726</v>
          </cell>
          <cell r="Q29" t="str">
            <v>GENAY Cédex</v>
          </cell>
          <cell r="R29">
            <v>472790707</v>
          </cell>
          <cell r="T29">
            <v>472790700</v>
          </cell>
          <cell r="U29">
            <v>470642</v>
          </cell>
          <cell r="V29">
            <v>159340</v>
          </cell>
        </row>
        <row r="30">
          <cell r="A30">
            <v>1.0289999999999999</v>
          </cell>
          <cell r="B30" t="str">
            <v>BE</v>
          </cell>
          <cell r="C30" t="str">
            <v>BI</v>
          </cell>
          <cell r="D30" t="str">
            <v>LCR</v>
          </cell>
          <cell r="E30" t="str">
            <v>19, Rue de la Haye   BP 30058   SCHILTIGHEIM</v>
          </cell>
          <cell r="F30">
            <v>67013</v>
          </cell>
          <cell r="G30" t="str">
            <v>STRASBOURG Cédex</v>
          </cell>
          <cell r="H30">
            <v>388770240</v>
          </cell>
          <cell r="J30">
            <v>388770265</v>
          </cell>
          <cell r="K30" t="str">
            <v>SCI BISCHEIM 11</v>
          </cell>
          <cell r="L30">
            <v>67</v>
          </cell>
          <cell r="M30" t="str">
            <v>BISCHHEIM</v>
          </cell>
          <cell r="N30" t="str">
            <v>LCR</v>
          </cell>
          <cell r="O30" t="str">
            <v>19, Rue de la Haye   BP 30058   SCHILTIGHEIM</v>
          </cell>
          <cell r="P30">
            <v>67013</v>
          </cell>
          <cell r="Q30" t="str">
            <v>STRABOURG Cédex</v>
          </cell>
          <cell r="R30">
            <v>388770240</v>
          </cell>
          <cell r="T30">
            <v>388770265</v>
          </cell>
          <cell r="U30">
            <v>115768</v>
          </cell>
          <cell r="V30">
            <v>61140</v>
          </cell>
        </row>
        <row r="31">
          <cell r="A31">
            <v>1.03</v>
          </cell>
          <cell r="B31" t="str">
            <v>FZ</v>
          </cell>
          <cell r="C31" t="str">
            <v>DI</v>
          </cell>
          <cell r="D31" t="str">
            <v>GT AZUR</v>
          </cell>
          <cell r="E31" t="str">
            <v>Route de Saint Hubert   Z.A. de la Forêt</v>
          </cell>
          <cell r="F31">
            <v>74470</v>
          </cell>
          <cell r="G31" t="str">
            <v>CHAMPAGNE</v>
          </cell>
          <cell r="H31">
            <v>243829913</v>
          </cell>
          <cell r="J31">
            <v>243829929</v>
          </cell>
          <cell r="K31" t="str">
            <v>LA POSTE</v>
          </cell>
          <cell r="L31">
            <v>53</v>
          </cell>
          <cell r="M31" t="str">
            <v>ERNEE</v>
          </cell>
          <cell r="U31">
            <v>3400</v>
          </cell>
        </row>
        <row r="32">
          <cell r="A32">
            <v>1.0309999999999999</v>
          </cell>
          <cell r="B32" t="str">
            <v>BB</v>
          </cell>
          <cell r="C32" t="str">
            <v>GD</v>
          </cell>
          <cell r="D32" t="str">
            <v>IGC SERVICES - Groupe CASINO</v>
          </cell>
          <cell r="E32" t="str">
            <v>1, Esplanade de France   BP 306</v>
          </cell>
          <cell r="F32">
            <v>42008</v>
          </cell>
          <cell r="G32" t="str">
            <v>SAINT ETIENNE Cédex</v>
          </cell>
          <cell r="H32">
            <v>477454438</v>
          </cell>
          <cell r="J32">
            <v>477453888</v>
          </cell>
          <cell r="K32" t="str">
            <v>CASINO RETAIL PARK</v>
          </cell>
          <cell r="L32">
            <v>10</v>
          </cell>
          <cell r="M32" t="str">
            <v>BARBEREY SAINT SULPICE</v>
          </cell>
          <cell r="N32" t="str">
            <v>PFEIFFER - FREYCENON</v>
          </cell>
          <cell r="O32" t="str">
            <v>57, Rue de la Paix</v>
          </cell>
          <cell r="P32">
            <v>10012</v>
          </cell>
          <cell r="Q32" t="str">
            <v>TROYES Cédex</v>
          </cell>
          <cell r="R32">
            <v>325736566</v>
          </cell>
          <cell r="S32">
            <v>617153073</v>
          </cell>
          <cell r="U32" t="str">
            <v>ANNULEE</v>
          </cell>
          <cell r="V32">
            <v>144430</v>
          </cell>
          <cell r="W32" t="str">
            <v>ANNULEE</v>
          </cell>
          <cell r="X32">
            <v>244436</v>
          </cell>
        </row>
        <row r="33">
          <cell r="A33">
            <v>1.032</v>
          </cell>
          <cell r="B33" t="str">
            <v>FZ</v>
          </cell>
          <cell r="C33" t="str">
            <v>MP</v>
          </cell>
          <cell r="D33" t="str">
            <v>BREZILLON</v>
          </cell>
          <cell r="E33" t="str">
            <v>Allée des Impressionnistes</v>
          </cell>
          <cell r="F33">
            <v>95944</v>
          </cell>
          <cell r="G33" t="str">
            <v>ROISSY CHARLES DE GAULLE</v>
          </cell>
          <cell r="H33">
            <v>149385130</v>
          </cell>
          <cell r="J33">
            <v>149385252</v>
          </cell>
          <cell r="K33" t="str">
            <v>ARCUEIL CHAPERON VERT</v>
          </cell>
          <cell r="L33">
            <v>94</v>
          </cell>
          <cell r="M33" t="str">
            <v>ARCUEIL</v>
          </cell>
          <cell r="N33" t="str">
            <v>C3 SARL</v>
          </cell>
          <cell r="O33" t="str">
            <v>7, Rue Jean Mermoz</v>
          </cell>
          <cell r="P33">
            <v>78000</v>
          </cell>
          <cell r="Q33" t="str">
            <v>VERSAILLES</v>
          </cell>
          <cell r="U33">
            <v>175700</v>
          </cell>
          <cell r="V33">
            <v>52000</v>
          </cell>
        </row>
        <row r="34">
          <cell r="A34">
            <v>1.0329999999999999</v>
          </cell>
          <cell r="B34" t="str">
            <v>RM</v>
          </cell>
          <cell r="C34" t="str">
            <v>DI</v>
          </cell>
          <cell r="D34" t="str">
            <v>SMOI</v>
          </cell>
          <cell r="E34" t="str">
            <v>23, Chemin Bois de Nèfles</v>
          </cell>
          <cell r="F34">
            <v>97427</v>
          </cell>
          <cell r="G34" t="str">
            <v>ETANG SALE LES HAUTS</v>
          </cell>
          <cell r="H34">
            <v>262340877</v>
          </cell>
          <cell r="J34">
            <v>262337295</v>
          </cell>
          <cell r="K34" t="str">
            <v>FELICITE</v>
          </cell>
          <cell r="L34">
            <v>97</v>
          </cell>
          <cell r="M34" t="str">
            <v>LA REUNION</v>
          </cell>
          <cell r="U34">
            <v>39433</v>
          </cell>
          <cell r="V34">
            <v>12000</v>
          </cell>
        </row>
        <row r="35">
          <cell r="A35">
            <v>1.034</v>
          </cell>
          <cell r="B35" t="str">
            <v>BE</v>
          </cell>
          <cell r="C35" t="str">
            <v>BI</v>
          </cell>
          <cell r="D35" t="str">
            <v>RINGUET RECYCLAGE</v>
          </cell>
          <cell r="E35" t="str">
            <v>Chemin des Carrières</v>
          </cell>
          <cell r="F35">
            <v>70100</v>
          </cell>
          <cell r="G35" t="str">
            <v>AUTREY LES GRAY</v>
          </cell>
          <cell r="K35" t="str">
            <v>RINGUET RECYCLAGE</v>
          </cell>
          <cell r="L35">
            <v>70</v>
          </cell>
          <cell r="M35" t="str">
            <v>AUTREY LES GRAY</v>
          </cell>
          <cell r="U35">
            <v>97500</v>
          </cell>
          <cell r="V35">
            <v>41500</v>
          </cell>
        </row>
        <row r="36">
          <cell r="A36">
            <v>1.0349999999999999</v>
          </cell>
          <cell r="B36" t="str">
            <v>BE</v>
          </cell>
          <cell r="C36" t="str">
            <v>BI</v>
          </cell>
          <cell r="D36" t="str">
            <v>BATIPRO CONCEPT</v>
          </cell>
          <cell r="E36" t="str">
            <v>8, Rue Alfred De Vigny   BP 72109</v>
          </cell>
          <cell r="F36">
            <v>25051</v>
          </cell>
          <cell r="G36" t="str">
            <v>BESANCON Cédex 5</v>
          </cell>
          <cell r="H36">
            <v>381412500</v>
          </cell>
          <cell r="J36">
            <v>381518041</v>
          </cell>
          <cell r="K36" t="str">
            <v>DIEHL AUGE</v>
          </cell>
          <cell r="L36">
            <v>25</v>
          </cell>
          <cell r="M36" t="str">
            <v>THISE</v>
          </cell>
          <cell r="N36" t="str">
            <v>BATIPRO CONCEPT</v>
          </cell>
          <cell r="O36" t="str">
            <v>8, Rue Alfred De Vigny   BP 72109</v>
          </cell>
          <cell r="P36">
            <v>25051</v>
          </cell>
          <cell r="Q36" t="str">
            <v>BESANCON Cédex 5</v>
          </cell>
          <cell r="R36">
            <v>381412500</v>
          </cell>
          <cell r="T36">
            <v>381518041</v>
          </cell>
          <cell r="U36">
            <v>10270</v>
          </cell>
          <cell r="V36">
            <v>1500</v>
          </cell>
        </row>
        <row r="37">
          <cell r="A37">
            <v>1.036</v>
          </cell>
          <cell r="B37" t="str">
            <v>BB</v>
          </cell>
          <cell r="C37" t="str">
            <v>MP</v>
          </cell>
          <cell r="D37" t="str">
            <v>MAIRIE D'ALLONZIER LA CAILLE</v>
          </cell>
          <cell r="E37" t="str">
            <v>1, Route de Sous le Mont</v>
          </cell>
          <cell r="F37">
            <v>74350</v>
          </cell>
          <cell r="G37" t="str">
            <v>ALLONZIER LA CAILLE</v>
          </cell>
          <cell r="K37" t="str">
            <v>MAIRIE D'ALLONZIER LA CAILLE</v>
          </cell>
          <cell r="L37">
            <v>74</v>
          </cell>
          <cell r="M37" t="str">
            <v>ALLONZIER LA CAILLE</v>
          </cell>
          <cell r="N37" t="str">
            <v>ARCH'INGENIERIE</v>
          </cell>
          <cell r="O37" t="str">
            <v>32, Avenue Gustave Eiffel   ZI des Césardes 3</v>
          </cell>
          <cell r="P37">
            <v>74600</v>
          </cell>
          <cell r="Q37" t="str">
            <v>SEYNOD</v>
          </cell>
          <cell r="R37">
            <v>450452657</v>
          </cell>
          <cell r="T37">
            <v>450450666</v>
          </cell>
          <cell r="U37">
            <v>17404</v>
          </cell>
          <cell r="V37">
            <v>9160</v>
          </cell>
        </row>
        <row r="38">
          <cell r="A38">
            <v>1.0369999999999999</v>
          </cell>
          <cell r="B38" t="str">
            <v>BB</v>
          </cell>
          <cell r="C38" t="str">
            <v>AR</v>
          </cell>
          <cell r="D38" t="str">
            <v>SCI CHALLENGE</v>
          </cell>
          <cell r="E38" t="str">
            <v>346, Route des Bauches   ZA de Bromines</v>
          </cell>
          <cell r="F38">
            <v>74300</v>
          </cell>
          <cell r="G38" t="str">
            <v>SILLINGY</v>
          </cell>
          <cell r="K38" t="str">
            <v>SCI CHALLENGE</v>
          </cell>
          <cell r="L38">
            <v>74</v>
          </cell>
          <cell r="M38" t="str">
            <v>ALLONZIER LA CAILLE</v>
          </cell>
          <cell r="N38" t="str">
            <v>ARCH'INGENIERIE</v>
          </cell>
          <cell r="O38" t="str">
            <v>32, Avenue Gustave Eiffel   ZI des Césardes 3</v>
          </cell>
          <cell r="P38">
            <v>74600</v>
          </cell>
          <cell r="Q38" t="str">
            <v>SEYNOD</v>
          </cell>
          <cell r="R38">
            <v>450452657</v>
          </cell>
          <cell r="T38">
            <v>450450666</v>
          </cell>
          <cell r="U38">
            <v>45604</v>
          </cell>
          <cell r="V38">
            <v>22800</v>
          </cell>
        </row>
        <row r="39">
          <cell r="A39">
            <v>1.038</v>
          </cell>
          <cell r="B39" t="str">
            <v>CS</v>
          </cell>
          <cell r="C39" t="str">
            <v>BI</v>
          </cell>
          <cell r="D39" t="str">
            <v>VISA INGENIERIE</v>
          </cell>
          <cell r="E39" t="str">
            <v>112, Route de Dijon</v>
          </cell>
          <cell r="F39">
            <v>21600</v>
          </cell>
          <cell r="G39" t="str">
            <v>LONGVIC</v>
          </cell>
          <cell r="H39">
            <v>380667717</v>
          </cell>
          <cell r="J39">
            <v>380664853</v>
          </cell>
          <cell r="K39" t="str">
            <v>DORAS</v>
          </cell>
          <cell r="L39">
            <v>21</v>
          </cell>
          <cell r="M39" t="str">
            <v>CHENOVE</v>
          </cell>
          <cell r="N39" t="str">
            <v>VISA INGENIERIE</v>
          </cell>
          <cell r="O39" t="str">
            <v>112, Route de Dijon</v>
          </cell>
          <cell r="P39">
            <v>21600</v>
          </cell>
          <cell r="Q39" t="str">
            <v>LONGVIC</v>
          </cell>
          <cell r="R39">
            <v>380667717</v>
          </cell>
          <cell r="T39">
            <v>380664853</v>
          </cell>
          <cell r="U39">
            <v>95560</v>
          </cell>
          <cell r="V39">
            <v>18000</v>
          </cell>
        </row>
        <row r="40">
          <cell r="A40">
            <v>1.0389999999999999</v>
          </cell>
          <cell r="B40" t="str">
            <v>FZ</v>
          </cell>
          <cell r="C40" t="str">
            <v>DI</v>
          </cell>
          <cell r="D40" t="str">
            <v>GT AZUR</v>
          </cell>
          <cell r="E40" t="str">
            <v>Route de Saint Hubert   Z.A. de la Forêt</v>
          </cell>
          <cell r="F40">
            <v>72470</v>
          </cell>
          <cell r="G40" t="str">
            <v>CHAMPAGNE</v>
          </cell>
          <cell r="H40">
            <v>243829913</v>
          </cell>
          <cell r="J40">
            <v>243829929</v>
          </cell>
          <cell r="K40" t="str">
            <v>LA POSTE</v>
          </cell>
          <cell r="L40">
            <v>17</v>
          </cell>
          <cell r="M40" t="str">
            <v>CRAM CHABAN</v>
          </cell>
          <cell r="U40">
            <v>7300</v>
          </cell>
        </row>
        <row r="41">
          <cell r="A41">
            <v>1.04</v>
          </cell>
          <cell r="B41" t="str">
            <v>YM</v>
          </cell>
          <cell r="C41" t="str">
            <v>GD</v>
          </cell>
          <cell r="D41" t="str">
            <v>SCI LES CAZALETS</v>
          </cell>
          <cell r="E41" t="str">
            <v>7 Bis, Rue Jean-Jacques Rousseau   Les Mélèzes</v>
          </cell>
          <cell r="F41">
            <v>78600</v>
          </cell>
          <cell r="G41" t="str">
            <v>MAISONS LAFITTE</v>
          </cell>
          <cell r="H41">
            <v>130799140</v>
          </cell>
          <cell r="J41">
            <v>130545794</v>
          </cell>
          <cell r="K41" t="str">
            <v>MARLY DISTRIBUTION</v>
          </cell>
          <cell r="L41">
            <v>78</v>
          </cell>
          <cell r="M41" t="str">
            <v>ECQUEVILLY</v>
          </cell>
          <cell r="N41" t="str">
            <v>GM ARCHITECTES</v>
          </cell>
          <cell r="O41" t="str">
            <v>19, Rue Roger Salengro</v>
          </cell>
          <cell r="P41">
            <v>92130</v>
          </cell>
          <cell r="Q41" t="str">
            <v>ISSY LES MOULINEAUX</v>
          </cell>
          <cell r="R41">
            <v>155581010</v>
          </cell>
          <cell r="T41">
            <v>146480219</v>
          </cell>
          <cell r="U41">
            <v>170000</v>
          </cell>
          <cell r="V41">
            <v>88230</v>
          </cell>
        </row>
        <row r="42">
          <cell r="A42">
            <v>1.0409999999999999</v>
          </cell>
          <cell r="B42" t="str">
            <v>BE</v>
          </cell>
          <cell r="C42" t="str">
            <v>BI</v>
          </cell>
          <cell r="D42" t="str">
            <v>LCR</v>
          </cell>
          <cell r="E42" t="str">
            <v>2, Rue Augustin Fresnel   Tour B   BP 28236</v>
          </cell>
          <cell r="F42">
            <v>57082</v>
          </cell>
          <cell r="G42" t="str">
            <v>METZ Cédex 3</v>
          </cell>
          <cell r="H42">
            <v>387213113</v>
          </cell>
          <cell r="J42">
            <v>387795612</v>
          </cell>
          <cell r="K42" t="str">
            <v>BA INVEST</v>
          </cell>
          <cell r="L42">
            <v>57</v>
          </cell>
          <cell r="M42" t="str">
            <v>WOIPPY</v>
          </cell>
          <cell r="N42" t="str">
            <v>LCR</v>
          </cell>
          <cell r="O42" t="str">
            <v>2, Rue Augustin Fresnel   Tour B   BP 28236</v>
          </cell>
          <cell r="P42">
            <v>57082</v>
          </cell>
          <cell r="Q42" t="str">
            <v>METZ Cédex 3</v>
          </cell>
          <cell r="R42">
            <v>387213113</v>
          </cell>
          <cell r="T42">
            <v>387795612</v>
          </cell>
          <cell r="U42">
            <v>148774</v>
          </cell>
          <cell r="V42">
            <v>57600</v>
          </cell>
        </row>
        <row r="43">
          <cell r="A43">
            <v>1.042</v>
          </cell>
          <cell r="B43" t="str">
            <v>BE</v>
          </cell>
          <cell r="C43" t="str">
            <v>BI</v>
          </cell>
          <cell r="D43" t="str">
            <v>ALCATEL LUCENT</v>
          </cell>
          <cell r="E43" t="str">
            <v>536, Quai de la Loire   BP 849</v>
          </cell>
          <cell r="F43">
            <v>62225</v>
          </cell>
          <cell r="G43" t="str">
            <v>CALAIS Cédex</v>
          </cell>
          <cell r="H43">
            <v>321467170</v>
          </cell>
          <cell r="J43">
            <v>321467109</v>
          </cell>
          <cell r="K43" t="str">
            <v>ALCATEL LUCENT</v>
          </cell>
          <cell r="L43">
            <v>62</v>
          </cell>
          <cell r="M43" t="str">
            <v>CALAIS</v>
          </cell>
          <cell r="N43" t="str">
            <v>LUCAS Jean-Michel</v>
          </cell>
          <cell r="O43" t="str">
            <v>45, Faubourg de Roubaix</v>
          </cell>
          <cell r="P43">
            <v>59800</v>
          </cell>
          <cell r="Q43" t="str">
            <v>LILLE</v>
          </cell>
          <cell r="U43">
            <v>6915</v>
          </cell>
        </row>
        <row r="44">
          <cell r="A44">
            <v>1.0429999999999999</v>
          </cell>
          <cell r="B44" t="str">
            <v>LM</v>
          </cell>
          <cell r="C44" t="str">
            <v>MP</v>
          </cell>
          <cell r="D44" t="str">
            <v>TRALUX</v>
          </cell>
          <cell r="E44" t="str">
            <v>156, Route de Luxembourg</v>
          </cell>
          <cell r="F44" t="str">
            <v>L3254</v>
          </cell>
          <cell r="G44" t="str">
            <v>BETTENBOURG</v>
          </cell>
          <cell r="H44" t="str">
            <v>00352621265067</v>
          </cell>
          <cell r="K44" t="str">
            <v>PASSERELLE HESPERANGE</v>
          </cell>
          <cell r="L44" t="str">
            <v>E</v>
          </cell>
          <cell r="M44" t="str">
            <v xml:space="preserve">LUXEMBOURG </v>
          </cell>
          <cell r="N44" t="str">
            <v>INCA</v>
          </cell>
          <cell r="O44" t="str">
            <v>14, Zone Industrielle Bombicht</v>
          </cell>
          <cell r="P44" t="str">
            <v>L6947</v>
          </cell>
          <cell r="Q44" t="str">
            <v>NIEDERANVEN</v>
          </cell>
          <cell r="R44" t="str">
            <v>00352426890</v>
          </cell>
          <cell r="T44" t="str">
            <v>00352426896</v>
          </cell>
          <cell r="U44">
            <v>98354.000000000015</v>
          </cell>
          <cell r="V44">
            <v>31042</v>
          </cell>
        </row>
        <row r="45">
          <cell r="A45">
            <v>1.044</v>
          </cell>
          <cell r="B45" t="str">
            <v>LM</v>
          </cell>
          <cell r="C45" t="str">
            <v>MP</v>
          </cell>
          <cell r="D45" t="str">
            <v>EIFFAGE TRAVAUX PUBLICS</v>
          </cell>
          <cell r="E45" t="str">
            <v>Route de Barcy</v>
          </cell>
          <cell r="F45">
            <v>77122</v>
          </cell>
          <cell r="G45" t="str">
            <v>MONTHYON</v>
          </cell>
          <cell r="I45">
            <v>607670247</v>
          </cell>
          <cell r="K45" t="str">
            <v>PASSERELLE DE JOUARRE</v>
          </cell>
          <cell r="L45">
            <v>77</v>
          </cell>
          <cell r="M45" t="str">
            <v>JOUARRE</v>
          </cell>
          <cell r="U45">
            <v>25000</v>
          </cell>
          <cell r="V45">
            <v>2000</v>
          </cell>
        </row>
        <row r="46">
          <cell r="A46">
            <v>1.0449999999999999</v>
          </cell>
          <cell r="B46" t="str">
            <v>YM</v>
          </cell>
          <cell r="C46" t="str">
            <v>BI</v>
          </cell>
          <cell r="D46" t="str">
            <v>CACH BATIMENT</v>
          </cell>
          <cell r="E46" t="str">
            <v>9, Place de la Carrière</v>
          </cell>
          <cell r="F46">
            <v>54000</v>
          </cell>
          <cell r="G46" t="str">
            <v>NANCY</v>
          </cell>
          <cell r="H46">
            <v>383355494</v>
          </cell>
          <cell r="J46">
            <v>383376693</v>
          </cell>
          <cell r="K46" t="str">
            <v>APEL AUTOMOTIVE</v>
          </cell>
          <cell r="L46" t="str">
            <v>E</v>
          </cell>
          <cell r="M46" t="str">
            <v xml:space="preserve">LUXEMBOURG </v>
          </cell>
          <cell r="N46" t="str">
            <v>CACH BATIMENT</v>
          </cell>
          <cell r="O46" t="str">
            <v>9, Place de la Carrière</v>
          </cell>
          <cell r="P46">
            <v>54000</v>
          </cell>
          <cell r="Q46" t="str">
            <v>NANCY</v>
          </cell>
          <cell r="R46">
            <v>383355494</v>
          </cell>
          <cell r="T46">
            <v>383376693</v>
          </cell>
          <cell r="U46">
            <v>84337.74</v>
          </cell>
          <cell r="V46">
            <v>46423</v>
          </cell>
        </row>
        <row r="47">
          <cell r="A47">
            <v>1.046</v>
          </cell>
          <cell r="B47" t="str">
            <v>FZ</v>
          </cell>
          <cell r="C47" t="str">
            <v>DI</v>
          </cell>
          <cell r="D47" t="str">
            <v>GT AZUR</v>
          </cell>
          <cell r="E47" t="str">
            <v>Route de Saint Hubert   Z.A. de la Forêt</v>
          </cell>
          <cell r="F47">
            <v>72470</v>
          </cell>
          <cell r="G47" t="str">
            <v>CHAMPAGNE</v>
          </cell>
          <cell r="H47">
            <v>243829913</v>
          </cell>
          <cell r="J47">
            <v>243829929</v>
          </cell>
          <cell r="K47" t="str">
            <v>SNCF</v>
          </cell>
          <cell r="L47">
            <v>13</v>
          </cell>
          <cell r="M47" t="str">
            <v>MARSEILLE</v>
          </cell>
          <cell r="U47">
            <v>26000</v>
          </cell>
        </row>
        <row r="48">
          <cell r="A48">
            <v>1.0469999999999999</v>
          </cell>
          <cell r="B48" t="str">
            <v>YM</v>
          </cell>
          <cell r="C48" t="str">
            <v>HS</v>
          </cell>
          <cell r="D48" t="str">
            <v>COUVREST</v>
          </cell>
          <cell r="E48" t="str">
            <v>529, Rue Denis Papin   Zone Industrielle</v>
          </cell>
          <cell r="F48">
            <v>54710</v>
          </cell>
          <cell r="G48" t="str">
            <v>LUDRES</v>
          </cell>
          <cell r="H48">
            <v>383258398</v>
          </cell>
          <cell r="J48">
            <v>383257557</v>
          </cell>
          <cell r="K48" t="str">
            <v>SCI BIAGGIO - INTERCARROSSERIE</v>
          </cell>
          <cell r="L48">
            <v>67</v>
          </cell>
          <cell r="M48" t="str">
            <v>BISCHHEIM</v>
          </cell>
          <cell r="U48">
            <v>69980</v>
          </cell>
          <cell r="V48">
            <v>36995</v>
          </cell>
        </row>
        <row r="49">
          <cell r="A49">
            <v>1.048</v>
          </cell>
          <cell r="B49" t="str">
            <v>FC</v>
          </cell>
          <cell r="C49" t="str">
            <v>MP</v>
          </cell>
          <cell r="D49" t="str">
            <v>ACMS CARAIBES</v>
          </cell>
          <cell r="E49" t="str">
            <v>3, Rue Eugène Eucharis   Lotissement Dillon</v>
          </cell>
          <cell r="F49">
            <v>97200</v>
          </cell>
          <cell r="G49" t="str">
            <v>FORT DE FRANCE</v>
          </cell>
          <cell r="H49">
            <v>596716525</v>
          </cell>
          <cell r="J49">
            <v>596716202</v>
          </cell>
          <cell r="K49" t="str">
            <v>MEDIATHEQUE</v>
          </cell>
          <cell r="L49">
            <v>97</v>
          </cell>
          <cell r="M49" t="str">
            <v>SAINTE LUCE</v>
          </cell>
          <cell r="U49">
            <v>163966.41</v>
          </cell>
          <cell r="V49">
            <v>48800</v>
          </cell>
        </row>
        <row r="50">
          <cell r="A50">
            <v>1.0489999999999999</v>
          </cell>
          <cell r="B50" t="str">
            <v>BE</v>
          </cell>
          <cell r="C50" t="str">
            <v>BI</v>
          </cell>
          <cell r="D50" t="str">
            <v>LCR</v>
          </cell>
          <cell r="E50" t="str">
            <v>19, Rue de la Haye   BP 30058   SCHILTIGHEIM</v>
          </cell>
          <cell r="F50">
            <v>67013</v>
          </cell>
          <cell r="G50" t="str">
            <v>STRASBOURG Cédex</v>
          </cell>
          <cell r="H50">
            <v>388770240</v>
          </cell>
          <cell r="J50">
            <v>388770265</v>
          </cell>
          <cell r="K50" t="str">
            <v>LE BELEM</v>
          </cell>
          <cell r="L50">
            <v>67</v>
          </cell>
          <cell r="M50" t="str">
            <v>SCHILTIGHEIM</v>
          </cell>
          <cell r="N50" t="str">
            <v>LCR</v>
          </cell>
          <cell r="O50" t="str">
            <v>19, Rue de la Haye   BP 30058   SCHILTIGHEIM</v>
          </cell>
          <cell r="P50">
            <v>67013</v>
          </cell>
          <cell r="Q50" t="str">
            <v>STRASBOURG Cédex</v>
          </cell>
          <cell r="R50">
            <v>388770240</v>
          </cell>
          <cell r="T50">
            <v>388770265</v>
          </cell>
          <cell r="U50">
            <v>220000</v>
          </cell>
          <cell r="V50">
            <v>117900</v>
          </cell>
        </row>
        <row r="51">
          <cell r="A51">
            <v>1.05</v>
          </cell>
          <cell r="B51" t="str">
            <v>CS</v>
          </cell>
          <cell r="C51" t="str">
            <v>AR</v>
          </cell>
          <cell r="D51" t="str">
            <v>TOURNIER Scierie</v>
          </cell>
          <cell r="E51" t="str">
            <v>27, Route de Besançon</v>
          </cell>
          <cell r="F51">
            <v>25300</v>
          </cell>
          <cell r="G51" t="str">
            <v>DOUBS</v>
          </cell>
          <cell r="H51">
            <v>381393299</v>
          </cell>
          <cell r="J51">
            <v>381464336</v>
          </cell>
          <cell r="K51" t="str">
            <v>TOURNIER Scierie</v>
          </cell>
          <cell r="L51">
            <v>25</v>
          </cell>
          <cell r="M51" t="str">
            <v>DOUBS</v>
          </cell>
          <cell r="U51">
            <v>103450</v>
          </cell>
          <cell r="V51">
            <v>41000</v>
          </cell>
        </row>
        <row r="52">
          <cell r="A52">
            <v>1.0509999999999999</v>
          </cell>
          <cell r="B52" t="str">
            <v>LM</v>
          </cell>
          <cell r="C52" t="str">
            <v>MP</v>
          </cell>
          <cell r="D52" t="str">
            <v>EIFFAGE TRAVAUX PUBLICS</v>
          </cell>
          <cell r="E52" t="str">
            <v>2, Rue Hélène Boucher   BP 92</v>
          </cell>
          <cell r="F52">
            <v>93337</v>
          </cell>
          <cell r="G52" t="str">
            <v>NEUILLY SUR MARNE</v>
          </cell>
          <cell r="K52" t="str">
            <v>CONSEIL GENERAL DE SEINE SAINT DENIS (Passerelle SNCF T8)</v>
          </cell>
          <cell r="L52">
            <v>93</v>
          </cell>
          <cell r="M52" t="str">
            <v>SAINT DENIS</v>
          </cell>
          <cell r="U52" t="str">
            <v>ANNULEE</v>
          </cell>
          <cell r="W52" t="str">
            <v>ANNULEE</v>
          </cell>
          <cell r="X52">
            <v>350635</v>
          </cell>
        </row>
        <row r="53">
          <cell r="A53">
            <v>1.052</v>
          </cell>
          <cell r="B53" t="str">
            <v>CS</v>
          </cell>
          <cell r="C53" t="str">
            <v>BI</v>
          </cell>
          <cell r="D53" t="str">
            <v>SILAC</v>
          </cell>
          <cell r="E53" t="str">
            <v>BP 14</v>
          </cell>
          <cell r="F53">
            <v>70600</v>
          </cell>
          <cell r="G53" t="str">
            <v>CHAMPLITTE</v>
          </cell>
          <cell r="H53">
            <v>384677400</v>
          </cell>
          <cell r="J53">
            <v>384677410</v>
          </cell>
          <cell r="K53" t="str">
            <v>SILAC</v>
          </cell>
          <cell r="L53">
            <v>70</v>
          </cell>
          <cell r="M53" t="str">
            <v>CHAMPLITTE</v>
          </cell>
          <cell r="U53">
            <v>752960</v>
          </cell>
          <cell r="V53">
            <v>220000</v>
          </cell>
        </row>
        <row r="54">
          <cell r="A54">
            <v>1.0529999999999999</v>
          </cell>
          <cell r="B54" t="str">
            <v>FC</v>
          </cell>
          <cell r="C54" t="str">
            <v>MP</v>
          </cell>
          <cell r="D54" t="str">
            <v>ACMS CARAIBES</v>
          </cell>
          <cell r="E54" t="str">
            <v>3, Rue Eugène Eucharis   Lotissement Dillon</v>
          </cell>
          <cell r="F54">
            <v>97200</v>
          </cell>
          <cell r="G54" t="str">
            <v>FORT DE FRANCE</v>
          </cell>
          <cell r="H54">
            <v>596716525</v>
          </cell>
          <cell r="J54">
            <v>596716202</v>
          </cell>
          <cell r="K54" t="str">
            <v>DDE HANGAR TC2</v>
          </cell>
          <cell r="L54">
            <v>97</v>
          </cell>
          <cell r="M54" t="str">
            <v>LA MARTINIQUE</v>
          </cell>
          <cell r="U54">
            <v>13118</v>
          </cell>
        </row>
        <row r="55">
          <cell r="A55">
            <v>1.054</v>
          </cell>
          <cell r="B55" t="str">
            <v>FC</v>
          </cell>
          <cell r="C55" t="str">
            <v>BI</v>
          </cell>
          <cell r="D55" t="str">
            <v>CARMETAL</v>
          </cell>
          <cell r="E55" t="str">
            <v>ZAC Les Coteaux Sud</v>
          </cell>
          <cell r="F55">
            <v>97228</v>
          </cell>
          <cell r="G55" t="str">
            <v>SAINTE LUCE</v>
          </cell>
          <cell r="H55">
            <v>596590191</v>
          </cell>
          <cell r="J55">
            <v>596510021</v>
          </cell>
          <cell r="K55" t="str">
            <v>PC CRISE FORT DESAIX</v>
          </cell>
          <cell r="L55">
            <v>97</v>
          </cell>
          <cell r="M55" t="str">
            <v>FORT DESAIX</v>
          </cell>
          <cell r="U55">
            <v>69652.399999999994</v>
          </cell>
          <cell r="V55">
            <v>18500</v>
          </cell>
        </row>
        <row r="56">
          <cell r="A56">
            <v>1.0549999999999999</v>
          </cell>
          <cell r="B56" t="str">
            <v>YM</v>
          </cell>
          <cell r="C56" t="str">
            <v>MP</v>
          </cell>
          <cell r="D56" t="str">
            <v>MANDEURE DISTRIBUTION</v>
          </cell>
          <cell r="E56" t="str">
            <v>15, Rue de Beaulieu</v>
          </cell>
          <cell r="F56">
            <v>25350</v>
          </cell>
          <cell r="G56" t="str">
            <v>MANDEURE</v>
          </cell>
          <cell r="K56" t="str">
            <v>SUPER U</v>
          </cell>
          <cell r="L56">
            <v>25</v>
          </cell>
          <cell r="M56" t="str">
            <v>MANDEURE</v>
          </cell>
          <cell r="N56" t="str">
            <v>SODER SNC LAVALIN</v>
          </cell>
          <cell r="O56" t="str">
            <v>ZA Les Epenottes   BP 153</v>
          </cell>
          <cell r="P56">
            <v>39101</v>
          </cell>
          <cell r="Q56" t="str">
            <v>DOLE Cédex</v>
          </cell>
          <cell r="R56">
            <v>384791055</v>
          </cell>
          <cell r="T56">
            <v>384823028</v>
          </cell>
          <cell r="U56">
            <v>241875</v>
          </cell>
          <cell r="V56">
            <v>147744</v>
          </cell>
        </row>
        <row r="57">
          <cell r="A57">
            <v>1.056</v>
          </cell>
          <cell r="B57" t="str">
            <v>BE</v>
          </cell>
          <cell r="C57" t="str">
            <v>MP</v>
          </cell>
          <cell r="D57" t="str">
            <v>COMMUNE DE DAMPIERRE SUR SALON</v>
          </cell>
          <cell r="F57">
            <v>70180</v>
          </cell>
          <cell r="G57" t="str">
            <v>DAMPIERRE SUR SALON</v>
          </cell>
          <cell r="K57" t="str">
            <v>CLUB DE FOOTBALL DES 4 RIVIERES</v>
          </cell>
          <cell r="L57">
            <v>70</v>
          </cell>
          <cell r="M57" t="str">
            <v>DAMPIERRE SUR SALON</v>
          </cell>
          <cell r="N57" t="str">
            <v>SOTEB</v>
          </cell>
          <cell r="O57" t="str">
            <v>1, Rue des Giranaux</v>
          </cell>
          <cell r="P57">
            <v>70100</v>
          </cell>
          <cell r="Q57" t="str">
            <v>ARC LES GRAY</v>
          </cell>
          <cell r="R57">
            <v>384651320</v>
          </cell>
          <cell r="T57">
            <v>384656054</v>
          </cell>
          <cell r="U57">
            <v>32375</v>
          </cell>
          <cell r="V57">
            <v>2255</v>
          </cell>
        </row>
        <row r="58">
          <cell r="A58">
            <v>1.0569999999999999</v>
          </cell>
          <cell r="B58" t="str">
            <v>FZ</v>
          </cell>
          <cell r="C58" t="str">
            <v>DI</v>
          </cell>
          <cell r="D58" t="str">
            <v>LECOMPTE</v>
          </cell>
          <cell r="E58" t="str">
            <v>12, Rue Fresnel</v>
          </cell>
          <cell r="F58">
            <v>37170</v>
          </cell>
          <cell r="G58" t="str">
            <v>CHAMBRAY LES TOURS</v>
          </cell>
          <cell r="H58">
            <v>247272214</v>
          </cell>
          <cell r="J58">
            <v>247276220</v>
          </cell>
          <cell r="K58" t="str">
            <v>MAISON MEDICALE RICHELIEU</v>
          </cell>
          <cell r="L58">
            <v>37</v>
          </cell>
          <cell r="M58" t="str">
            <v>CHAMBRAY LES TOURS</v>
          </cell>
          <cell r="U58">
            <v>3900</v>
          </cell>
        </row>
        <row r="59">
          <cell r="A59">
            <v>1.0580000000000001</v>
          </cell>
          <cell r="B59" t="str">
            <v>FZ</v>
          </cell>
          <cell r="C59" t="str">
            <v>DI</v>
          </cell>
          <cell r="D59" t="str">
            <v>GT AZUR</v>
          </cell>
          <cell r="E59" t="str">
            <v>Route de Saint Hubert   Z.A. de la Forêt</v>
          </cell>
          <cell r="F59">
            <v>72470</v>
          </cell>
          <cell r="G59" t="str">
            <v>CHAMPAGNE</v>
          </cell>
          <cell r="H59">
            <v>243829913</v>
          </cell>
          <cell r="J59">
            <v>243829929</v>
          </cell>
          <cell r="K59" t="str">
            <v>ERDF</v>
          </cell>
          <cell r="L59">
            <v>53</v>
          </cell>
          <cell r="M59" t="str">
            <v>THEVALLES</v>
          </cell>
          <cell r="U59">
            <v>10455</v>
          </cell>
        </row>
        <row r="60">
          <cell r="A60">
            <v>1.0589999999999999</v>
          </cell>
          <cell r="B60" t="str">
            <v>FZ</v>
          </cell>
          <cell r="C60" t="str">
            <v>DI</v>
          </cell>
          <cell r="D60" t="str">
            <v>GT AZUR</v>
          </cell>
          <cell r="E60" t="str">
            <v>Route de Saint Hubert   Z.A. de la Forêt</v>
          </cell>
          <cell r="F60">
            <v>72470</v>
          </cell>
          <cell r="G60" t="str">
            <v>CHAMPAGNE</v>
          </cell>
          <cell r="H60">
            <v>243829913</v>
          </cell>
          <cell r="J60">
            <v>243829929</v>
          </cell>
          <cell r="K60" t="str">
            <v>RTE</v>
          </cell>
          <cell r="L60">
            <v>38</v>
          </cell>
          <cell r="M60" t="str">
            <v>BURCIN</v>
          </cell>
          <cell r="U60">
            <v>12525</v>
          </cell>
        </row>
        <row r="61">
          <cell r="A61">
            <v>1.06</v>
          </cell>
          <cell r="B61" t="str">
            <v>BE</v>
          </cell>
          <cell r="C61" t="str">
            <v>AR</v>
          </cell>
          <cell r="D61" t="str">
            <v>LOUIS BOUILLOT chez FGVS</v>
          </cell>
          <cell r="E61" t="str">
            <v>Rue des Frères Montgolfier</v>
          </cell>
          <cell r="F61">
            <v>21700</v>
          </cell>
          <cell r="G61" t="str">
            <v>NUITS SAINT GEORGES</v>
          </cell>
          <cell r="H61">
            <v>380626162</v>
          </cell>
          <cell r="K61" t="str">
            <v>LOUIS BOUILLOT - DOMAINE DE MOLESMES</v>
          </cell>
          <cell r="L61">
            <v>21</v>
          </cell>
          <cell r="M61" t="str">
            <v>MOLESMES</v>
          </cell>
          <cell r="U61">
            <v>45500</v>
          </cell>
          <cell r="V61">
            <v>9500</v>
          </cell>
        </row>
        <row r="62">
          <cell r="A62">
            <v>1.0609999999999999</v>
          </cell>
          <cell r="B62" t="str">
            <v>BE</v>
          </cell>
          <cell r="C62" t="str">
            <v>BI</v>
          </cell>
          <cell r="D62" t="str">
            <v>FGVS - BOISSET - MOMMESSIN</v>
          </cell>
          <cell r="E62" t="str">
            <v>Le Pont des Samsons</v>
          </cell>
          <cell r="F62">
            <v>69430</v>
          </cell>
          <cell r="G62" t="str">
            <v>QUINCIE EN BEAUJOLAIS</v>
          </cell>
          <cell r="H62">
            <v>474690925</v>
          </cell>
          <cell r="J62">
            <v>474690927</v>
          </cell>
          <cell r="K62" t="str">
            <v>BOISSET - LA FAMILLE DES GRANDS VINS - MOMMESSIN - FGVS</v>
          </cell>
          <cell r="L62">
            <v>69</v>
          </cell>
          <cell r="M62" t="str">
            <v>QUINCIE EN BEAUJOLAIS</v>
          </cell>
          <cell r="U62">
            <v>70000</v>
          </cell>
          <cell r="V62">
            <v>26000</v>
          </cell>
        </row>
        <row r="63">
          <cell r="A63">
            <v>1.0620000000000001</v>
          </cell>
          <cell r="B63" t="str">
            <v>BE</v>
          </cell>
          <cell r="C63" t="str">
            <v>BI</v>
          </cell>
          <cell r="D63" t="str">
            <v>BATIPRO CONCEPT</v>
          </cell>
          <cell r="E63" t="str">
            <v>8, Rue Alfred De Vigny   BP 72109</v>
          </cell>
          <cell r="F63">
            <v>25051</v>
          </cell>
          <cell r="G63" t="str">
            <v>BESANCON Cédex 5</v>
          </cell>
          <cell r="H63">
            <v>381412500</v>
          </cell>
          <cell r="J63">
            <v>381518041</v>
          </cell>
          <cell r="K63" t="str">
            <v xml:space="preserve">ENSEMBLE IMMOBILIER </v>
          </cell>
          <cell r="L63">
            <v>70</v>
          </cell>
          <cell r="M63" t="str">
            <v>VORAY SUR L'OGNON</v>
          </cell>
          <cell r="N63" t="str">
            <v>BATIPRO CONCEPT</v>
          </cell>
          <cell r="O63" t="str">
            <v>8, Rue Alfred De Vigny   BP 72109</v>
          </cell>
          <cell r="P63">
            <v>25051</v>
          </cell>
          <cell r="Q63" t="str">
            <v>BESANCON Cédex 5</v>
          </cell>
          <cell r="R63">
            <v>381412500</v>
          </cell>
          <cell r="T63">
            <v>381518041</v>
          </cell>
          <cell r="U63">
            <v>52600</v>
          </cell>
          <cell r="V63">
            <v>22900</v>
          </cell>
        </row>
        <row r="64">
          <cell r="A64">
            <v>1.0629999999999999</v>
          </cell>
          <cell r="B64" t="str">
            <v>BE</v>
          </cell>
          <cell r="C64" t="str">
            <v>BI</v>
          </cell>
          <cell r="D64" t="str">
            <v>BATIPRO CONCEPT</v>
          </cell>
          <cell r="E64" t="str">
            <v>8, Rue Alfred De Vigny   BP 72109</v>
          </cell>
          <cell r="F64">
            <v>25051</v>
          </cell>
          <cell r="G64" t="str">
            <v>BESANCON Cédex 5</v>
          </cell>
          <cell r="H64">
            <v>381412500</v>
          </cell>
          <cell r="J64">
            <v>381518041</v>
          </cell>
          <cell r="K64" t="str">
            <v xml:space="preserve">CML </v>
          </cell>
          <cell r="L64">
            <v>25</v>
          </cell>
          <cell r="M64" t="str">
            <v>THISE</v>
          </cell>
          <cell r="N64" t="str">
            <v>BATIPRO CONCEPT</v>
          </cell>
          <cell r="O64" t="str">
            <v>8, Rue Alfred De Vigny   BP 72109</v>
          </cell>
          <cell r="P64">
            <v>25051</v>
          </cell>
          <cell r="Q64" t="str">
            <v>BESANCON Cédex 5</v>
          </cell>
          <cell r="R64">
            <v>381412500</v>
          </cell>
          <cell r="T64">
            <v>381518041</v>
          </cell>
          <cell r="U64">
            <v>23000</v>
          </cell>
          <cell r="V64">
            <v>9800</v>
          </cell>
        </row>
        <row r="65">
          <cell r="A65">
            <v>1.0640000000000001</v>
          </cell>
          <cell r="B65" t="str">
            <v>BE</v>
          </cell>
          <cell r="C65" t="str">
            <v>BI</v>
          </cell>
          <cell r="D65" t="str">
            <v>BATIPRO CONCEPT</v>
          </cell>
          <cell r="E65" t="str">
            <v>8, Rue Alfred De Vigny   BP 72109</v>
          </cell>
          <cell r="F65">
            <v>25051</v>
          </cell>
          <cell r="G65" t="str">
            <v>BESANCON Cédex 5</v>
          </cell>
          <cell r="H65">
            <v>381412500</v>
          </cell>
          <cell r="J65">
            <v>381518041</v>
          </cell>
          <cell r="K65" t="str">
            <v>SCI LES GRANDS RIEDS - HAPPY DOG</v>
          </cell>
          <cell r="L65">
            <v>67</v>
          </cell>
          <cell r="M65" t="str">
            <v>GERSTHEIM</v>
          </cell>
          <cell r="N65" t="str">
            <v>BATIPRO CONCEPT</v>
          </cell>
          <cell r="O65" t="str">
            <v>8, Rue Alfred De Vigny   BP 72109</v>
          </cell>
          <cell r="P65">
            <v>25051</v>
          </cell>
          <cell r="Q65" t="str">
            <v>BESANCON Cédex 5</v>
          </cell>
          <cell r="R65">
            <v>381412500</v>
          </cell>
          <cell r="T65">
            <v>381518041</v>
          </cell>
          <cell r="U65">
            <v>22000</v>
          </cell>
          <cell r="V65">
            <v>11000</v>
          </cell>
        </row>
        <row r="66">
          <cell r="A66">
            <v>1.0649999999999999</v>
          </cell>
          <cell r="B66" t="str">
            <v>BE</v>
          </cell>
          <cell r="C66" t="str">
            <v>BI</v>
          </cell>
          <cell r="D66" t="str">
            <v>BATIPRO CONCEPT</v>
          </cell>
          <cell r="E66" t="str">
            <v>8, Rue Alfred De Vigny   BP 72109</v>
          </cell>
          <cell r="F66">
            <v>25051</v>
          </cell>
          <cell r="G66" t="str">
            <v>BESANCON Cédex 5</v>
          </cell>
          <cell r="H66">
            <v>381412500</v>
          </cell>
          <cell r="J66">
            <v>381518041</v>
          </cell>
          <cell r="K66" t="str">
            <v>SCI PRB - PYRENNI</v>
          </cell>
          <cell r="L66">
            <v>70</v>
          </cell>
          <cell r="M66" t="str">
            <v>HERICOURT</v>
          </cell>
          <cell r="N66" t="str">
            <v>BATIPRO CONCEPT</v>
          </cell>
          <cell r="O66" t="str">
            <v>8, Rue Alfred De Vigny   BP 72109</v>
          </cell>
          <cell r="P66">
            <v>25051</v>
          </cell>
          <cell r="Q66" t="str">
            <v>BESANCON Cédex 5</v>
          </cell>
          <cell r="R66">
            <v>381412500</v>
          </cell>
          <cell r="T66">
            <v>381518041</v>
          </cell>
          <cell r="U66">
            <v>16000</v>
          </cell>
          <cell r="V66">
            <v>7600</v>
          </cell>
        </row>
        <row r="67">
          <cell r="A67">
            <v>1.0660000000000001</v>
          </cell>
          <cell r="B67" t="str">
            <v>BE</v>
          </cell>
          <cell r="C67" t="str">
            <v>BI</v>
          </cell>
          <cell r="D67" t="str">
            <v>CHRISTINE LAURE</v>
          </cell>
          <cell r="F67">
            <v>70100</v>
          </cell>
          <cell r="G67" t="str">
            <v>ARC LES GRAY</v>
          </cell>
          <cell r="K67" t="str">
            <v>PIERRE DE GRAY</v>
          </cell>
          <cell r="L67">
            <v>70</v>
          </cell>
          <cell r="M67" t="str">
            <v>ARC LES GRAY</v>
          </cell>
          <cell r="N67" t="str">
            <v>SOTEB</v>
          </cell>
          <cell r="O67" t="str">
            <v>1, Rue des Giranaux</v>
          </cell>
          <cell r="P67">
            <v>70100</v>
          </cell>
          <cell r="Q67" t="str">
            <v>ARC LES GRAY</v>
          </cell>
          <cell r="R67">
            <v>384651320</v>
          </cell>
          <cell r="T67">
            <v>384656054</v>
          </cell>
          <cell r="U67">
            <v>8000</v>
          </cell>
        </row>
        <row r="68">
          <cell r="A68">
            <v>1.0669999999999999</v>
          </cell>
          <cell r="B68" t="str">
            <v>BE</v>
          </cell>
          <cell r="C68" t="str">
            <v>DI</v>
          </cell>
          <cell r="D68" t="str">
            <v>INSO c/o BURO CLUB MARTINIQUE</v>
          </cell>
          <cell r="E68" t="str">
            <v>11, Rue des Arts et Métiers Immeuble Avantage Lotissement Dillon</v>
          </cell>
          <cell r="F68">
            <v>97200</v>
          </cell>
          <cell r="G68" t="str">
            <v>FORT DE FRANCE</v>
          </cell>
          <cell r="H68">
            <v>596538801</v>
          </cell>
          <cell r="J68">
            <v>596501490</v>
          </cell>
          <cell r="K68" t="str">
            <v>BUSINESS CENTER DE LA POINTE SIMON</v>
          </cell>
          <cell r="L68">
            <v>97</v>
          </cell>
          <cell r="M68" t="str">
            <v>LA MARTINIQUE</v>
          </cell>
          <cell r="U68">
            <v>136640</v>
          </cell>
          <cell r="V68">
            <v>24840</v>
          </cell>
        </row>
        <row r="69">
          <cell r="A69">
            <v>1.0680000000000001</v>
          </cell>
          <cell r="B69" t="str">
            <v>BE</v>
          </cell>
          <cell r="C69" t="str">
            <v>BI</v>
          </cell>
          <cell r="D69" t="str">
            <v>LCR</v>
          </cell>
          <cell r="E69" t="str">
            <v>19, Rue de la Haye   BP 30058   SCHILTIGHEIM</v>
          </cell>
          <cell r="F69">
            <v>67013</v>
          </cell>
          <cell r="G69" t="str">
            <v>STRASBOURG Cédex</v>
          </cell>
          <cell r="H69">
            <v>388770240</v>
          </cell>
          <cell r="J69">
            <v>388770265</v>
          </cell>
          <cell r="K69" t="str">
            <v>SCI BOUYOUD - BF AUTO</v>
          </cell>
          <cell r="L69">
            <v>67</v>
          </cell>
          <cell r="M69" t="str">
            <v>ROMANSWILLER</v>
          </cell>
          <cell r="N69" t="str">
            <v>LCR</v>
          </cell>
          <cell r="O69" t="str">
            <v>19, Rue de la Haye   BP 30058   SCHILTIGHEIM</v>
          </cell>
          <cell r="P69">
            <v>67013</v>
          </cell>
          <cell r="Q69" t="str">
            <v>STRASBOURG Cédex</v>
          </cell>
          <cell r="R69">
            <v>388770240</v>
          </cell>
          <cell r="T69">
            <v>388770265</v>
          </cell>
          <cell r="U69">
            <v>31000</v>
          </cell>
          <cell r="V69">
            <v>16879</v>
          </cell>
        </row>
        <row r="70">
          <cell r="A70">
            <v>1.069</v>
          </cell>
          <cell r="B70" t="str">
            <v>BE</v>
          </cell>
          <cell r="C70" t="str">
            <v>BI</v>
          </cell>
          <cell r="D70" t="str">
            <v>LCR</v>
          </cell>
          <cell r="E70" t="str">
            <v>19, Rue de la Haye   BP 30058   SCHILTIGHEIM</v>
          </cell>
          <cell r="F70">
            <v>67013</v>
          </cell>
          <cell r="G70" t="str">
            <v>STRASBOURG Cédex</v>
          </cell>
          <cell r="H70">
            <v>388770240</v>
          </cell>
          <cell r="J70">
            <v>388770265</v>
          </cell>
          <cell r="K70" t="str">
            <v>SCI LES BAMBOUS - ECO IDEES</v>
          </cell>
          <cell r="L70">
            <v>68</v>
          </cell>
          <cell r="M70" t="str">
            <v>SOULTZ SOUS FORET</v>
          </cell>
          <cell r="N70" t="str">
            <v>LCR</v>
          </cell>
          <cell r="O70" t="str">
            <v>19, Rue de la Haye   BP 30058   SCHILTIGHEIM</v>
          </cell>
          <cell r="P70">
            <v>67013</v>
          </cell>
          <cell r="Q70" t="str">
            <v>STRASBOURG Cédex</v>
          </cell>
          <cell r="R70">
            <v>388770240</v>
          </cell>
          <cell r="T70">
            <v>388770265</v>
          </cell>
          <cell r="U70">
            <v>61720</v>
          </cell>
          <cell r="V70">
            <v>34900</v>
          </cell>
        </row>
        <row r="71">
          <cell r="A71">
            <v>1.07</v>
          </cell>
          <cell r="B71" t="str">
            <v>BB</v>
          </cell>
          <cell r="C71" t="str">
            <v>BI</v>
          </cell>
          <cell r="D71" t="str">
            <v>PENAPALE SERVICES</v>
          </cell>
          <cell r="E71" t="str">
            <v>Place de l'Eglise</v>
          </cell>
          <cell r="F71">
            <v>74150</v>
          </cell>
          <cell r="G71" t="str">
            <v>THUSY</v>
          </cell>
          <cell r="H71">
            <v>450645084</v>
          </cell>
          <cell r="I71">
            <v>612050166</v>
          </cell>
          <cell r="K71" t="str">
            <v>CROLARD</v>
          </cell>
          <cell r="L71">
            <v>74</v>
          </cell>
          <cell r="M71" t="str">
            <v>SEYNOD</v>
          </cell>
          <cell r="U71">
            <v>112900</v>
          </cell>
          <cell r="V71">
            <v>46550</v>
          </cell>
        </row>
        <row r="72">
          <cell r="A72">
            <v>1.071</v>
          </cell>
          <cell r="B72" t="str">
            <v>BB</v>
          </cell>
          <cell r="C72" t="str">
            <v>AR</v>
          </cell>
          <cell r="D72" t="str">
            <v>SCI ATAR</v>
          </cell>
          <cell r="E72" t="str">
            <v>Route de Rumilly   La Champagne</v>
          </cell>
          <cell r="F72">
            <v>74150</v>
          </cell>
          <cell r="G72" t="str">
            <v>HAUTEVILLE SUR FIER</v>
          </cell>
          <cell r="H72">
            <v>450101823</v>
          </cell>
          <cell r="I72">
            <v>626763795</v>
          </cell>
          <cell r="K72" t="str">
            <v>SCI ATAR</v>
          </cell>
          <cell r="L72">
            <v>74</v>
          </cell>
          <cell r="M72" t="str">
            <v>RUMILLY</v>
          </cell>
          <cell r="N72" t="str">
            <v>PAOLINI</v>
          </cell>
          <cell r="O72" t="str">
            <v>7, Avenue des 3 Fontaines</v>
          </cell>
          <cell r="P72">
            <v>74600</v>
          </cell>
          <cell r="Q72" t="str">
            <v>SEYNOD</v>
          </cell>
          <cell r="R72">
            <v>450674172</v>
          </cell>
          <cell r="S72">
            <v>671868257</v>
          </cell>
          <cell r="U72">
            <v>57000</v>
          </cell>
          <cell r="V72">
            <v>26200</v>
          </cell>
        </row>
        <row r="73">
          <cell r="A73">
            <v>1.0720000000000001</v>
          </cell>
          <cell r="B73" t="str">
            <v>BE</v>
          </cell>
          <cell r="C73" t="str">
            <v>AR</v>
          </cell>
          <cell r="D73" t="str">
            <v>SA5B</v>
          </cell>
          <cell r="E73" t="str">
            <v>100, Rue de Luzais</v>
          </cell>
          <cell r="F73">
            <v>38070</v>
          </cell>
          <cell r="G73" t="str">
            <v>SAINT QUENTIN FALLAVIER</v>
          </cell>
          <cell r="H73">
            <v>474947030</v>
          </cell>
          <cell r="J73">
            <v>474917501</v>
          </cell>
          <cell r="K73" t="str">
            <v>SHCB CUISINE CENTRALE</v>
          </cell>
          <cell r="L73">
            <v>21</v>
          </cell>
          <cell r="M73" t="str">
            <v>LONGVIC</v>
          </cell>
          <cell r="N73" t="str">
            <v>SETUREC ARCHITECTURE</v>
          </cell>
          <cell r="O73" t="str">
            <v>37, Rue Elsa Triolet   Parc Valmy</v>
          </cell>
          <cell r="P73">
            <v>21000</v>
          </cell>
          <cell r="Q73" t="str">
            <v>DIJON</v>
          </cell>
          <cell r="R73">
            <v>380740102</v>
          </cell>
          <cell r="T73">
            <v>380740106</v>
          </cell>
          <cell r="U73">
            <v>51050</v>
          </cell>
          <cell r="V73">
            <v>24500</v>
          </cell>
        </row>
        <row r="74">
          <cell r="A74">
            <v>1.073</v>
          </cell>
          <cell r="B74" t="str">
            <v>BB</v>
          </cell>
          <cell r="C74" t="str">
            <v>AR</v>
          </cell>
          <cell r="D74" t="str">
            <v>SCI LE PONT chez COULEUR DES ALPES</v>
          </cell>
          <cell r="E74" t="str">
            <v>10, Avenue du Trelod</v>
          </cell>
          <cell r="F74">
            <v>74151</v>
          </cell>
          <cell r="G74" t="str">
            <v>RUMILLY Cédex</v>
          </cell>
          <cell r="H74">
            <v>450510730</v>
          </cell>
          <cell r="K74" t="str">
            <v>SCI LE PONT chez COULEUR DES ALPES</v>
          </cell>
          <cell r="L74">
            <v>74</v>
          </cell>
          <cell r="M74" t="str">
            <v>RUMILLY</v>
          </cell>
          <cell r="N74" t="str">
            <v>ARCH'INGENIERIE</v>
          </cell>
          <cell r="O74" t="str">
            <v>32, Rue Gustave Eiffel   ZAC des Césardes 3</v>
          </cell>
          <cell r="P74">
            <v>74600</v>
          </cell>
          <cell r="Q74" t="str">
            <v>SEYNOD</v>
          </cell>
          <cell r="R74">
            <v>450452657</v>
          </cell>
          <cell r="U74">
            <v>87000</v>
          </cell>
          <cell r="V74">
            <v>36800</v>
          </cell>
        </row>
        <row r="75">
          <cell r="A75">
            <v>1.0740000000000001</v>
          </cell>
          <cell r="B75" t="str">
            <v>BE</v>
          </cell>
          <cell r="C75" t="str">
            <v>BI</v>
          </cell>
          <cell r="D75" t="str">
            <v>ARCOM EURONUM</v>
          </cell>
          <cell r="E75" t="str">
            <v>512, Avenue des Jourdies</v>
          </cell>
          <cell r="F75">
            <v>74800</v>
          </cell>
          <cell r="G75" t="str">
            <v>SAINT PIERRE EN FAUCIGNY</v>
          </cell>
          <cell r="K75" t="str">
            <v>ARCOM EURONUM</v>
          </cell>
          <cell r="L75">
            <v>74</v>
          </cell>
          <cell r="M75" t="str">
            <v>SAINT PIERRE EN FAUCIGNY</v>
          </cell>
          <cell r="U75">
            <v>25100</v>
          </cell>
          <cell r="V75">
            <v>5000</v>
          </cell>
        </row>
        <row r="76">
          <cell r="A76">
            <v>1.075</v>
          </cell>
          <cell r="B76" t="str">
            <v>BE</v>
          </cell>
          <cell r="C76" t="str">
            <v>BI</v>
          </cell>
          <cell r="D76" t="str">
            <v>HRC ELIANCE - ELIOR</v>
          </cell>
          <cell r="E76" t="str">
            <v>All Season   Autoroute A6</v>
          </cell>
          <cell r="F76">
            <v>71260</v>
          </cell>
          <cell r="G76" t="str">
            <v>SAINT ALBAIN</v>
          </cell>
          <cell r="H76">
            <v>385279235</v>
          </cell>
          <cell r="I76">
            <v>607782702</v>
          </cell>
          <cell r="J76">
            <v>385279244</v>
          </cell>
          <cell r="K76" t="str">
            <v>STATION SERVICE BP et ELIANCE - AIRE DE LA CHAPONNE</v>
          </cell>
          <cell r="L76">
            <v>89</v>
          </cell>
          <cell r="M76" t="str">
            <v>SCEAUX</v>
          </cell>
          <cell r="N76" t="str">
            <v>ARCHIMEN</v>
          </cell>
          <cell r="O76" t="str">
            <v>2, Rue René Char   Les Bureaux de Churchill</v>
          </cell>
          <cell r="P76">
            <v>21000</v>
          </cell>
          <cell r="Q76" t="str">
            <v>DIJON</v>
          </cell>
          <cell r="R76">
            <v>380539595</v>
          </cell>
          <cell r="T76">
            <v>380539604</v>
          </cell>
          <cell r="U76">
            <v>349370</v>
          </cell>
          <cell r="V76">
            <v>119680</v>
          </cell>
        </row>
        <row r="77">
          <cell r="A77">
            <v>1.0760000000000001</v>
          </cell>
          <cell r="B77" t="str">
            <v>BE</v>
          </cell>
          <cell r="C77" t="str">
            <v>BI</v>
          </cell>
          <cell r="D77" t="str">
            <v>PAPETERIES DE MANDEURE</v>
          </cell>
          <cell r="E77" t="str">
            <v>14, Rue de la Papeterie</v>
          </cell>
          <cell r="F77">
            <v>25350</v>
          </cell>
          <cell r="G77" t="str">
            <v>MANDEURE</v>
          </cell>
          <cell r="H77">
            <v>381352052</v>
          </cell>
          <cell r="K77" t="str">
            <v>PAPETERIES DE MANDEURE</v>
          </cell>
          <cell r="L77">
            <v>25</v>
          </cell>
          <cell r="M77" t="str">
            <v>MANDEURE</v>
          </cell>
          <cell r="U77">
            <v>43150</v>
          </cell>
          <cell r="V77">
            <v>6700</v>
          </cell>
        </row>
        <row r="78">
          <cell r="A78">
            <v>1.077</v>
          </cell>
          <cell r="B78" t="str">
            <v>BE</v>
          </cell>
          <cell r="C78" t="str">
            <v>BI</v>
          </cell>
          <cell r="D78" t="str">
            <v>LCR</v>
          </cell>
          <cell r="E78" t="str">
            <v>2, Rue Augustin Fresnel   Tour B   BP 28236</v>
          </cell>
          <cell r="F78">
            <v>57082</v>
          </cell>
          <cell r="G78" t="str">
            <v>METZ Cédex 3</v>
          </cell>
          <cell r="H78">
            <v>387213113</v>
          </cell>
          <cell r="J78">
            <v>387795612</v>
          </cell>
          <cell r="K78" t="str">
            <v>SCI JANSAC</v>
          </cell>
          <cell r="L78">
            <v>54</v>
          </cell>
          <cell r="M78" t="str">
            <v>LUDRES</v>
          </cell>
          <cell r="N78" t="str">
            <v>LCR</v>
          </cell>
          <cell r="O78" t="str">
            <v>2, Rue Augustin Fresnel   Tour B   BP 28236</v>
          </cell>
          <cell r="P78">
            <v>57082</v>
          </cell>
          <cell r="Q78" t="str">
            <v>METZ Cédex 3</v>
          </cell>
          <cell r="R78">
            <v>387213113</v>
          </cell>
          <cell r="T78">
            <v>387795612</v>
          </cell>
          <cell r="U78">
            <v>22500</v>
          </cell>
          <cell r="V78">
            <v>11155</v>
          </cell>
        </row>
        <row r="79">
          <cell r="A79">
            <v>1.0780000000000001</v>
          </cell>
          <cell r="B79" t="str">
            <v>BE</v>
          </cell>
          <cell r="C79" t="str">
            <v>BI</v>
          </cell>
          <cell r="D79" t="str">
            <v>LCR</v>
          </cell>
          <cell r="E79" t="str">
            <v>2, Rue Augustin Fresnel   Tour B   BP 28236</v>
          </cell>
          <cell r="F79">
            <v>57082</v>
          </cell>
          <cell r="G79" t="str">
            <v>METZ Cédex 3</v>
          </cell>
          <cell r="H79">
            <v>387213113</v>
          </cell>
          <cell r="J79">
            <v>387795612</v>
          </cell>
          <cell r="K79" t="str">
            <v>SCI LAGO AGRIO</v>
          </cell>
          <cell r="L79">
            <v>54</v>
          </cell>
          <cell r="M79" t="str">
            <v>LUDRES</v>
          </cell>
          <cell r="N79" t="str">
            <v>LCR</v>
          </cell>
          <cell r="O79" t="str">
            <v>2, Rue Augustin Fresnel   Tour B   BP 28236</v>
          </cell>
          <cell r="P79">
            <v>57082</v>
          </cell>
          <cell r="Q79" t="str">
            <v>METZ Cédex 3</v>
          </cell>
          <cell r="R79">
            <v>387213113</v>
          </cell>
          <cell r="T79">
            <v>387795612</v>
          </cell>
          <cell r="U79">
            <v>25205</v>
          </cell>
          <cell r="V79">
            <v>11500</v>
          </cell>
        </row>
        <row r="80">
          <cell r="A80">
            <v>1.079</v>
          </cell>
          <cell r="B80" t="str">
            <v>FZ</v>
          </cell>
          <cell r="C80" t="str">
            <v>GD</v>
          </cell>
          <cell r="D80" t="str">
            <v>Co/SARL GIRAFFE COMPAGNIE DE PHALSBOURG</v>
          </cell>
          <cell r="E80" t="str">
            <v>22, Place Vendôme</v>
          </cell>
          <cell r="F80">
            <v>75001</v>
          </cell>
          <cell r="G80" t="str">
            <v>PARIS</v>
          </cell>
          <cell r="H80">
            <v>153965275</v>
          </cell>
          <cell r="I80">
            <v>673834637</v>
          </cell>
          <cell r="K80" t="str">
            <v>SARL GIRAFFE</v>
          </cell>
          <cell r="L80">
            <v>78</v>
          </cell>
          <cell r="M80" t="str">
            <v>LES CLAYES SOUS BOIS</v>
          </cell>
          <cell r="N80" t="str">
            <v>GAM INGENIERIE</v>
          </cell>
          <cell r="O80" t="str">
            <v>211, Rue de Picardie   BP 50604</v>
          </cell>
          <cell r="P80">
            <v>45166</v>
          </cell>
          <cell r="Q80" t="str">
            <v>OLIVET Cédex</v>
          </cell>
          <cell r="R80">
            <v>238693855</v>
          </cell>
          <cell r="S80">
            <v>685511435</v>
          </cell>
          <cell r="T80">
            <v>238633044</v>
          </cell>
          <cell r="U80">
            <v>652000</v>
          </cell>
          <cell r="V80">
            <v>231580</v>
          </cell>
        </row>
        <row r="81">
          <cell r="A81">
            <v>1.08</v>
          </cell>
          <cell r="B81" t="str">
            <v>BB</v>
          </cell>
          <cell r="C81" t="str">
            <v>DI</v>
          </cell>
          <cell r="D81" t="str">
            <v>SCI CHÂTEAU GOMBERT chez LAZARD GROUPE</v>
          </cell>
          <cell r="E81" t="str">
            <v>1, Allée de la Robertsau</v>
          </cell>
          <cell r="F81">
            <v>67000</v>
          </cell>
          <cell r="G81" t="str">
            <v>STRASBOURG</v>
          </cell>
          <cell r="H81">
            <v>390293600</v>
          </cell>
          <cell r="I81">
            <v>390293604</v>
          </cell>
          <cell r="J81">
            <v>388642868</v>
          </cell>
          <cell r="K81" t="str">
            <v>R2C CASINO (Restaurant d'entreprises)</v>
          </cell>
          <cell r="L81">
            <v>13</v>
          </cell>
          <cell r="M81" t="str">
            <v>MARSEILLE</v>
          </cell>
          <cell r="N81" t="str">
            <v>AB ARCHITECTURE</v>
          </cell>
          <cell r="O81" t="str">
            <v>22, Quai Mullenheim</v>
          </cell>
          <cell r="P81">
            <v>67000</v>
          </cell>
          <cell r="Q81" t="str">
            <v>STRASBOURG</v>
          </cell>
          <cell r="R81">
            <v>388245419</v>
          </cell>
          <cell r="U81">
            <v>61000</v>
          </cell>
          <cell r="V81">
            <v>29045</v>
          </cell>
        </row>
        <row r="82">
          <cell r="A82">
            <v>1.081</v>
          </cell>
          <cell r="B82" t="str">
            <v>BB</v>
          </cell>
          <cell r="C82" t="str">
            <v>BI</v>
          </cell>
          <cell r="D82" t="str">
            <v>LCR</v>
          </cell>
          <cell r="E82" t="str">
            <v>6 Ter, Rue Maryse Bastié</v>
          </cell>
          <cell r="F82">
            <v>69500</v>
          </cell>
          <cell r="G82" t="str">
            <v>BRON</v>
          </cell>
          <cell r="H82">
            <v>478371446</v>
          </cell>
          <cell r="J82">
            <v>472375545</v>
          </cell>
          <cell r="K82" t="str">
            <v>SCI DE LA LIGUE - FRANCE AIR</v>
          </cell>
          <cell r="L82">
            <v>1</v>
          </cell>
          <cell r="M82" t="str">
            <v>BEYNOST</v>
          </cell>
          <cell r="N82" t="str">
            <v>LCR</v>
          </cell>
          <cell r="O82" t="str">
            <v>6 Ter, Rue Maryse Bastié</v>
          </cell>
          <cell r="P82">
            <v>69500</v>
          </cell>
          <cell r="Q82" t="str">
            <v>BRON</v>
          </cell>
          <cell r="R82">
            <v>478371446</v>
          </cell>
          <cell r="T82">
            <v>472375545</v>
          </cell>
          <cell r="U82">
            <v>48055</v>
          </cell>
          <cell r="V82">
            <v>24375</v>
          </cell>
        </row>
        <row r="83">
          <cell r="A83">
            <v>1.0820000000000001</v>
          </cell>
          <cell r="B83" t="str">
            <v>FZ</v>
          </cell>
          <cell r="C83" t="str">
            <v>DI</v>
          </cell>
          <cell r="D83" t="str">
            <v>GT AZUR</v>
          </cell>
          <cell r="E83" t="str">
            <v>Route de Saint Hubert   Z.A. de la Forêt</v>
          </cell>
          <cell r="F83">
            <v>72470</v>
          </cell>
          <cell r="G83" t="str">
            <v>CHAMPAGNE</v>
          </cell>
          <cell r="H83">
            <v>243829913</v>
          </cell>
          <cell r="J83">
            <v>243829929</v>
          </cell>
          <cell r="K83" t="str">
            <v>ERDF</v>
          </cell>
          <cell r="L83">
            <v>72</v>
          </cell>
          <cell r="M83" t="str">
            <v>THEVALLES</v>
          </cell>
          <cell r="U83">
            <v>3650</v>
          </cell>
        </row>
        <row r="84">
          <cell r="A84">
            <v>1.083</v>
          </cell>
          <cell r="B84" t="str">
            <v>FZ</v>
          </cell>
          <cell r="C84" t="str">
            <v>DI</v>
          </cell>
          <cell r="D84" t="str">
            <v>GT AZUR</v>
          </cell>
          <cell r="E84" t="str">
            <v>Route de Saint Hubert   Z.A. de la Forêt</v>
          </cell>
          <cell r="F84">
            <v>72470</v>
          </cell>
          <cell r="G84" t="str">
            <v>CHAMPAGNE</v>
          </cell>
          <cell r="H84">
            <v>243829913</v>
          </cell>
          <cell r="J84">
            <v>243829929</v>
          </cell>
          <cell r="K84" t="str">
            <v>ERDF</v>
          </cell>
          <cell r="L84">
            <v>72</v>
          </cell>
          <cell r="M84" t="str">
            <v>SULAN</v>
          </cell>
          <cell r="U84">
            <v>8800</v>
          </cell>
        </row>
        <row r="85">
          <cell r="A85">
            <v>1.0840000000000001</v>
          </cell>
          <cell r="B85" t="str">
            <v>FZ</v>
          </cell>
          <cell r="C85" t="str">
            <v>DI</v>
          </cell>
          <cell r="D85" t="str">
            <v>GT AZUR</v>
          </cell>
          <cell r="E85" t="str">
            <v>Route de Saint Hubert   Z.A. de la Forêt</v>
          </cell>
          <cell r="F85">
            <v>72470</v>
          </cell>
          <cell r="G85" t="str">
            <v>CHAMPAGNE</v>
          </cell>
          <cell r="H85">
            <v>243829913</v>
          </cell>
          <cell r="J85">
            <v>243829929</v>
          </cell>
          <cell r="K85" t="str">
            <v>ERDF</v>
          </cell>
          <cell r="L85">
            <v>72</v>
          </cell>
          <cell r="M85" t="str">
            <v>SULAN</v>
          </cell>
          <cell r="U85">
            <v>3650</v>
          </cell>
        </row>
        <row r="86">
          <cell r="A86">
            <v>1.085</v>
          </cell>
          <cell r="B86" t="str">
            <v>BE</v>
          </cell>
          <cell r="C86" t="str">
            <v>BI</v>
          </cell>
          <cell r="D86" t="str">
            <v>COREAL</v>
          </cell>
          <cell r="E86" t="str">
            <v>BP 45</v>
          </cell>
          <cell r="F86">
            <v>70180</v>
          </cell>
          <cell r="G86" t="str">
            <v>DAMPIERRE SUR SALON</v>
          </cell>
          <cell r="K86" t="str">
            <v>LASER GAME</v>
          </cell>
          <cell r="L86">
            <v>67</v>
          </cell>
          <cell r="M86" t="str">
            <v>DORLISHEIM</v>
          </cell>
          <cell r="N86" t="str">
            <v>COREAL</v>
          </cell>
          <cell r="O86" t="str">
            <v>BP 45</v>
          </cell>
          <cell r="P86">
            <v>70180</v>
          </cell>
          <cell r="Q86" t="str">
            <v>DAMPIERRE SUR SALON</v>
          </cell>
          <cell r="U86">
            <v>110640</v>
          </cell>
          <cell r="V86">
            <v>55700</v>
          </cell>
        </row>
        <row r="87">
          <cell r="A87">
            <v>1.0860000000000001</v>
          </cell>
          <cell r="B87" t="str">
            <v>BE</v>
          </cell>
          <cell r="C87" t="str">
            <v>BI</v>
          </cell>
          <cell r="D87" t="str">
            <v>LCR</v>
          </cell>
          <cell r="E87" t="str">
            <v>19, Rue de la Haye   BP 30058   SCHILTIGHEIM</v>
          </cell>
          <cell r="F87">
            <v>67013</v>
          </cell>
          <cell r="G87" t="str">
            <v>STRASBOURG Cédex</v>
          </cell>
          <cell r="H87">
            <v>288770240</v>
          </cell>
          <cell r="J87">
            <v>288770265</v>
          </cell>
          <cell r="K87" t="str">
            <v>DNE 311</v>
          </cell>
          <cell r="L87">
            <v>67</v>
          </cell>
          <cell r="M87" t="str">
            <v>SCHILTIGHEIM</v>
          </cell>
          <cell r="N87" t="str">
            <v>LCR</v>
          </cell>
          <cell r="O87" t="str">
            <v>19, Rue de la Haye   BP 30058   SCHILTIGHEIM</v>
          </cell>
          <cell r="P87">
            <v>67013</v>
          </cell>
          <cell r="Q87" t="str">
            <v>STRASBOURG Cédex</v>
          </cell>
          <cell r="R87">
            <v>288770240</v>
          </cell>
          <cell r="T87">
            <v>288770265</v>
          </cell>
          <cell r="U87">
            <v>222264.8</v>
          </cell>
          <cell r="V87">
            <v>123458</v>
          </cell>
        </row>
        <row r="88">
          <cell r="A88">
            <v>1.087</v>
          </cell>
          <cell r="B88" t="str">
            <v>BE</v>
          </cell>
          <cell r="C88" t="str">
            <v>BI</v>
          </cell>
          <cell r="D88" t="str">
            <v>SCI OPERATION EIFFEL</v>
          </cell>
          <cell r="E88" t="str">
            <v>39, Rue Buffon</v>
          </cell>
          <cell r="F88">
            <v>21000</v>
          </cell>
          <cell r="G88" t="str">
            <v>DIJON</v>
          </cell>
          <cell r="I88">
            <v>687301176</v>
          </cell>
          <cell r="K88" t="str">
            <v>ATELIER MING</v>
          </cell>
          <cell r="L88">
            <v>21</v>
          </cell>
          <cell r="M88" t="str">
            <v>DIJON</v>
          </cell>
          <cell r="N88" t="str">
            <v>BRANDON</v>
          </cell>
          <cell r="O88" t="str">
            <v>13, Rue Devosge</v>
          </cell>
          <cell r="P88">
            <v>21000</v>
          </cell>
          <cell r="Q88" t="str">
            <v>DIJON</v>
          </cell>
          <cell r="R88">
            <v>380305641</v>
          </cell>
          <cell r="T88">
            <v>380306247</v>
          </cell>
          <cell r="U88">
            <v>244300</v>
          </cell>
          <cell r="V88">
            <v>55215</v>
          </cell>
        </row>
        <row r="89">
          <cell r="A89">
            <v>1.0880000000000001</v>
          </cell>
          <cell r="B89" t="str">
            <v>RM</v>
          </cell>
          <cell r="C89" t="str">
            <v>BI</v>
          </cell>
          <cell r="D89" t="str">
            <v>INGENIERIE BETON SYSTEME</v>
          </cell>
          <cell r="E89" t="str">
            <v>Village 2   Kagani</v>
          </cell>
          <cell r="F89">
            <v>97000</v>
          </cell>
          <cell r="G89" t="str">
            <v>MAYOTTE</v>
          </cell>
          <cell r="K89" t="str">
            <v>IBS</v>
          </cell>
          <cell r="L89">
            <v>97</v>
          </cell>
          <cell r="M89" t="str">
            <v>MAYOTTE</v>
          </cell>
          <cell r="U89">
            <v>80000</v>
          </cell>
          <cell r="V89">
            <v>35000</v>
          </cell>
        </row>
        <row r="90">
          <cell r="A90">
            <v>1.089</v>
          </cell>
          <cell r="B90" t="str">
            <v>YM</v>
          </cell>
          <cell r="C90" t="str">
            <v>HS</v>
          </cell>
          <cell r="D90" t="str">
            <v>SCI LA SOUFFEL</v>
          </cell>
          <cell r="E90" t="str">
            <v>67, Route de Brumath</v>
          </cell>
          <cell r="F90">
            <v>67460</v>
          </cell>
          <cell r="G90" t="str">
            <v>SOUFFELWEYERSHEIM</v>
          </cell>
          <cell r="H90">
            <v>388184440</v>
          </cell>
          <cell r="J90">
            <v>388184448</v>
          </cell>
          <cell r="K90" t="str">
            <v>ALLIANCE AUTOMOBILES 4 x 4 - Garage LAND ROVER</v>
          </cell>
          <cell r="L90">
            <v>67</v>
          </cell>
          <cell r="M90" t="str">
            <v>SOUFFELWEYERSHEIM</v>
          </cell>
          <cell r="N90" t="str">
            <v>HAUPTMANN Guy</v>
          </cell>
          <cell r="O90" t="str">
            <v>3, Rue des Vignes</v>
          </cell>
          <cell r="P90">
            <v>67117</v>
          </cell>
          <cell r="Q90" t="str">
            <v>DOSSENHEIM KOCHERSBERG</v>
          </cell>
          <cell r="R90">
            <v>390297982</v>
          </cell>
          <cell r="S90">
            <v>625959874</v>
          </cell>
          <cell r="T90">
            <v>390296379</v>
          </cell>
          <cell r="U90">
            <v>41470</v>
          </cell>
          <cell r="V90">
            <v>11960</v>
          </cell>
        </row>
        <row r="91">
          <cell r="A91">
            <v>1.0900000000000001</v>
          </cell>
          <cell r="B91" t="str">
            <v>FZ</v>
          </cell>
          <cell r="C91" t="str">
            <v>GD</v>
          </cell>
          <cell r="D91" t="str">
            <v>FONDIS</v>
          </cell>
          <cell r="E91" t="str">
            <v>4, Avenue Jean Jaurès</v>
          </cell>
          <cell r="F91">
            <v>37230</v>
          </cell>
          <cell r="G91" t="str">
            <v>FONDETTES</v>
          </cell>
          <cell r="K91" t="str">
            <v>LECLERC DRIVE</v>
          </cell>
          <cell r="L91">
            <v>37</v>
          </cell>
          <cell r="M91" t="str">
            <v>LA RICHE</v>
          </cell>
          <cell r="N91" t="str">
            <v>CL CONCEPT</v>
          </cell>
          <cell r="O91" t="str">
            <v>Allée de la Tour Carrée</v>
          </cell>
          <cell r="P91">
            <v>37320</v>
          </cell>
          <cell r="Q91" t="str">
            <v>TRUYES</v>
          </cell>
          <cell r="U91">
            <v>135000</v>
          </cell>
          <cell r="V91">
            <v>75000</v>
          </cell>
        </row>
        <row r="92">
          <cell r="A92">
            <v>1.091</v>
          </cell>
          <cell r="B92" t="str">
            <v>FZ</v>
          </cell>
          <cell r="C92" t="str">
            <v>GD</v>
          </cell>
          <cell r="D92" t="str">
            <v>FONDIS</v>
          </cell>
          <cell r="E92" t="str">
            <v>4, Avenue Jean Jaurès</v>
          </cell>
          <cell r="F92">
            <v>37230</v>
          </cell>
          <cell r="G92" t="str">
            <v>FONDETTES</v>
          </cell>
          <cell r="K92" t="str">
            <v>REXEL</v>
          </cell>
          <cell r="L92">
            <v>37</v>
          </cell>
          <cell r="M92" t="str">
            <v>LA RICHE</v>
          </cell>
          <cell r="N92" t="str">
            <v>CL CONCEPT</v>
          </cell>
          <cell r="O92" t="str">
            <v>Allée de la Tour Carrée</v>
          </cell>
          <cell r="P92">
            <v>37320</v>
          </cell>
          <cell r="Q92" t="str">
            <v>TRUYES</v>
          </cell>
          <cell r="U92">
            <v>121260</v>
          </cell>
          <cell r="V92">
            <v>63500</v>
          </cell>
        </row>
        <row r="93">
          <cell r="A93">
            <v>1.0920000000000001</v>
          </cell>
          <cell r="B93" t="str">
            <v>BE</v>
          </cell>
          <cell r="C93" t="str">
            <v>BI</v>
          </cell>
          <cell r="D93" t="str">
            <v>PAPETERIES DE MANDEURE</v>
          </cell>
          <cell r="E93" t="str">
            <v>14, Rue de la Papeterie</v>
          </cell>
          <cell r="F93">
            <v>25350</v>
          </cell>
          <cell r="G93" t="str">
            <v>MANDEURE</v>
          </cell>
          <cell r="H93">
            <v>381352052</v>
          </cell>
          <cell r="J93">
            <v>381352830</v>
          </cell>
          <cell r="K93" t="str">
            <v>PAPETERIES DE MANDEURE</v>
          </cell>
          <cell r="L93">
            <v>25</v>
          </cell>
          <cell r="M93" t="str">
            <v>MANDEURE</v>
          </cell>
          <cell r="U93">
            <v>43000</v>
          </cell>
          <cell r="V93">
            <v>8000</v>
          </cell>
        </row>
        <row r="94">
          <cell r="A94">
            <v>1.093</v>
          </cell>
          <cell r="B94" t="str">
            <v>BE</v>
          </cell>
          <cell r="C94" t="str">
            <v>BI</v>
          </cell>
          <cell r="D94" t="str">
            <v>KUEHNE et NAGEL</v>
          </cell>
          <cell r="E94" t="str">
            <v>11, Rue Romelet</v>
          </cell>
          <cell r="F94">
            <v>21600</v>
          </cell>
          <cell r="G94" t="str">
            <v>LONGVIC</v>
          </cell>
          <cell r="K94" t="str">
            <v>KUEHNE et NAGEL</v>
          </cell>
          <cell r="L94">
            <v>21</v>
          </cell>
          <cell r="M94" t="str">
            <v>LONGVIC</v>
          </cell>
          <cell r="N94" t="str">
            <v>SETUREC ARCHITECTURE</v>
          </cell>
          <cell r="O94" t="str">
            <v>37, Rue Elsa Triolet   Parc Valmy</v>
          </cell>
          <cell r="P94">
            <v>21000</v>
          </cell>
          <cell r="Q94" t="str">
            <v>DIJON</v>
          </cell>
          <cell r="R94">
            <v>380740102</v>
          </cell>
          <cell r="T94">
            <v>380740106</v>
          </cell>
          <cell r="U94">
            <v>10240</v>
          </cell>
          <cell r="V94">
            <v>200</v>
          </cell>
        </row>
        <row r="95">
          <cell r="A95">
            <v>1.0940000000000001</v>
          </cell>
          <cell r="B95" t="str">
            <v>BE</v>
          </cell>
          <cell r="C95" t="str">
            <v>BI</v>
          </cell>
          <cell r="D95" t="str">
            <v>LCR</v>
          </cell>
          <cell r="E95" t="str">
            <v>19, Rue de la Haye   BP 30058   SCHILTIGHEIM</v>
          </cell>
          <cell r="F95">
            <v>67013</v>
          </cell>
          <cell r="G95" t="str">
            <v>STRASBOURG Cédex</v>
          </cell>
          <cell r="H95">
            <v>388770240</v>
          </cell>
          <cell r="J95">
            <v>388770265</v>
          </cell>
          <cell r="K95" t="str">
            <v>VOSSLOH COFIGER</v>
          </cell>
          <cell r="L95">
            <v>67</v>
          </cell>
          <cell r="M95" t="str">
            <v>REICHSHOFFEN</v>
          </cell>
          <cell r="N95" t="str">
            <v>LCR</v>
          </cell>
          <cell r="O95" t="str">
            <v>19, Rue de la Haye   BP 30058   SCHILTIGHEIM</v>
          </cell>
          <cell r="P95">
            <v>67013</v>
          </cell>
          <cell r="Q95" t="str">
            <v>STRASBOURG Cédex</v>
          </cell>
          <cell r="R95">
            <v>388770240</v>
          </cell>
          <cell r="T95">
            <v>388770265</v>
          </cell>
          <cell r="U95">
            <v>35000</v>
          </cell>
          <cell r="V95">
            <v>18735</v>
          </cell>
        </row>
        <row r="96">
          <cell r="A96">
            <v>1.095</v>
          </cell>
          <cell r="B96" t="str">
            <v>BE</v>
          </cell>
          <cell r="C96" t="str">
            <v>MP</v>
          </cell>
          <cell r="D96" t="str">
            <v>ACMS CARAIBES</v>
          </cell>
          <cell r="E96" t="str">
            <v>3, Rue Eugène Eucharis   Lotissement Dillon</v>
          </cell>
          <cell r="F96">
            <v>97200</v>
          </cell>
          <cell r="G96" t="str">
            <v>FORT DE FRANCE</v>
          </cell>
          <cell r="H96">
            <v>596716525</v>
          </cell>
          <cell r="J96">
            <v>596716202</v>
          </cell>
          <cell r="K96" t="str">
            <v>RSMA</v>
          </cell>
          <cell r="L96">
            <v>97</v>
          </cell>
          <cell r="M96" t="str">
            <v>LA MARTINIQUE</v>
          </cell>
          <cell r="U96">
            <v>131920</v>
          </cell>
          <cell r="V96">
            <v>56200</v>
          </cell>
        </row>
        <row r="97">
          <cell r="A97">
            <v>1.0960000000000001</v>
          </cell>
          <cell r="B97" t="str">
            <v>BE</v>
          </cell>
          <cell r="C97" t="str">
            <v>MP</v>
          </cell>
          <cell r="D97" t="str">
            <v>ACMS CARAIBES</v>
          </cell>
          <cell r="E97" t="str">
            <v>3, Rue Eugène Eucharis   Lotissement Dillon</v>
          </cell>
          <cell r="F97">
            <v>97200</v>
          </cell>
          <cell r="G97" t="str">
            <v>FORT DE FRANCE</v>
          </cell>
          <cell r="H97">
            <v>596716525</v>
          </cell>
          <cell r="J97">
            <v>596716202</v>
          </cell>
          <cell r="K97" t="str">
            <v>TRENELLE</v>
          </cell>
          <cell r="L97">
            <v>97</v>
          </cell>
          <cell r="M97" t="str">
            <v>LA MARTINIQUE</v>
          </cell>
          <cell r="U97">
            <v>64974</v>
          </cell>
          <cell r="V97">
            <v>28100</v>
          </cell>
        </row>
        <row r="98">
          <cell r="A98">
            <v>1.097</v>
          </cell>
          <cell r="B98" t="str">
            <v>BE</v>
          </cell>
          <cell r="C98" t="str">
            <v>BI</v>
          </cell>
          <cell r="D98" t="str">
            <v>ACMS CARAIBES</v>
          </cell>
          <cell r="E98" t="str">
            <v>3, Rue Eugène Eucharis   Lotissement Dillon</v>
          </cell>
          <cell r="F98">
            <v>97200</v>
          </cell>
          <cell r="G98" t="str">
            <v>FORT DE FRANCE</v>
          </cell>
          <cell r="H98">
            <v>596716525</v>
          </cell>
          <cell r="J98">
            <v>596716202</v>
          </cell>
          <cell r="K98" t="str">
            <v>TUNZINI</v>
          </cell>
          <cell r="L98">
            <v>97</v>
          </cell>
          <cell r="M98" t="str">
            <v>LA MARTINIQUE</v>
          </cell>
          <cell r="U98">
            <v>6120</v>
          </cell>
          <cell r="V98">
            <v>3400</v>
          </cell>
        </row>
        <row r="99">
          <cell r="A99">
            <v>1.0980000000000001</v>
          </cell>
          <cell r="B99" t="str">
            <v>BE</v>
          </cell>
          <cell r="C99" t="str">
            <v>MP</v>
          </cell>
          <cell r="D99" t="str">
            <v>ACMS CARAIBES</v>
          </cell>
          <cell r="E99" t="str">
            <v>3, Rue Eugène Eucharis   Lotissement Dillon</v>
          </cell>
          <cell r="F99">
            <v>97200</v>
          </cell>
          <cell r="G99" t="str">
            <v>FORT DE FRANCE</v>
          </cell>
          <cell r="H99">
            <v>596716525</v>
          </cell>
          <cell r="J99">
            <v>596716202</v>
          </cell>
          <cell r="K99" t="str">
            <v>EDF BELLEFONTAINE</v>
          </cell>
          <cell r="L99">
            <v>97</v>
          </cell>
          <cell r="M99" t="str">
            <v>LA MARTINIQUE</v>
          </cell>
          <cell r="U99">
            <v>34880</v>
          </cell>
          <cell r="V99">
            <v>16000</v>
          </cell>
        </row>
        <row r="100">
          <cell r="A100">
            <v>1.099</v>
          </cell>
          <cell r="B100" t="str">
            <v>YM</v>
          </cell>
          <cell r="C100" t="str">
            <v>BI</v>
          </cell>
          <cell r="D100" t="str">
            <v>KONTROLL TECHNIK</v>
          </cell>
          <cell r="E100" t="str">
            <v>21, Rue Chaplerue</v>
          </cell>
          <cell r="F100">
            <v>57000</v>
          </cell>
          <cell r="G100" t="str">
            <v>METZ</v>
          </cell>
          <cell r="H100">
            <v>970468971</v>
          </cell>
          <cell r="I100">
            <v>668700913</v>
          </cell>
          <cell r="K100" t="str">
            <v>KONTROLL TECHNIK</v>
          </cell>
          <cell r="L100">
            <v>57</v>
          </cell>
          <cell r="M100" t="str">
            <v>NORROY LE VENEUR</v>
          </cell>
          <cell r="U100">
            <v>50965</v>
          </cell>
          <cell r="V100">
            <v>26136</v>
          </cell>
        </row>
        <row r="101">
          <cell r="A101">
            <v>1.1000000000000001</v>
          </cell>
          <cell r="B101" t="str">
            <v>YM</v>
          </cell>
          <cell r="C101" t="str">
            <v>HS</v>
          </cell>
          <cell r="D101" t="str">
            <v>SCI CLEAD SUNDHOUSE</v>
          </cell>
          <cell r="E101" t="str">
            <v>9, Rue de la Gare</v>
          </cell>
          <cell r="F101">
            <v>67920</v>
          </cell>
          <cell r="G101" t="str">
            <v>SUNDHOUSE</v>
          </cell>
          <cell r="H101">
            <v>390562970</v>
          </cell>
          <cell r="J101">
            <v>388927656</v>
          </cell>
          <cell r="K101" t="str">
            <v>SCI CLEAD SUNDHOUSE</v>
          </cell>
          <cell r="L101">
            <v>67</v>
          </cell>
          <cell r="M101" t="str">
            <v>SUNDHOUSE</v>
          </cell>
          <cell r="N101" t="str">
            <v>BGL ARCHITECTURE</v>
          </cell>
          <cell r="O101" t="str">
            <v>1, Impasse Joffre</v>
          </cell>
          <cell r="P101">
            <v>67202</v>
          </cell>
          <cell r="Q101" t="str">
            <v>WOLFISHEIM</v>
          </cell>
          <cell r="R101">
            <v>388691880</v>
          </cell>
          <cell r="T101">
            <v>388691882</v>
          </cell>
          <cell r="U101">
            <v>51775</v>
          </cell>
          <cell r="V101">
            <v>29840</v>
          </cell>
        </row>
        <row r="102">
          <cell r="A102">
            <v>1.101</v>
          </cell>
          <cell r="B102" t="str">
            <v>BE</v>
          </cell>
          <cell r="C102" t="str">
            <v>GD</v>
          </cell>
          <cell r="D102" t="str">
            <v>SCI DU GOLF</v>
          </cell>
          <cell r="E102" t="str">
            <v>12, Rue Castelnau</v>
          </cell>
          <cell r="F102">
            <v>68000</v>
          </cell>
          <cell r="G102" t="str">
            <v>COLMAR</v>
          </cell>
          <cell r="H102">
            <v>389411637</v>
          </cell>
          <cell r="I102">
            <v>622002096</v>
          </cell>
          <cell r="J102">
            <v>389239346</v>
          </cell>
          <cell r="K102" t="str">
            <v>SCI DU GOLF</v>
          </cell>
          <cell r="L102">
            <v>90</v>
          </cell>
          <cell r="M102" t="str">
            <v>BESSONCOURT</v>
          </cell>
          <cell r="N102" t="str">
            <v>IMHOFF Jean-Pierre</v>
          </cell>
          <cell r="O102" t="str">
            <v>2, Rue Jean-Philippe Rameau</v>
          </cell>
          <cell r="P102">
            <v>68000</v>
          </cell>
          <cell r="Q102" t="str">
            <v>COLMAR</v>
          </cell>
          <cell r="R102">
            <v>389413180</v>
          </cell>
          <cell r="T102">
            <v>389410267</v>
          </cell>
          <cell r="U102" t="str">
            <v>ANNULEE</v>
          </cell>
          <cell r="W102" t="str">
            <v>ANNULEE</v>
          </cell>
          <cell r="X102">
            <v>98790</v>
          </cell>
        </row>
        <row r="103">
          <cell r="A103">
            <v>1.1020000000000001</v>
          </cell>
          <cell r="B103" t="str">
            <v>BE</v>
          </cell>
          <cell r="C103" t="str">
            <v>GD</v>
          </cell>
          <cell r="D103" t="str">
            <v>COREAL</v>
          </cell>
          <cell r="E103" t="str">
            <v>BP 45</v>
          </cell>
          <cell r="F103">
            <v>70180</v>
          </cell>
          <cell r="G103" t="str">
            <v>DAMPIERRE SUR SALON</v>
          </cell>
          <cell r="K103" t="str">
            <v>DECATHLON</v>
          </cell>
          <cell r="L103">
            <v>77</v>
          </cell>
          <cell r="M103" t="str">
            <v>CESSON</v>
          </cell>
          <cell r="N103" t="str">
            <v>COREAL</v>
          </cell>
          <cell r="O103" t="str">
            <v>BP 45</v>
          </cell>
          <cell r="P103">
            <v>70180</v>
          </cell>
          <cell r="Q103" t="str">
            <v>DAMPIERRE SUR SALON</v>
          </cell>
          <cell r="U103">
            <v>37500</v>
          </cell>
          <cell r="V103">
            <v>30000</v>
          </cell>
        </row>
        <row r="104">
          <cell r="A104">
            <v>1.103</v>
          </cell>
          <cell r="B104" t="str">
            <v>FZ</v>
          </cell>
          <cell r="C104" t="str">
            <v>BI</v>
          </cell>
          <cell r="D104" t="str">
            <v>SCI PASNIERE pour SCEEN</v>
          </cell>
          <cell r="E104" t="str">
            <v>Rue du Pré aux Bœufs</v>
          </cell>
          <cell r="F104">
            <v>76800</v>
          </cell>
          <cell r="G104" t="str">
            <v>SAINT ETIENNE ROUVRAY</v>
          </cell>
          <cell r="K104" t="str">
            <v>EPSILON</v>
          </cell>
          <cell r="L104">
            <v>37</v>
          </cell>
          <cell r="M104" t="str">
            <v>SAINT AVERTIN</v>
          </cell>
          <cell r="U104">
            <v>102630</v>
          </cell>
          <cell r="V104">
            <v>52000</v>
          </cell>
        </row>
        <row r="105">
          <cell r="A105">
            <v>1.1040000000000001</v>
          </cell>
          <cell r="B105" t="str">
            <v>BB</v>
          </cell>
          <cell r="C105" t="str">
            <v>AR</v>
          </cell>
          <cell r="D105" t="str">
            <v>SCI CHAMPION</v>
          </cell>
          <cell r="E105" t="str">
            <v>182, Impasse sous la Croix</v>
          </cell>
          <cell r="F105">
            <v>74330</v>
          </cell>
          <cell r="G105" t="str">
            <v>LOVAGNY</v>
          </cell>
          <cell r="H105">
            <v>450240468</v>
          </cell>
          <cell r="J105">
            <v>450229905</v>
          </cell>
          <cell r="K105" t="str">
            <v>GARAGE CHAMPION (CHAMPION Patrick et Jack)</v>
          </cell>
          <cell r="L105">
            <v>74</v>
          </cell>
          <cell r="M105" t="str">
            <v>EPAGNY</v>
          </cell>
          <cell r="N105" t="str">
            <v>ARCH'INGENIERIE</v>
          </cell>
          <cell r="O105" t="str">
            <v>32, Rue Gustave Eiffel   ZAC des Césardes 3</v>
          </cell>
          <cell r="P105">
            <v>74600</v>
          </cell>
          <cell r="Q105" t="str">
            <v>SEYNOD</v>
          </cell>
          <cell r="R105">
            <v>450452657</v>
          </cell>
          <cell r="T105">
            <v>450450666</v>
          </cell>
          <cell r="U105">
            <v>62650</v>
          </cell>
          <cell r="V105">
            <v>30270</v>
          </cell>
        </row>
        <row r="106">
          <cell r="A106">
            <v>1.105</v>
          </cell>
          <cell r="B106" t="str">
            <v>BB</v>
          </cell>
          <cell r="C106" t="str">
            <v>DI</v>
          </cell>
          <cell r="D106" t="str">
            <v>CELTIC PARC AVALLON chez DCB INTERNATIONAL</v>
          </cell>
          <cell r="E106" t="str">
            <v>11, Chemin des Anciennes Vignes</v>
          </cell>
          <cell r="F106">
            <v>69410</v>
          </cell>
          <cell r="G106" t="str">
            <v>CHAMPAGNE AU MONT D'OR</v>
          </cell>
          <cell r="H106">
            <v>478352424</v>
          </cell>
          <cell r="J106">
            <v>478352017</v>
          </cell>
          <cell r="K106" t="str">
            <v>CELTIC PARC AVALLON</v>
          </cell>
          <cell r="L106">
            <v>69</v>
          </cell>
          <cell r="M106" t="str">
            <v>LIMONEST</v>
          </cell>
          <cell r="N106" t="str">
            <v>AFAA ARCHITECTURE</v>
          </cell>
          <cell r="O106" t="str">
            <v>17, Rue Dunoir</v>
          </cell>
          <cell r="P106">
            <v>69003</v>
          </cell>
          <cell r="Q106" t="str">
            <v>LYON</v>
          </cell>
          <cell r="R106">
            <v>478145440</v>
          </cell>
          <cell r="T106">
            <v>478145444</v>
          </cell>
          <cell r="U106">
            <v>210000</v>
          </cell>
          <cell r="V106">
            <v>116800</v>
          </cell>
        </row>
        <row r="107">
          <cell r="A107">
            <v>1.1060000000000001</v>
          </cell>
          <cell r="B107" t="str">
            <v>BB</v>
          </cell>
          <cell r="C107" t="str">
            <v>BI</v>
          </cell>
          <cell r="D107" t="str">
            <v>ELCIMAI REALISATIONS</v>
          </cell>
          <cell r="E107" t="str">
            <v>3, Rue de la Brasserie Grüber</v>
          </cell>
          <cell r="F107">
            <v>77000</v>
          </cell>
          <cell r="G107" t="str">
            <v>MELUN</v>
          </cell>
          <cell r="H107">
            <v>164104720</v>
          </cell>
          <cell r="I107">
            <v>686044750</v>
          </cell>
          <cell r="J107">
            <v>164878411</v>
          </cell>
          <cell r="K107" t="str">
            <v>CGED</v>
          </cell>
          <cell r="L107">
            <v>74</v>
          </cell>
          <cell r="M107" t="str">
            <v>THONON LES BAINS</v>
          </cell>
          <cell r="N107" t="str">
            <v>ELCIMAI REALISATIONS</v>
          </cell>
          <cell r="O107" t="str">
            <v>3, Rue de la Brasserie Grüber</v>
          </cell>
          <cell r="P107">
            <v>77000</v>
          </cell>
          <cell r="Q107" t="str">
            <v>MELUN</v>
          </cell>
          <cell r="R107">
            <v>164104720</v>
          </cell>
          <cell r="S107">
            <v>686044750</v>
          </cell>
          <cell r="T107">
            <v>164878411</v>
          </cell>
          <cell r="U107">
            <v>54150</v>
          </cell>
          <cell r="V107">
            <v>0</v>
          </cell>
          <cell r="W107" t="str">
            <v>ANNULEE</v>
          </cell>
          <cell r="X107">
            <v>114000</v>
          </cell>
        </row>
        <row r="108">
          <cell r="A108">
            <v>1.107</v>
          </cell>
          <cell r="B108" t="str">
            <v>BE</v>
          </cell>
          <cell r="C108" t="str">
            <v>BI</v>
          </cell>
          <cell r="D108" t="str">
            <v>LCR</v>
          </cell>
          <cell r="E108" t="str">
            <v>19, Rue de la Haye   BP 30058   SCHILTIGHEIM</v>
          </cell>
          <cell r="F108">
            <v>67013</v>
          </cell>
          <cell r="G108" t="str">
            <v>STRASBOURG</v>
          </cell>
          <cell r="H108">
            <v>388770240</v>
          </cell>
          <cell r="J108">
            <v>388770265</v>
          </cell>
          <cell r="K108" t="str">
            <v>SCI DFK - TRANSPORTS KLEIN</v>
          </cell>
          <cell r="L108">
            <v>67</v>
          </cell>
          <cell r="M108" t="str">
            <v>MOLSHEIM</v>
          </cell>
          <cell r="N108" t="str">
            <v>LCR</v>
          </cell>
          <cell r="O108" t="str">
            <v>19, Rue de la Haye   BP 30058   SCHILTIGHEIM</v>
          </cell>
          <cell r="P108">
            <v>67013</v>
          </cell>
          <cell r="Q108" t="str">
            <v>STRASBOURG Cédex</v>
          </cell>
          <cell r="R108">
            <v>388770240</v>
          </cell>
          <cell r="T108">
            <v>388770265</v>
          </cell>
          <cell r="U108">
            <v>46365</v>
          </cell>
          <cell r="V108">
            <v>13160</v>
          </cell>
        </row>
        <row r="109">
          <cell r="A109">
            <v>1.1080000000000001</v>
          </cell>
          <cell r="B109" t="str">
            <v>BB</v>
          </cell>
          <cell r="C109" t="str">
            <v>GD</v>
          </cell>
          <cell r="D109" t="str">
            <v>SCI DF DEVELOPPEMENT OYONNAX</v>
          </cell>
          <cell r="E109" t="str">
            <v>58, Avenue d'Evian</v>
          </cell>
          <cell r="F109">
            <v>74200</v>
          </cell>
          <cell r="G109" t="str">
            <v>THONON LES BAINS</v>
          </cell>
          <cell r="H109">
            <v>450767970</v>
          </cell>
          <cell r="I109">
            <v>679429388</v>
          </cell>
          <cell r="K109" t="str">
            <v>INTERMARCHE - ITM</v>
          </cell>
          <cell r="L109">
            <v>1</v>
          </cell>
          <cell r="M109" t="str">
            <v>OYONNAX</v>
          </cell>
          <cell r="N109" t="str">
            <v>DWA ARCHITECTES</v>
          </cell>
          <cell r="O109" t="str">
            <v>20, Rue Victor Lagrange</v>
          </cell>
          <cell r="P109">
            <v>69007</v>
          </cell>
          <cell r="Q109" t="str">
            <v>LYON</v>
          </cell>
          <cell r="R109">
            <v>472766766</v>
          </cell>
          <cell r="T109">
            <v>472766769</v>
          </cell>
          <cell r="U109">
            <v>610000</v>
          </cell>
          <cell r="V109">
            <v>247090</v>
          </cell>
        </row>
        <row r="110">
          <cell r="A110">
            <v>1.109</v>
          </cell>
          <cell r="B110" t="str">
            <v>FZ</v>
          </cell>
          <cell r="C110" t="str">
            <v>DI</v>
          </cell>
          <cell r="D110" t="str">
            <v>GT AZUR</v>
          </cell>
          <cell r="E110" t="str">
            <v>Route de Saint Hubert   Z.A. de la Forêt</v>
          </cell>
          <cell r="F110">
            <v>72470</v>
          </cell>
          <cell r="G110" t="str">
            <v>CHAMPAGNE</v>
          </cell>
          <cell r="H110">
            <v>243829913</v>
          </cell>
          <cell r="J110">
            <v>243829929</v>
          </cell>
          <cell r="K110" t="str">
            <v>EDF</v>
          </cell>
          <cell r="L110">
            <v>72</v>
          </cell>
          <cell r="M110" t="str">
            <v>VILLEMENT</v>
          </cell>
          <cell r="U110">
            <v>3650</v>
          </cell>
        </row>
        <row r="111">
          <cell r="A111">
            <v>1.1100000000000001</v>
          </cell>
          <cell r="B111" t="str">
            <v>FZ</v>
          </cell>
          <cell r="C111" t="str">
            <v>DI</v>
          </cell>
          <cell r="D111" t="str">
            <v>GT AZUR</v>
          </cell>
          <cell r="E111" t="str">
            <v>Route de Saint Hubert   Z.A. de la Forêt</v>
          </cell>
          <cell r="F111">
            <v>72470</v>
          </cell>
          <cell r="G111" t="str">
            <v>CHAMPAGNE</v>
          </cell>
          <cell r="H111">
            <v>243829913</v>
          </cell>
          <cell r="J111">
            <v>243829929</v>
          </cell>
          <cell r="K111" t="str">
            <v>EDF</v>
          </cell>
          <cell r="L111">
            <v>72</v>
          </cell>
          <cell r="M111" t="str">
            <v>CONCARNEAU</v>
          </cell>
          <cell r="U111">
            <v>8530</v>
          </cell>
        </row>
        <row r="112">
          <cell r="A112">
            <v>1.111</v>
          </cell>
          <cell r="B112" t="str">
            <v>BE</v>
          </cell>
          <cell r="C112" t="str">
            <v>BI</v>
          </cell>
          <cell r="D112" t="str">
            <v>ACMS CARAIBES</v>
          </cell>
          <cell r="E112" t="str">
            <v>3, Rue Eugène Eucharis   Lotissement Dillon</v>
          </cell>
          <cell r="F112">
            <v>97200</v>
          </cell>
          <cell r="G112" t="str">
            <v>FORT DE FRANCE</v>
          </cell>
          <cell r="H112">
            <v>596716525</v>
          </cell>
          <cell r="J112">
            <v>596716202</v>
          </cell>
          <cell r="K112" t="str">
            <v>JACQUA</v>
          </cell>
          <cell r="L112">
            <v>97</v>
          </cell>
          <cell r="M112" t="str">
            <v>LA MARTINIQUE</v>
          </cell>
          <cell r="U112" t="str">
            <v>ANNULEE</v>
          </cell>
          <cell r="V112">
            <v>64000</v>
          </cell>
          <cell r="W112" t="str">
            <v>ANNULEE</v>
          </cell>
          <cell r="X112">
            <v>160000</v>
          </cell>
        </row>
        <row r="113">
          <cell r="A113">
            <v>1.1120000000000001</v>
          </cell>
          <cell r="B113" t="str">
            <v>BE</v>
          </cell>
          <cell r="C113" t="str">
            <v>BI</v>
          </cell>
          <cell r="D113" t="str">
            <v>ACMS CARAIBES</v>
          </cell>
          <cell r="E113" t="str">
            <v>3, Rue Eugène Eucharis   Lotissement Dillon</v>
          </cell>
          <cell r="F113">
            <v>97200</v>
          </cell>
          <cell r="G113" t="str">
            <v>FORT DE FRANCE</v>
          </cell>
          <cell r="H113">
            <v>596716525</v>
          </cell>
          <cell r="J113">
            <v>596716202</v>
          </cell>
          <cell r="K113" t="str">
            <v>DIRICKS</v>
          </cell>
          <cell r="L113">
            <v>97</v>
          </cell>
          <cell r="M113" t="str">
            <v>LA MARTINIQUE</v>
          </cell>
          <cell r="U113">
            <v>16500</v>
          </cell>
          <cell r="V113">
            <v>6600</v>
          </cell>
        </row>
        <row r="114">
          <cell r="A114">
            <v>1.113</v>
          </cell>
          <cell r="B114" t="str">
            <v>YM</v>
          </cell>
          <cell r="C114" t="str">
            <v>HS</v>
          </cell>
          <cell r="D114" t="str">
            <v>SCI LA SAVOUREUSE</v>
          </cell>
          <cell r="E114" t="str">
            <v>Route de Vourvenans</v>
          </cell>
          <cell r="F114">
            <v>90400</v>
          </cell>
          <cell r="G114" t="str">
            <v>TREVENANS</v>
          </cell>
          <cell r="H114">
            <v>384294875</v>
          </cell>
          <cell r="J114">
            <v>384294901</v>
          </cell>
          <cell r="K114" t="str">
            <v>INTERMARCHE</v>
          </cell>
          <cell r="L114">
            <v>90</v>
          </cell>
          <cell r="M114" t="str">
            <v>TREVENANS</v>
          </cell>
          <cell r="N114" t="str">
            <v>SODER SNC LAVALIN</v>
          </cell>
          <cell r="O114" t="str">
            <v>ZA Les Epenottes   BP 153</v>
          </cell>
          <cell r="P114">
            <v>39101</v>
          </cell>
          <cell r="Q114" t="str">
            <v>DOLE Cédex</v>
          </cell>
          <cell r="R114">
            <v>384791055</v>
          </cell>
          <cell r="T114">
            <v>384823028</v>
          </cell>
          <cell r="U114">
            <v>25000</v>
          </cell>
          <cell r="V114">
            <v>6952</v>
          </cell>
        </row>
        <row r="115">
          <cell r="A115">
            <v>1.1140000000000001</v>
          </cell>
          <cell r="B115" t="str">
            <v>YM</v>
          </cell>
          <cell r="C115" t="str">
            <v>HS</v>
          </cell>
          <cell r="D115" t="str">
            <v>CACH BATIMENT</v>
          </cell>
          <cell r="E115" t="str">
            <v>9, Place de la Carrière</v>
          </cell>
          <cell r="F115">
            <v>54000</v>
          </cell>
          <cell r="G115" t="str">
            <v>NANCY</v>
          </cell>
          <cell r="H115">
            <v>383355494</v>
          </cell>
          <cell r="J115">
            <v>383376693</v>
          </cell>
          <cell r="K115" t="str">
            <v>FORD</v>
          </cell>
          <cell r="L115">
            <v>58</v>
          </cell>
          <cell r="M115" t="str">
            <v>DECIZE</v>
          </cell>
          <cell r="N115" t="str">
            <v>CACH BATIMENT</v>
          </cell>
          <cell r="O115" t="str">
            <v>9, Place de la Carrière</v>
          </cell>
          <cell r="P115">
            <v>54000</v>
          </cell>
          <cell r="Q115" t="str">
            <v>NANCY</v>
          </cell>
          <cell r="R115">
            <v>383355494</v>
          </cell>
          <cell r="T115">
            <v>383376693</v>
          </cell>
          <cell r="U115">
            <v>26000</v>
          </cell>
          <cell r="V115">
            <v>13990</v>
          </cell>
        </row>
        <row r="116">
          <cell r="A116">
            <v>1.115</v>
          </cell>
          <cell r="B116" t="str">
            <v>FZ</v>
          </cell>
          <cell r="C116" t="str">
            <v>DI</v>
          </cell>
          <cell r="D116" t="str">
            <v>EGLISE ADVENTISTE DU 7ème JOUR - FEDERATION FRANCE NORD</v>
          </cell>
          <cell r="E116" t="str">
            <v>130, Boulevard de l'Hopital</v>
          </cell>
          <cell r="F116">
            <v>75013</v>
          </cell>
          <cell r="G116" t="str">
            <v>PARIS</v>
          </cell>
          <cell r="H116">
            <v>144087792</v>
          </cell>
          <cell r="K116" t="str">
            <v>ESPACE SOCIO CULTUREL</v>
          </cell>
          <cell r="L116">
            <v>93</v>
          </cell>
          <cell r="M116" t="str">
            <v>BAGNOLET</v>
          </cell>
          <cell r="N116" t="str">
            <v>ATB</v>
          </cell>
          <cell r="O116" t="str">
            <v>31, Rue Emile Zola</v>
          </cell>
          <cell r="P116">
            <v>91870</v>
          </cell>
          <cell r="Q116" t="str">
            <v>BEZONS</v>
          </cell>
          <cell r="U116">
            <v>110985</v>
          </cell>
          <cell r="V116">
            <v>30000</v>
          </cell>
        </row>
        <row r="117">
          <cell r="A117">
            <v>1.1160000000000001</v>
          </cell>
          <cell r="B117" t="str">
            <v>BE</v>
          </cell>
          <cell r="C117" t="str">
            <v>BI</v>
          </cell>
          <cell r="D117" t="str">
            <v>PAPETERIES DE MANDEURE</v>
          </cell>
          <cell r="E117" t="str">
            <v>14, Rue de la Papeterie</v>
          </cell>
          <cell r="F117">
            <v>25350</v>
          </cell>
          <cell r="G117" t="str">
            <v>MANDEURE</v>
          </cell>
          <cell r="H117">
            <v>381352052</v>
          </cell>
          <cell r="K117" t="str">
            <v>PAPETERIES DE MANDEURE</v>
          </cell>
          <cell r="L117">
            <v>25</v>
          </cell>
          <cell r="M117" t="str">
            <v>MANDEURE</v>
          </cell>
          <cell r="U117">
            <v>155000</v>
          </cell>
          <cell r="V117">
            <v>20082</v>
          </cell>
        </row>
        <row r="118">
          <cell r="A118">
            <v>1.117</v>
          </cell>
          <cell r="B118" t="str">
            <v>YM</v>
          </cell>
          <cell r="C118" t="str">
            <v>HS</v>
          </cell>
          <cell r="D118" t="str">
            <v>SCI CALEO</v>
          </cell>
          <cell r="E118" t="str">
            <v>33, Rue des Entrepreneurs   ZAC de la Bouverie</v>
          </cell>
          <cell r="F118">
            <v>83520</v>
          </cell>
          <cell r="G118" t="str">
            <v>ROCQUEBRUNE SUR ARGENS</v>
          </cell>
          <cell r="I118">
            <v>666390197</v>
          </cell>
          <cell r="K118" t="str">
            <v>EXE - S2S</v>
          </cell>
          <cell r="L118">
            <v>67</v>
          </cell>
          <cell r="M118" t="str">
            <v>ENTZHEIM</v>
          </cell>
          <cell r="N118" t="str">
            <v>ABI CONSTRUCTION</v>
          </cell>
          <cell r="O118" t="str">
            <v>1, Impasse Joffre</v>
          </cell>
          <cell r="P118">
            <v>67200</v>
          </cell>
          <cell r="Q118" t="str">
            <v>WOLFISHEIM</v>
          </cell>
          <cell r="R118">
            <v>388691880</v>
          </cell>
          <cell r="T118">
            <v>388691882</v>
          </cell>
          <cell r="U118">
            <v>44513.54</v>
          </cell>
          <cell r="V118">
            <v>24820</v>
          </cell>
        </row>
        <row r="119">
          <cell r="A119">
            <v>1.1180000000000001</v>
          </cell>
          <cell r="B119" t="str">
            <v>FZ</v>
          </cell>
          <cell r="C119" t="str">
            <v>DI</v>
          </cell>
          <cell r="D119" t="str">
            <v>AEROPORT DE TOURS</v>
          </cell>
          <cell r="E119" t="str">
            <v>40, Rue de l'Aéroport</v>
          </cell>
          <cell r="F119">
            <v>37100</v>
          </cell>
          <cell r="G119" t="str">
            <v>TOURS</v>
          </cell>
          <cell r="H119">
            <v>247493700</v>
          </cell>
          <cell r="K119" t="str">
            <v>AEROPORT DE TOURS</v>
          </cell>
          <cell r="L119">
            <v>37</v>
          </cell>
          <cell r="M119" t="str">
            <v>TOURS</v>
          </cell>
          <cell r="N119" t="str">
            <v>LAVALIN</v>
          </cell>
          <cell r="O119" t="str">
            <v>4, Rue Bernard Palissy</v>
          </cell>
          <cell r="P119">
            <v>18100</v>
          </cell>
          <cell r="Q119" t="str">
            <v>VIERZON</v>
          </cell>
          <cell r="R119">
            <v>247488048</v>
          </cell>
          <cell r="U119">
            <v>165163.5</v>
          </cell>
          <cell r="V119">
            <v>27500</v>
          </cell>
        </row>
        <row r="120">
          <cell r="A120">
            <v>1.119</v>
          </cell>
          <cell r="B120" t="str">
            <v>BE</v>
          </cell>
          <cell r="C120" t="str">
            <v>BI</v>
          </cell>
          <cell r="D120" t="str">
            <v>INEO ENERSYS</v>
          </cell>
          <cell r="E120" t="str">
            <v>74, Avenue Poincaré   BP 47843</v>
          </cell>
          <cell r="F120">
            <v>21078</v>
          </cell>
          <cell r="G120" t="str">
            <v>DIJON Cédex</v>
          </cell>
          <cell r="H120">
            <v>380737474</v>
          </cell>
          <cell r="J120">
            <v>380737470</v>
          </cell>
          <cell r="K120" t="str">
            <v>TRAMWAY DE DIJON</v>
          </cell>
          <cell r="L120">
            <v>21</v>
          </cell>
          <cell r="M120" t="str">
            <v>DIJON</v>
          </cell>
          <cell r="U120">
            <v>23412</v>
          </cell>
          <cell r="V120">
            <v>5580</v>
          </cell>
        </row>
        <row r="121">
          <cell r="A121">
            <v>1.1200000000000001</v>
          </cell>
          <cell r="B121" t="str">
            <v>FZ</v>
          </cell>
          <cell r="C121" t="str">
            <v>DI</v>
          </cell>
          <cell r="D121" t="str">
            <v>GT AZUR</v>
          </cell>
          <cell r="E121" t="str">
            <v>Route de Saint Hubert   Z.A. de la Forêt</v>
          </cell>
          <cell r="F121">
            <v>72470</v>
          </cell>
          <cell r="G121" t="str">
            <v>CHAMPAGNE</v>
          </cell>
          <cell r="H121">
            <v>243829913</v>
          </cell>
          <cell r="J121">
            <v>243829929</v>
          </cell>
          <cell r="K121" t="str">
            <v>EDF</v>
          </cell>
          <cell r="L121">
            <v>68</v>
          </cell>
          <cell r="M121" t="str">
            <v>SAINTE CROIX EN PLAINE</v>
          </cell>
          <cell r="U121">
            <v>11700</v>
          </cell>
        </row>
        <row r="122">
          <cell r="A122">
            <v>1.121</v>
          </cell>
          <cell r="B122" t="str">
            <v>BB</v>
          </cell>
          <cell r="C122" t="str">
            <v>AR</v>
          </cell>
          <cell r="D122" t="str">
            <v>CHEVALLIER Garage</v>
          </cell>
          <cell r="E122" t="str">
            <v>726, Route de Montrignon</v>
          </cell>
          <cell r="F122">
            <v>73700</v>
          </cell>
          <cell r="G122" t="str">
            <v>BOURG SAINT MAURICE</v>
          </cell>
          <cell r="K122" t="str">
            <v>Garage RENAULT</v>
          </cell>
          <cell r="L122">
            <v>73</v>
          </cell>
          <cell r="M122" t="str">
            <v>BOURG SAINT MAURICE</v>
          </cell>
          <cell r="N122" t="str">
            <v>DWA ARCHITECTES</v>
          </cell>
          <cell r="O122" t="str">
            <v>20, Rue Victor Lagrange</v>
          </cell>
          <cell r="P122">
            <v>69007</v>
          </cell>
          <cell r="Q122" t="str">
            <v>LYON</v>
          </cell>
          <cell r="R122">
            <v>472766766</v>
          </cell>
          <cell r="S122">
            <v>677228356</v>
          </cell>
          <cell r="T122">
            <v>472766769</v>
          </cell>
          <cell r="U122">
            <v>91000</v>
          </cell>
          <cell r="V122">
            <v>49620</v>
          </cell>
        </row>
        <row r="123">
          <cell r="A123">
            <v>1.1220000000000001</v>
          </cell>
          <cell r="B123" t="str">
            <v>YM</v>
          </cell>
          <cell r="C123" t="str">
            <v>BI</v>
          </cell>
          <cell r="D123" t="str">
            <v>NORPAC</v>
          </cell>
          <cell r="E123" t="str">
            <v>1, Avenue de l'Horizon   Parc des Hautes Bornes</v>
          </cell>
          <cell r="F123">
            <v>59650</v>
          </cell>
          <cell r="G123" t="str">
            <v>VILLENEUVE D'ASCQ</v>
          </cell>
          <cell r="H123">
            <v>357634108</v>
          </cell>
          <cell r="I123">
            <v>660343512</v>
          </cell>
          <cell r="J123">
            <v>357634248</v>
          </cell>
          <cell r="K123" t="str">
            <v>STEP</v>
          </cell>
          <cell r="L123">
            <v>59</v>
          </cell>
          <cell r="M123" t="str">
            <v>MARQUETTE LEZ LILLE</v>
          </cell>
          <cell r="U123">
            <v>138000</v>
          </cell>
          <cell r="V123">
            <v>61050</v>
          </cell>
        </row>
        <row r="124">
          <cell r="A124">
            <v>1.123</v>
          </cell>
          <cell r="B124" t="str">
            <v>BE</v>
          </cell>
          <cell r="C124" t="str">
            <v>GD</v>
          </cell>
          <cell r="D124" t="str">
            <v>COREAL</v>
          </cell>
          <cell r="E124" t="str">
            <v>BP 45</v>
          </cell>
          <cell r="F124">
            <v>70180</v>
          </cell>
          <cell r="G124" t="str">
            <v>DAMPIERRE SUR SALON</v>
          </cell>
          <cell r="K124" t="str">
            <v>THIERS EXPANSION - BRICORAMA</v>
          </cell>
          <cell r="L124">
            <v>74</v>
          </cell>
          <cell r="M124" t="str">
            <v>SILLINGY</v>
          </cell>
          <cell r="N124" t="str">
            <v>COREAL</v>
          </cell>
          <cell r="O124" t="str">
            <v>BP 45</v>
          </cell>
          <cell r="P124">
            <v>70180</v>
          </cell>
          <cell r="Q124" t="str">
            <v>DAMPIERRE SUR SALON</v>
          </cell>
          <cell r="U124">
            <v>125000</v>
          </cell>
          <cell r="V124">
            <v>63558</v>
          </cell>
        </row>
        <row r="125">
          <cell r="A125">
            <v>1.1240000000000001</v>
          </cell>
          <cell r="B125" t="str">
            <v>BB</v>
          </cell>
          <cell r="C125" t="str">
            <v>BI</v>
          </cell>
          <cell r="D125" t="str">
            <v>APC ETANCH</v>
          </cell>
          <cell r="E125" t="str">
            <v>16, Route de la Salle   ZAC des Romains</v>
          </cell>
          <cell r="F125">
            <v>74960</v>
          </cell>
          <cell r="G125" t="str">
            <v>CRAN GEVRIER</v>
          </cell>
          <cell r="H125">
            <v>450101823</v>
          </cell>
          <cell r="I125">
            <v>626763795</v>
          </cell>
          <cell r="K125" t="str">
            <v>CERN</v>
          </cell>
          <cell r="L125">
            <v>1</v>
          </cell>
          <cell r="M125" t="str">
            <v>MEYRIN</v>
          </cell>
          <cell r="U125">
            <v>10000</v>
          </cell>
          <cell r="V125">
            <v>2500</v>
          </cell>
        </row>
        <row r="126">
          <cell r="A126">
            <v>1.125</v>
          </cell>
          <cell r="B126" t="str">
            <v>BE</v>
          </cell>
          <cell r="C126" t="str">
            <v>AR</v>
          </cell>
          <cell r="D126" t="str">
            <v>BATIPRO CONCEPT</v>
          </cell>
          <cell r="E126" t="str">
            <v>8, Rue Alfred De Vigny   BP 72109</v>
          </cell>
          <cell r="F126">
            <v>25051</v>
          </cell>
          <cell r="G126" t="str">
            <v>BESANCON Cédex 5</v>
          </cell>
          <cell r="H126">
            <v>381412500</v>
          </cell>
          <cell r="J126">
            <v>381518041</v>
          </cell>
          <cell r="K126" t="str">
            <v>DMG</v>
          </cell>
          <cell r="L126">
            <v>39</v>
          </cell>
          <cell r="M126" t="str">
            <v>LA BARRE LE RANCHOT</v>
          </cell>
          <cell r="N126" t="str">
            <v>BATIPRO CONCEPT</v>
          </cell>
          <cell r="O126" t="str">
            <v>8, Rue Alfred De Vigny   BP 72109</v>
          </cell>
          <cell r="P126">
            <v>25051</v>
          </cell>
          <cell r="Q126" t="str">
            <v>BESANCON Cédex 5</v>
          </cell>
          <cell r="R126">
            <v>381412500</v>
          </cell>
          <cell r="T126">
            <v>381518041</v>
          </cell>
          <cell r="U126">
            <v>65000</v>
          </cell>
          <cell r="V126">
            <v>37400</v>
          </cell>
        </row>
        <row r="127">
          <cell r="A127">
            <v>1.1259999999999999</v>
          </cell>
          <cell r="B127" t="str">
            <v>BE</v>
          </cell>
          <cell r="C127" t="str">
            <v>AR</v>
          </cell>
          <cell r="D127" t="str">
            <v>BATIPRO CONCEPT</v>
          </cell>
          <cell r="E127" t="str">
            <v>8, Rue Alfred De Vigny   BP 72109</v>
          </cell>
          <cell r="F127">
            <v>25051</v>
          </cell>
          <cell r="G127" t="str">
            <v>BESANCON Cédex 5</v>
          </cell>
          <cell r="H127">
            <v>381412500</v>
          </cell>
          <cell r="J127">
            <v>381518041</v>
          </cell>
          <cell r="K127" t="str">
            <v>DTA</v>
          </cell>
          <cell r="L127">
            <v>25</v>
          </cell>
          <cell r="M127" t="str">
            <v>L'ISLE SUR LE DOUBS</v>
          </cell>
          <cell r="N127" t="str">
            <v>BATIPRO CONCEPT</v>
          </cell>
          <cell r="O127" t="str">
            <v>8, Rue Alfred De Vigny   BP 72109</v>
          </cell>
          <cell r="P127">
            <v>25051</v>
          </cell>
          <cell r="Q127" t="str">
            <v>BESANCON Cédex 5</v>
          </cell>
          <cell r="R127">
            <v>381412500</v>
          </cell>
          <cell r="T127">
            <v>381518041</v>
          </cell>
          <cell r="U127">
            <v>51000</v>
          </cell>
          <cell r="V127">
            <v>27100</v>
          </cell>
        </row>
        <row r="128">
          <cell r="A128">
            <v>1.127</v>
          </cell>
          <cell r="B128" t="str">
            <v>BE</v>
          </cell>
          <cell r="C128" t="str">
            <v>BI</v>
          </cell>
          <cell r="D128" t="str">
            <v>ACMS CARAIBES</v>
          </cell>
          <cell r="E128" t="str">
            <v>3, Rue Eugène Eucharis   Lotissement Dillon</v>
          </cell>
          <cell r="F128">
            <v>97200</v>
          </cell>
          <cell r="G128" t="str">
            <v>FORT DE FRANCE</v>
          </cell>
          <cell r="H128">
            <v>596590191</v>
          </cell>
          <cell r="J128">
            <v>596510021</v>
          </cell>
          <cell r="K128" t="str">
            <v>CCIM</v>
          </cell>
          <cell r="L128">
            <v>97</v>
          </cell>
          <cell r="M128" t="str">
            <v>LA MARTINIQUE</v>
          </cell>
          <cell r="U128">
            <v>15663.55</v>
          </cell>
        </row>
        <row r="129">
          <cell r="A129">
            <v>1.1279999999999999</v>
          </cell>
          <cell r="B129" t="str">
            <v>BE</v>
          </cell>
          <cell r="C129" t="str">
            <v>GD</v>
          </cell>
          <cell r="D129" t="str">
            <v>SOPRECO</v>
          </cell>
          <cell r="E129" t="str">
            <v>102, Rue du Lac   BP 88152</v>
          </cell>
          <cell r="F129">
            <v>31681</v>
          </cell>
          <cell r="G129" t="str">
            <v>LABEGE Cédex</v>
          </cell>
          <cell r="H129">
            <v>534316631</v>
          </cell>
          <cell r="J129">
            <v>534319240</v>
          </cell>
          <cell r="K129" t="str">
            <v>LE JARDIN DES VERGERS ZODIO</v>
          </cell>
          <cell r="L129">
            <v>78</v>
          </cell>
          <cell r="M129" t="str">
            <v>LA PLAINE DES VERGERS</v>
          </cell>
          <cell r="U129">
            <v>563580</v>
          </cell>
          <cell r="V129">
            <v>276154</v>
          </cell>
        </row>
        <row r="130">
          <cell r="A130">
            <v>1.129</v>
          </cell>
          <cell r="B130" t="str">
            <v>YM</v>
          </cell>
          <cell r="C130" t="str">
            <v>GD</v>
          </cell>
          <cell r="D130" t="str">
            <v>COREAL</v>
          </cell>
          <cell r="E130" t="str">
            <v>BP 45</v>
          </cell>
          <cell r="F130">
            <v>70180</v>
          </cell>
          <cell r="G130" t="str">
            <v>DAMPIERRE SUR SALON</v>
          </cell>
          <cell r="K130" t="str">
            <v>MAISON DU TREIZIEME - BRICORAMA</v>
          </cell>
          <cell r="L130">
            <v>2</v>
          </cell>
          <cell r="M130" t="str">
            <v>CHÂTEAU THIERRY</v>
          </cell>
          <cell r="N130" t="str">
            <v>COREAL</v>
          </cell>
          <cell r="O130" t="str">
            <v>BP 45</v>
          </cell>
          <cell r="P130">
            <v>70180</v>
          </cell>
          <cell r="Q130" t="str">
            <v>DAMPIERRE SUR SALON</v>
          </cell>
          <cell r="U130">
            <v>98942.87</v>
          </cell>
          <cell r="V130">
            <v>50742</v>
          </cell>
        </row>
        <row r="131">
          <cell r="A131">
            <v>1.1299999999999999</v>
          </cell>
          <cell r="B131" t="str">
            <v>BE</v>
          </cell>
          <cell r="C131" t="str">
            <v>AR</v>
          </cell>
          <cell r="D131" t="str">
            <v>SCI CGM</v>
          </cell>
          <cell r="E131" t="str">
            <v>16 B, Rue de Beaucourt</v>
          </cell>
          <cell r="F131">
            <v>25490</v>
          </cell>
          <cell r="G131" t="str">
            <v>DAMPIERRE LES BOIS</v>
          </cell>
          <cell r="I131">
            <v>608022009</v>
          </cell>
          <cell r="K131" t="str">
            <v>SCI CGM</v>
          </cell>
          <cell r="L131">
            <v>25</v>
          </cell>
          <cell r="M131" t="str">
            <v>DAMPIERRE LES BOIS</v>
          </cell>
          <cell r="U131">
            <v>14322</v>
          </cell>
          <cell r="V131">
            <v>6820</v>
          </cell>
        </row>
        <row r="132">
          <cell r="A132">
            <v>1.131</v>
          </cell>
          <cell r="B132" t="str">
            <v>YM</v>
          </cell>
          <cell r="C132" t="str">
            <v>DI</v>
          </cell>
          <cell r="D132" t="str">
            <v>ARCO</v>
          </cell>
          <cell r="E132" t="str">
            <v>6, Rue du Dublin</v>
          </cell>
          <cell r="F132">
            <v>67300</v>
          </cell>
          <cell r="G132" t="str">
            <v>SCHILTIGHEIM</v>
          </cell>
          <cell r="H132">
            <v>388251715</v>
          </cell>
          <cell r="J132">
            <v>388251190</v>
          </cell>
          <cell r="K132" t="str">
            <v>FELIX</v>
          </cell>
          <cell r="L132">
            <v>67</v>
          </cell>
          <cell r="M132" t="str">
            <v>SCHILTIGHEIM</v>
          </cell>
          <cell r="N132" t="str">
            <v>ARCO</v>
          </cell>
          <cell r="O132" t="str">
            <v>6, Rue de Dublin</v>
          </cell>
          <cell r="P132">
            <v>67300</v>
          </cell>
          <cell r="Q132" t="str">
            <v>SCHILTIGHEIM</v>
          </cell>
          <cell r="R132">
            <v>388251715</v>
          </cell>
          <cell r="T132">
            <v>388251190</v>
          </cell>
          <cell r="U132">
            <v>340000</v>
          </cell>
          <cell r="V132">
            <v>141215</v>
          </cell>
        </row>
        <row r="133">
          <cell r="A133">
            <v>1.1319999999999999</v>
          </cell>
          <cell r="B133" t="str">
            <v>BE</v>
          </cell>
          <cell r="C133" t="str">
            <v>AR</v>
          </cell>
          <cell r="D133" t="str">
            <v>SCI CF IMMOBILIER</v>
          </cell>
          <cell r="E133" t="str">
            <v>BP 75</v>
          </cell>
          <cell r="F133">
            <v>70500</v>
          </cell>
          <cell r="G133" t="str">
            <v>JUSSEY</v>
          </cell>
          <cell r="H133">
            <v>384922209</v>
          </cell>
          <cell r="J133">
            <v>384922488</v>
          </cell>
          <cell r="K133" t="str">
            <v>BIG MAT</v>
          </cell>
          <cell r="L133">
            <v>70</v>
          </cell>
          <cell r="M133" t="str">
            <v>FAVERNEY</v>
          </cell>
          <cell r="U133">
            <v>145500</v>
          </cell>
          <cell r="V133">
            <v>36000</v>
          </cell>
        </row>
        <row r="134">
          <cell r="A134">
            <v>1.133</v>
          </cell>
          <cell r="B134" t="str">
            <v>BE</v>
          </cell>
          <cell r="C134" t="str">
            <v>BI</v>
          </cell>
          <cell r="D134" t="str">
            <v>CCR BOURGOGNE</v>
          </cell>
          <cell r="E134" t="str">
            <v>1133, Avenue de Lyon</v>
          </cell>
          <cell r="F134">
            <v>1960</v>
          </cell>
          <cell r="G134" t="str">
            <v>PERONNAS</v>
          </cell>
          <cell r="H134">
            <v>474140830</v>
          </cell>
          <cell r="J134">
            <v>474140831</v>
          </cell>
          <cell r="K134" t="str">
            <v>PROUDREED ATOL</v>
          </cell>
          <cell r="L134">
            <v>21</v>
          </cell>
          <cell r="M134" t="str">
            <v>BEAUNE</v>
          </cell>
          <cell r="N134" t="str">
            <v>CCR</v>
          </cell>
          <cell r="O134" t="str">
            <v>1133, Avenue de Lyon</v>
          </cell>
          <cell r="P134">
            <v>1960</v>
          </cell>
          <cell r="Q134" t="str">
            <v>PERONNAS</v>
          </cell>
          <cell r="R134">
            <v>474140830</v>
          </cell>
          <cell r="T134">
            <v>474140831</v>
          </cell>
          <cell r="U134">
            <v>103960</v>
          </cell>
          <cell r="V134">
            <v>56440</v>
          </cell>
        </row>
        <row r="135">
          <cell r="A135">
            <v>1.1339999999999999</v>
          </cell>
          <cell r="B135" t="str">
            <v>BE</v>
          </cell>
          <cell r="C135" t="str">
            <v>BI</v>
          </cell>
          <cell r="D135" t="str">
            <v>LCR</v>
          </cell>
          <cell r="E135" t="str">
            <v>19, Rue de la Haye   BP 30058   SCHILTIGHEIM</v>
          </cell>
          <cell r="F135">
            <v>67013</v>
          </cell>
          <cell r="G135" t="str">
            <v>STRASBOURG Cédex</v>
          </cell>
          <cell r="H135">
            <v>388770240</v>
          </cell>
          <cell r="J135">
            <v>388770265</v>
          </cell>
          <cell r="K135" t="str">
            <v>MEYER</v>
          </cell>
          <cell r="L135">
            <v>67</v>
          </cell>
          <cell r="M135" t="str">
            <v>WILWISHEIM</v>
          </cell>
          <cell r="N135" t="str">
            <v>LCR</v>
          </cell>
          <cell r="O135" t="str">
            <v>19, Rue de la Haye   BP 30058   SCHILTIGHEIM</v>
          </cell>
          <cell r="P135">
            <v>67013</v>
          </cell>
          <cell r="Q135" t="str">
            <v>STRASBOURG Cédex</v>
          </cell>
          <cell r="R135">
            <v>388770240</v>
          </cell>
          <cell r="T135">
            <v>388770265</v>
          </cell>
          <cell r="U135">
            <v>62910</v>
          </cell>
          <cell r="V135">
            <v>42700</v>
          </cell>
        </row>
        <row r="136">
          <cell r="A136">
            <v>1.135</v>
          </cell>
          <cell r="B136" t="str">
            <v>BE</v>
          </cell>
          <cell r="C136" t="str">
            <v>BI</v>
          </cell>
          <cell r="D136" t="str">
            <v>LCR</v>
          </cell>
          <cell r="E136" t="str">
            <v>2, Rue Augustin Fresnel   Tour B   BP 28236</v>
          </cell>
          <cell r="F136">
            <v>57082</v>
          </cell>
          <cell r="G136" t="str">
            <v>METZ Cédex 3</v>
          </cell>
          <cell r="H136">
            <v>387213113</v>
          </cell>
          <cell r="J136">
            <v>387795612</v>
          </cell>
          <cell r="K136" t="str">
            <v>SLIG</v>
          </cell>
          <cell r="L136">
            <v>54</v>
          </cell>
          <cell r="M136" t="str">
            <v>POMPEY</v>
          </cell>
          <cell r="N136" t="str">
            <v>LCR</v>
          </cell>
          <cell r="O136" t="str">
            <v>2, Rue Augustin Fresnel   Tour B   BP 28236</v>
          </cell>
          <cell r="P136">
            <v>57082</v>
          </cell>
          <cell r="Q136" t="str">
            <v>METZ Cédex 3</v>
          </cell>
          <cell r="R136">
            <v>387213113</v>
          </cell>
          <cell r="T136">
            <v>387795612</v>
          </cell>
          <cell r="U136">
            <v>24570</v>
          </cell>
          <cell r="V136">
            <v>13600</v>
          </cell>
        </row>
        <row r="137">
          <cell r="A137">
            <v>1.1359999999999999</v>
          </cell>
          <cell r="B137" t="str">
            <v>BE</v>
          </cell>
          <cell r="C137" t="str">
            <v>MP</v>
          </cell>
          <cell r="D137" t="str">
            <v>COMMUNAUTE AGGLOMERATION DU GRAND BESANCON</v>
          </cell>
          <cell r="E137" t="str">
            <v>4, Rue Gabriel Plançon</v>
          </cell>
          <cell r="F137">
            <v>25000</v>
          </cell>
          <cell r="G137" t="str">
            <v>BESANCON</v>
          </cell>
          <cell r="H137">
            <v>381650231</v>
          </cell>
          <cell r="K137" t="str">
            <v>TRAMWAY DE BESANCON</v>
          </cell>
          <cell r="L137">
            <v>25</v>
          </cell>
          <cell r="M137" t="str">
            <v>BESANCON</v>
          </cell>
          <cell r="N137" t="str">
            <v>DRLW Architectes</v>
          </cell>
          <cell r="O137" t="str">
            <v>32, Rue Victor Schoelcher</v>
          </cell>
          <cell r="P137">
            <v>68060</v>
          </cell>
          <cell r="Q137" t="str">
            <v>MULHOUSE</v>
          </cell>
          <cell r="R137">
            <v>389600101</v>
          </cell>
          <cell r="T137">
            <v>389600102</v>
          </cell>
          <cell r="U137">
            <v>684879.1</v>
          </cell>
          <cell r="V137">
            <v>270314</v>
          </cell>
        </row>
        <row r="138">
          <cell r="A138">
            <v>1.137</v>
          </cell>
          <cell r="B138" t="str">
            <v>FZ</v>
          </cell>
          <cell r="C138" t="str">
            <v>GD</v>
          </cell>
          <cell r="D138" t="str">
            <v>SOCOBIO</v>
          </cell>
          <cell r="F138">
            <v>91220</v>
          </cell>
          <cell r="G138" t="str">
            <v>BRETIGNY SUR ORGE</v>
          </cell>
          <cell r="K138" t="str">
            <v>ARGANNE</v>
          </cell>
          <cell r="L138">
            <v>91</v>
          </cell>
          <cell r="M138" t="str">
            <v>BRETIGNY SUR ORGE</v>
          </cell>
          <cell r="N138" t="str">
            <v>CL CONCEPT</v>
          </cell>
          <cell r="O138" t="str">
            <v>Allée de la Tour Carrée</v>
          </cell>
          <cell r="P138">
            <v>37320</v>
          </cell>
          <cell r="Q138" t="str">
            <v>TRUYES</v>
          </cell>
          <cell r="U138">
            <v>39000</v>
          </cell>
          <cell r="V138">
            <v>6000</v>
          </cell>
        </row>
        <row r="139">
          <cell r="A139">
            <v>1.1379999999999999</v>
          </cell>
          <cell r="B139" t="str">
            <v>FZ</v>
          </cell>
          <cell r="C139" t="str">
            <v>GD</v>
          </cell>
          <cell r="D139" t="str">
            <v>SCI CMCR</v>
          </cell>
          <cell r="E139" t="str">
            <v>15, Rue de la Chaperonnière</v>
          </cell>
          <cell r="F139">
            <v>79600</v>
          </cell>
          <cell r="G139" t="str">
            <v>AIRVAULT</v>
          </cell>
          <cell r="K139" t="str">
            <v>BRICO PRO</v>
          </cell>
          <cell r="L139">
            <v>79</v>
          </cell>
          <cell r="M139" t="str">
            <v>AIRVAULT</v>
          </cell>
          <cell r="N139" t="str">
            <v>CL CONCEPT</v>
          </cell>
          <cell r="O139" t="str">
            <v>Allée de la Tour Carrée</v>
          </cell>
          <cell r="P139">
            <v>37320</v>
          </cell>
          <cell r="Q139" t="str">
            <v>TRUYES</v>
          </cell>
          <cell r="U139">
            <v>55462</v>
          </cell>
          <cell r="V139">
            <v>30800</v>
          </cell>
        </row>
        <row r="140">
          <cell r="A140">
            <v>1.139</v>
          </cell>
          <cell r="B140" t="str">
            <v>RM</v>
          </cell>
          <cell r="C140" t="str">
            <v>HS</v>
          </cell>
          <cell r="D140" t="str">
            <v>SCI L'AVENIR DE CAMBAIE 2</v>
          </cell>
          <cell r="E140" t="str">
            <v>163, Rue Jean Chatel</v>
          </cell>
          <cell r="F140">
            <v>97460</v>
          </cell>
          <cell r="G140" t="str">
            <v>SAINT PAUL (LA REUNION)</v>
          </cell>
          <cell r="K140" t="str">
            <v>SCI L'AVENIR DE CAMBAIE 2</v>
          </cell>
          <cell r="L140">
            <v>97</v>
          </cell>
          <cell r="M140" t="str">
            <v>LA REUNION</v>
          </cell>
          <cell r="N140" t="str">
            <v>ARTCADE</v>
          </cell>
          <cell r="O140" t="str">
            <v>7, Rue Pierre Brossolette   Plateau Caillou</v>
          </cell>
          <cell r="P140">
            <v>97460</v>
          </cell>
          <cell r="Q140" t="str">
            <v>SAINT PAUL</v>
          </cell>
          <cell r="R140">
            <v>262456375</v>
          </cell>
          <cell r="U140">
            <v>1600000</v>
          </cell>
          <cell r="V140">
            <v>310000</v>
          </cell>
        </row>
        <row r="141">
          <cell r="K141" t="str">
            <v/>
          </cell>
        </row>
        <row r="142">
          <cell r="K142" t="str">
            <v/>
          </cell>
        </row>
        <row r="143">
          <cell r="K143" t="str">
            <v/>
          </cell>
        </row>
        <row r="144">
          <cell r="K144" t="str">
            <v/>
          </cell>
        </row>
        <row r="145">
          <cell r="K145" t="str">
            <v/>
          </cell>
        </row>
        <row r="146">
          <cell r="K146" t="str">
            <v/>
          </cell>
        </row>
        <row r="147">
          <cell r="K147" t="str">
            <v/>
          </cell>
        </row>
        <row r="148">
          <cell r="K148" t="str">
            <v/>
          </cell>
        </row>
        <row r="149">
          <cell r="K149" t="str">
            <v/>
          </cell>
        </row>
        <row r="150">
          <cell r="K150" t="str">
            <v/>
          </cell>
        </row>
        <row r="151">
          <cell r="K151" t="str">
            <v/>
          </cell>
        </row>
        <row r="152">
          <cell r="K152" t="str">
            <v/>
          </cell>
        </row>
        <row r="153">
          <cell r="K153" t="str">
            <v/>
          </cell>
        </row>
        <row r="154">
          <cell r="K154" t="str">
            <v/>
          </cell>
        </row>
        <row r="155">
          <cell r="K155" t="str">
            <v/>
          </cell>
        </row>
        <row r="156">
          <cell r="K156" t="str">
            <v/>
          </cell>
        </row>
        <row r="157">
          <cell r="K157" t="str">
            <v/>
          </cell>
        </row>
      </sheetData>
      <sheetData sheetId="15">
        <row r="1">
          <cell r="A1" t="str">
            <v>N° AFFAIRE</v>
          </cell>
          <cell r="B1" t="str">
            <v>COM</v>
          </cell>
          <cell r="C1" t="str">
            <v>SECTEUR</v>
          </cell>
          <cell r="D1" t="str">
            <v>NOM DU CLIENT</v>
          </cell>
          <cell r="E1" t="str">
            <v>ADRESSE</v>
          </cell>
          <cell r="F1" t="str">
            <v>CP</v>
          </cell>
          <cell r="G1" t="str">
            <v>VILLE</v>
          </cell>
          <cell r="H1" t="str">
            <v>TEL</v>
          </cell>
          <cell r="I1" t="str">
            <v>PORTABLE</v>
          </cell>
          <cell r="J1" t="str">
            <v>FAX</v>
          </cell>
          <cell r="K1" t="str">
            <v>NOM CHANTIER</v>
          </cell>
          <cell r="L1" t="str">
            <v>DPT</v>
          </cell>
          <cell r="M1" t="str">
            <v>VILLE</v>
          </cell>
          <cell r="N1" t="str">
            <v>ARCHITECTE</v>
          </cell>
          <cell r="O1" t="str">
            <v>ADRESSE</v>
          </cell>
          <cell r="P1" t="str">
            <v>CP</v>
          </cell>
          <cell r="Q1" t="str">
            <v>VILLE</v>
          </cell>
          <cell r="R1" t="str">
            <v>TEL</v>
          </cell>
          <cell r="S1" t="str">
            <v>PORTABLE</v>
          </cell>
          <cell r="T1" t="str">
            <v>FAX</v>
          </cell>
          <cell r="U1" t="str">
            <v>MONTANT HT</v>
          </cell>
          <cell r="V1" t="str">
            <v>AVENANTS HORS MARCHE HT</v>
          </cell>
          <cell r="W1" t="str">
            <v>TONNAGE</v>
          </cell>
          <cell r="X1" t="str">
            <v>CHARGE AFFAIRE</v>
          </cell>
        </row>
        <row r="2">
          <cell r="A2">
            <v>2.0009999999999999</v>
          </cell>
          <cell r="B2" t="str">
            <v>YM</v>
          </cell>
          <cell r="C2" t="str">
            <v>GD</v>
          </cell>
          <cell r="D2" t="str">
            <v>SCI DHI</v>
          </cell>
          <cell r="E2" t="str">
            <v>54, Rue de la Bannière</v>
          </cell>
          <cell r="F2">
            <v>19000</v>
          </cell>
          <cell r="G2" t="str">
            <v>TULLE</v>
          </cell>
          <cell r="K2" t="str">
            <v>ELECTRO DEPOT</v>
          </cell>
          <cell r="L2">
            <v>80</v>
          </cell>
          <cell r="M2" t="str">
            <v>LONGUEAU</v>
          </cell>
          <cell r="N2" t="str">
            <v>SOPRICOM</v>
          </cell>
          <cell r="O2" t="str">
            <v>7 Bis, Boulevard de la République  BP 245</v>
          </cell>
          <cell r="P2">
            <v>58002</v>
          </cell>
          <cell r="Q2" t="str">
            <v>NEVERS</v>
          </cell>
          <cell r="R2">
            <v>386939120</v>
          </cell>
          <cell r="T2">
            <v>386612048</v>
          </cell>
          <cell r="U2">
            <v>125000</v>
          </cell>
          <cell r="W2">
            <v>69760</v>
          </cell>
          <cell r="X2" t="str">
            <v>JM</v>
          </cell>
        </row>
        <row r="3">
          <cell r="A3">
            <v>2.0019999999999998</v>
          </cell>
          <cell r="B3" t="str">
            <v>FZ</v>
          </cell>
          <cell r="C3" t="str">
            <v>GD</v>
          </cell>
          <cell r="D3" t="str">
            <v>NICODIS</v>
          </cell>
          <cell r="E3" t="str">
            <v>60, Avenue de la Communauté Européenne</v>
          </cell>
          <cell r="F3">
            <v>53000</v>
          </cell>
          <cell r="G3" t="str">
            <v>LAVAL</v>
          </cell>
          <cell r="K3" t="str">
            <v>LECLERC DRIVE</v>
          </cell>
          <cell r="L3">
            <v>53</v>
          </cell>
          <cell r="M3" t="str">
            <v>LAVAL CHANGE</v>
          </cell>
          <cell r="N3" t="str">
            <v>CL CONCEPT</v>
          </cell>
          <cell r="O3" t="str">
            <v>Allée de la Tour Carrée   BP 17</v>
          </cell>
          <cell r="P3">
            <v>37320</v>
          </cell>
          <cell r="Q3" t="str">
            <v>TRUYES</v>
          </cell>
          <cell r="U3">
            <v>240848.6</v>
          </cell>
          <cell r="V3">
            <v>0</v>
          </cell>
          <cell r="W3">
            <v>130000</v>
          </cell>
          <cell r="X3" t="str">
            <v>FZ</v>
          </cell>
        </row>
        <row r="4">
          <cell r="A4">
            <v>2.0030000000000001</v>
          </cell>
          <cell r="B4" t="str">
            <v>BE</v>
          </cell>
          <cell r="C4" t="str">
            <v>GD</v>
          </cell>
          <cell r="D4" t="str">
            <v>COREAL</v>
          </cell>
          <cell r="E4" t="str">
            <v>BP 45</v>
          </cell>
          <cell r="F4">
            <v>70180</v>
          </cell>
          <cell r="G4" t="str">
            <v>DAMPIERRE SUR SALON</v>
          </cell>
          <cell r="K4" t="str">
            <v>CHAMBLY</v>
          </cell>
          <cell r="L4">
            <v>77</v>
          </cell>
          <cell r="N4" t="str">
            <v>COREAL</v>
          </cell>
          <cell r="O4" t="str">
            <v>BP 45</v>
          </cell>
          <cell r="P4">
            <v>70180</v>
          </cell>
          <cell r="Q4" t="str">
            <v>DAMPIERRE SUR SALON</v>
          </cell>
          <cell r="U4">
            <v>40567.64</v>
          </cell>
          <cell r="W4">
            <v>24000</v>
          </cell>
          <cell r="X4" t="str">
            <v>CB</v>
          </cell>
        </row>
        <row r="5">
          <cell r="A5">
            <v>2.004</v>
          </cell>
          <cell r="B5" t="str">
            <v>BE</v>
          </cell>
          <cell r="C5" t="str">
            <v>GD</v>
          </cell>
          <cell r="D5" t="str">
            <v>COREAL</v>
          </cell>
          <cell r="E5" t="str">
            <v>BP 45</v>
          </cell>
          <cell r="F5">
            <v>70180</v>
          </cell>
          <cell r="G5" t="str">
            <v>DAMPIERRE SUR SALON</v>
          </cell>
          <cell r="K5" t="str">
            <v>TRIO FRUITS co SCI LA TRENTAINE</v>
          </cell>
          <cell r="L5">
            <v>77</v>
          </cell>
          <cell r="M5" t="str">
            <v>CHELLES</v>
          </cell>
          <cell r="N5" t="str">
            <v>COREAL</v>
          </cell>
          <cell r="O5" t="str">
            <v>BP 45</v>
          </cell>
          <cell r="P5">
            <v>70180</v>
          </cell>
          <cell r="Q5" t="str">
            <v>DAMPIERRE SUR SALON</v>
          </cell>
          <cell r="U5">
            <v>352940.9</v>
          </cell>
          <cell r="W5">
            <v>154579</v>
          </cell>
          <cell r="X5" t="str">
            <v>RM</v>
          </cell>
        </row>
        <row r="6">
          <cell r="A6">
            <v>2.0049999999999999</v>
          </cell>
          <cell r="B6" t="str">
            <v>YM</v>
          </cell>
          <cell r="C6" t="str">
            <v>DI</v>
          </cell>
          <cell r="D6" t="str">
            <v>SCI CINA</v>
          </cell>
          <cell r="E6" t="str">
            <v>210, Route Nationale</v>
          </cell>
          <cell r="F6">
            <v>57600</v>
          </cell>
          <cell r="G6" t="str">
            <v>FORBACH</v>
          </cell>
          <cell r="H6">
            <v>387966859</v>
          </cell>
          <cell r="I6">
            <v>611628030</v>
          </cell>
          <cell r="J6">
            <v>387980009</v>
          </cell>
          <cell r="K6" t="str">
            <v>SCI CINA</v>
          </cell>
          <cell r="L6">
            <v>57</v>
          </cell>
          <cell r="M6" t="str">
            <v>FORBACH</v>
          </cell>
          <cell r="N6" t="str">
            <v>C2 - CASTALAN Claude</v>
          </cell>
          <cell r="O6" t="str">
            <v>53, Grande Rue</v>
          </cell>
          <cell r="P6">
            <v>70200</v>
          </cell>
          <cell r="Q6" t="str">
            <v>MOFFANS</v>
          </cell>
          <cell r="R6">
            <v>384630968</v>
          </cell>
          <cell r="S6">
            <v>682254775</v>
          </cell>
          <cell r="T6">
            <v>384630768</v>
          </cell>
          <cell r="U6">
            <v>240000</v>
          </cell>
          <cell r="W6">
            <v>85444</v>
          </cell>
          <cell r="X6" t="str">
            <v>CB</v>
          </cell>
        </row>
        <row r="7">
          <cell r="A7">
            <v>2.0059999999999998</v>
          </cell>
          <cell r="B7" t="str">
            <v>BB</v>
          </cell>
          <cell r="C7" t="str">
            <v>DI</v>
          </cell>
          <cell r="D7" t="str">
            <v>GCC</v>
          </cell>
          <cell r="E7" t="str">
            <v>30, Rue de la Poudrette</v>
          </cell>
          <cell r="F7">
            <v>69627</v>
          </cell>
          <cell r="G7" t="str">
            <v>VILLEURBANNE Cédex</v>
          </cell>
          <cell r="H7">
            <v>472367880</v>
          </cell>
          <cell r="I7">
            <v>667890949</v>
          </cell>
          <cell r="K7" t="str">
            <v>EMPREINTE - DCB - SOHO</v>
          </cell>
          <cell r="L7">
            <v>69</v>
          </cell>
          <cell r="M7" t="str">
            <v>LYON</v>
          </cell>
          <cell r="N7" t="str">
            <v>GCC</v>
          </cell>
          <cell r="O7" t="str">
            <v>30, Rue de la Poudrette</v>
          </cell>
          <cell r="P7">
            <v>69627</v>
          </cell>
          <cell r="Q7" t="str">
            <v>VILLEURBANNE Cédex</v>
          </cell>
          <cell r="R7">
            <v>472367880</v>
          </cell>
          <cell r="S7">
            <v>667890949</v>
          </cell>
          <cell r="U7">
            <v>325000</v>
          </cell>
          <cell r="W7">
            <v>161521</v>
          </cell>
          <cell r="X7" t="str">
            <v>JL</v>
          </cell>
        </row>
        <row r="8">
          <cell r="A8">
            <v>2.0070000000000001</v>
          </cell>
          <cell r="B8" t="str">
            <v>FZ</v>
          </cell>
          <cell r="C8" t="str">
            <v>BI</v>
          </cell>
          <cell r="D8" t="str">
            <v>SCI LES GAILLETROUS</v>
          </cell>
          <cell r="E8" t="str">
            <v>7, Rue René Descartes</v>
          </cell>
          <cell r="F8">
            <v>41260</v>
          </cell>
          <cell r="G8" t="str">
            <v>LA CHAUSSEE SAINT VICTOR</v>
          </cell>
          <cell r="K8" t="str">
            <v>BLANCHISSERIE INDUSTRIELLE BLESOISE</v>
          </cell>
          <cell r="L8">
            <v>41</v>
          </cell>
          <cell r="M8" t="str">
            <v>LA CHAUSSEE SAINT VICTOR</v>
          </cell>
          <cell r="N8" t="str">
            <v>CL CONCEPT</v>
          </cell>
          <cell r="O8" t="str">
            <v>Allée de la Tour Carrée   BP 17</v>
          </cell>
          <cell r="P8">
            <v>37320</v>
          </cell>
          <cell r="Q8" t="str">
            <v>TRUYES</v>
          </cell>
          <cell r="U8">
            <v>137000</v>
          </cell>
          <cell r="W8">
            <v>71000</v>
          </cell>
          <cell r="X8" t="str">
            <v>FZ</v>
          </cell>
        </row>
        <row r="9">
          <cell r="A9">
            <v>2.008</v>
          </cell>
          <cell r="B9" t="str">
            <v>BE</v>
          </cell>
          <cell r="C9" t="str">
            <v>AR</v>
          </cell>
          <cell r="D9" t="str">
            <v>BATIPRO CONCEPT</v>
          </cell>
          <cell r="E9" t="str">
            <v>31, Rue de la Gare</v>
          </cell>
          <cell r="F9">
            <v>25770</v>
          </cell>
          <cell r="G9" t="str">
            <v>SERRE LES SAPINS</v>
          </cell>
          <cell r="H9">
            <v>381412500</v>
          </cell>
          <cell r="J9">
            <v>381518041</v>
          </cell>
          <cell r="K9" t="str">
            <v>SCI FRED - VILTIPLAST</v>
          </cell>
          <cell r="L9">
            <v>38</v>
          </cell>
          <cell r="M9" t="str">
            <v>FRONTONAS</v>
          </cell>
          <cell r="N9" t="str">
            <v>BATIPRO CONCEPT</v>
          </cell>
          <cell r="O9" t="str">
            <v>31, Rue de la Gare</v>
          </cell>
          <cell r="P9">
            <v>25770</v>
          </cell>
          <cell r="Q9" t="str">
            <v>SERRE LES SAPINS</v>
          </cell>
          <cell r="R9">
            <v>381412500</v>
          </cell>
          <cell r="T9">
            <v>381518041</v>
          </cell>
          <cell r="U9">
            <v>109883</v>
          </cell>
          <cell r="W9">
            <v>43000</v>
          </cell>
          <cell r="X9" t="str">
            <v>JM</v>
          </cell>
        </row>
        <row r="10">
          <cell r="A10">
            <v>2.0089999999999999</v>
          </cell>
          <cell r="B10" t="str">
            <v>BE</v>
          </cell>
          <cell r="C10" t="str">
            <v>GD</v>
          </cell>
          <cell r="D10" t="str">
            <v>NOIDIS</v>
          </cell>
          <cell r="E10" t="str">
            <v>Centre Commercial l'Oasis</v>
          </cell>
          <cell r="F10">
            <v>70000</v>
          </cell>
          <cell r="G10" t="str">
            <v>PUSEY</v>
          </cell>
          <cell r="K10" t="str">
            <v>LECLERC</v>
          </cell>
          <cell r="L10">
            <v>70</v>
          </cell>
          <cell r="M10" t="str">
            <v>PUSEY</v>
          </cell>
          <cell r="N10" t="str">
            <v>BATIC</v>
          </cell>
          <cell r="O10" t="str">
            <v>4, Rue Jean Miclo</v>
          </cell>
          <cell r="P10">
            <v>18150</v>
          </cell>
          <cell r="Q10" t="str">
            <v>LA GUERCHE SUR L'AUBOIS</v>
          </cell>
          <cell r="U10">
            <v>60000</v>
          </cell>
          <cell r="W10">
            <v>9800</v>
          </cell>
          <cell r="X10" t="str">
            <v>SP</v>
          </cell>
        </row>
        <row r="11">
          <cell r="A11">
            <v>2.0099999999999998</v>
          </cell>
          <cell r="B11" t="str">
            <v>FZ</v>
          </cell>
          <cell r="C11" t="str">
            <v>MP</v>
          </cell>
          <cell r="D11" t="str">
            <v>CAPS</v>
          </cell>
          <cell r="E11" t="str">
            <v>1, Rue Jean Rostand</v>
          </cell>
          <cell r="F11">
            <v>91898</v>
          </cell>
          <cell r="G11" t="str">
            <v>ORSAY</v>
          </cell>
          <cell r="H11">
            <v>169356060</v>
          </cell>
          <cell r="J11">
            <v>160193944</v>
          </cell>
          <cell r="K11" t="str">
            <v>PISCINE COMPLEXE SPORTIF DE MASSY - CENTRE AQUATIQUE</v>
          </cell>
          <cell r="L11">
            <v>91</v>
          </cell>
          <cell r="M11" t="str">
            <v>MASSY</v>
          </cell>
          <cell r="N11" t="str">
            <v>SAVOIE FRERES</v>
          </cell>
          <cell r="O11" t="str">
            <v>22, Rue Augustin Fresnel   BP 20323</v>
          </cell>
          <cell r="P11">
            <v>37173</v>
          </cell>
          <cell r="Q11" t="str">
            <v>CHAMBRAY LES TOURS Cédex</v>
          </cell>
          <cell r="U11">
            <v>364000</v>
          </cell>
          <cell r="V11">
            <v>33000</v>
          </cell>
          <cell r="W11">
            <v>143650</v>
          </cell>
          <cell r="X11" t="str">
            <v>FZ</v>
          </cell>
        </row>
        <row r="12">
          <cell r="A12">
            <v>2.0110000000000001</v>
          </cell>
          <cell r="B12" t="str">
            <v>FZ</v>
          </cell>
          <cell r="C12" t="str">
            <v>GD</v>
          </cell>
          <cell r="D12" t="str">
            <v>AUCHAN FRANCE</v>
          </cell>
          <cell r="E12" t="str">
            <v>200, Rue de la Recherche</v>
          </cell>
          <cell r="F12">
            <v>59650</v>
          </cell>
          <cell r="G12" t="str">
            <v>VILLENEUVE D'ASCQ</v>
          </cell>
          <cell r="K12" t="str">
            <v>AUCHAN</v>
          </cell>
          <cell r="L12">
            <v>3</v>
          </cell>
          <cell r="M12" t="str">
            <v>DOMERAT - MONTLUCON</v>
          </cell>
          <cell r="N12" t="str">
            <v>CL CONCEPT</v>
          </cell>
          <cell r="O12" t="str">
            <v>Allée de la Tour Carrée   BP 17</v>
          </cell>
          <cell r="P12">
            <v>37320</v>
          </cell>
          <cell r="Q12" t="str">
            <v>TRUYES</v>
          </cell>
          <cell r="U12">
            <v>235000</v>
          </cell>
          <cell r="W12">
            <v>53800</v>
          </cell>
          <cell r="X12" t="str">
            <v>FZ</v>
          </cell>
        </row>
        <row r="13">
          <cell r="A13">
            <v>2.012</v>
          </cell>
          <cell r="B13" t="str">
            <v>BE</v>
          </cell>
          <cell r="C13" t="str">
            <v>GD</v>
          </cell>
          <cell r="D13" t="str">
            <v>SCAPALSACE - SCI DENIS PAPIN</v>
          </cell>
          <cell r="E13" t="str">
            <v>157, Rue de Ladhof   ZI Nord</v>
          </cell>
          <cell r="F13">
            <v>68025</v>
          </cell>
          <cell r="G13" t="str">
            <v>COLMAR</v>
          </cell>
          <cell r="H13">
            <v>389111621</v>
          </cell>
          <cell r="J13">
            <v>389111620</v>
          </cell>
          <cell r="K13" t="str">
            <v>LECLERC</v>
          </cell>
          <cell r="L13">
            <v>68</v>
          </cell>
          <cell r="M13" t="str">
            <v>COLMAR</v>
          </cell>
          <cell r="N13" t="str">
            <v>VALENTIN JY</v>
          </cell>
          <cell r="O13" t="str">
            <v>12, Rue des Capucins</v>
          </cell>
          <cell r="P13">
            <v>57400</v>
          </cell>
          <cell r="Q13" t="str">
            <v>SARREBOURG</v>
          </cell>
          <cell r="R13">
            <v>387031080</v>
          </cell>
          <cell r="T13">
            <v>387256857</v>
          </cell>
          <cell r="U13">
            <v>473212.33999999997</v>
          </cell>
          <cell r="W13">
            <v>286500</v>
          </cell>
          <cell r="X13" t="str">
            <v>JM</v>
          </cell>
        </row>
        <row r="14">
          <cell r="A14">
            <v>2.0129999999999999</v>
          </cell>
          <cell r="B14" t="str">
            <v>BB</v>
          </cell>
          <cell r="C14" t="str">
            <v>AR</v>
          </cell>
          <cell r="D14" t="str">
            <v>SIC 2</v>
          </cell>
          <cell r="E14" t="str">
            <v>177, Cours de la Libération</v>
          </cell>
          <cell r="F14">
            <v>38100</v>
          </cell>
          <cell r="G14" t="str">
            <v>GRENOBLE</v>
          </cell>
          <cell r="H14">
            <v>438492232</v>
          </cell>
          <cell r="J14">
            <v>438492239</v>
          </cell>
          <cell r="K14" t="str">
            <v>AUDI - SUMA AUTOMOBILES</v>
          </cell>
          <cell r="L14">
            <v>38</v>
          </cell>
          <cell r="M14" t="str">
            <v>COUBLEVIE</v>
          </cell>
          <cell r="N14" t="str">
            <v>GC INGENIERIE</v>
          </cell>
          <cell r="O14" t="str">
            <v>29, Rue des Sources</v>
          </cell>
          <cell r="P14">
            <v>69009</v>
          </cell>
          <cell r="Q14" t="str">
            <v>LYON</v>
          </cell>
          <cell r="R14">
            <v>478475921</v>
          </cell>
          <cell r="T14">
            <v>472177112</v>
          </cell>
          <cell r="U14">
            <v>6000</v>
          </cell>
          <cell r="X14" t="str">
            <v>JH</v>
          </cell>
          <cell r="Y14">
            <v>160000</v>
          </cell>
          <cell r="Z14">
            <v>91840</v>
          </cell>
        </row>
        <row r="15">
          <cell r="A15">
            <v>2.0139999999999998</v>
          </cell>
          <cell r="B15" t="str">
            <v>BB</v>
          </cell>
          <cell r="C15" t="str">
            <v>GD</v>
          </cell>
          <cell r="D15" t="str">
            <v>IGC SERVICES (FISO - SYNDICAT COPROPRIETAIRE C/C ISTRES)</v>
          </cell>
          <cell r="E15" t="str">
            <v>1, Esplanade de France   BP 306</v>
          </cell>
          <cell r="F15">
            <v>42008</v>
          </cell>
          <cell r="G15" t="str">
            <v>SAINT ETIENNE Cédex 2</v>
          </cell>
          <cell r="H15">
            <v>477457249</v>
          </cell>
          <cell r="J15">
            <v>477453888</v>
          </cell>
          <cell r="K15" t="str">
            <v>CASINO</v>
          </cell>
          <cell r="L15">
            <v>13</v>
          </cell>
          <cell r="M15" t="str">
            <v>ISTRES</v>
          </cell>
          <cell r="N15" t="str">
            <v>INGEROP</v>
          </cell>
          <cell r="O15" t="str">
            <v>Marina Airport</v>
          </cell>
          <cell r="P15">
            <v>6270</v>
          </cell>
          <cell r="Q15" t="str">
            <v>VILLENEUVE LOUBET</v>
          </cell>
          <cell r="R15">
            <v>492133210</v>
          </cell>
          <cell r="S15">
            <v>625374353</v>
          </cell>
          <cell r="T15">
            <v>492133211</v>
          </cell>
          <cell r="U15">
            <v>303029</v>
          </cell>
          <cell r="V15">
            <v>10248</v>
          </cell>
          <cell r="W15">
            <v>128700</v>
          </cell>
          <cell r="X15" t="str">
            <v>RM</v>
          </cell>
        </row>
        <row r="16">
          <cell r="A16">
            <v>2.0150000000000001</v>
          </cell>
          <cell r="B16" t="str">
            <v>BB</v>
          </cell>
          <cell r="C16" t="str">
            <v>HS</v>
          </cell>
          <cell r="D16" t="str">
            <v>KEOPS CONCEPTION</v>
          </cell>
          <cell r="E16" t="str">
            <v>29, Porte du Grand Lyon</v>
          </cell>
          <cell r="F16">
            <v>1700</v>
          </cell>
          <cell r="G16" t="str">
            <v>NEYRON</v>
          </cell>
          <cell r="H16">
            <v>478881427</v>
          </cell>
          <cell r="I16">
            <v>630008664</v>
          </cell>
          <cell r="J16">
            <v>472011008</v>
          </cell>
          <cell r="K16" t="str">
            <v>SCI LA SAULE - BERTHOUX LOGISTIQUE</v>
          </cell>
          <cell r="L16">
            <v>71</v>
          </cell>
          <cell r="M16" t="str">
            <v>SENNECEY LE GRAND</v>
          </cell>
          <cell r="N16" t="str">
            <v>KEOPS CONCEPTION</v>
          </cell>
          <cell r="O16" t="str">
            <v>29, Porte du Grand Lyon</v>
          </cell>
          <cell r="P16">
            <v>1700</v>
          </cell>
          <cell r="Q16" t="str">
            <v>NEYRON</v>
          </cell>
          <cell r="R16">
            <v>478881427</v>
          </cell>
          <cell r="S16">
            <v>630008664</v>
          </cell>
          <cell r="T16">
            <v>472011008</v>
          </cell>
          <cell r="U16">
            <v>174000</v>
          </cell>
          <cell r="W16">
            <v>100500</v>
          </cell>
          <cell r="X16" t="str">
            <v>JM</v>
          </cell>
        </row>
        <row r="17">
          <cell r="A17">
            <v>2.016</v>
          </cell>
          <cell r="B17" t="str">
            <v>BB</v>
          </cell>
          <cell r="C17" t="str">
            <v>AR</v>
          </cell>
          <cell r="D17" t="str">
            <v>SCI LA COLLINE</v>
          </cell>
          <cell r="E17" t="str">
            <v>Rue de l'Edelweiss</v>
          </cell>
          <cell r="F17">
            <v>74150</v>
          </cell>
          <cell r="G17" t="str">
            <v>ETERCY</v>
          </cell>
          <cell r="I17">
            <v>659548970</v>
          </cell>
          <cell r="K17" t="str">
            <v>SCI LA COLLINE</v>
          </cell>
          <cell r="L17">
            <v>74</v>
          </cell>
          <cell r="M17" t="str">
            <v>POISY</v>
          </cell>
          <cell r="N17" t="str">
            <v>ARCH'INGENIERIE</v>
          </cell>
          <cell r="O17" t="str">
            <v>32, Rue Gustave Eiffel</v>
          </cell>
          <cell r="P17">
            <v>74600</v>
          </cell>
          <cell r="Q17" t="str">
            <v>SEYNOD</v>
          </cell>
          <cell r="R17">
            <v>450452657</v>
          </cell>
          <cell r="T17">
            <v>450450666</v>
          </cell>
          <cell r="U17">
            <v>56620</v>
          </cell>
          <cell r="W17">
            <v>28600</v>
          </cell>
          <cell r="X17" t="str">
            <v>JL</v>
          </cell>
        </row>
        <row r="18">
          <cell r="A18">
            <v>2.0169999999999999</v>
          </cell>
          <cell r="B18" t="str">
            <v>BE</v>
          </cell>
          <cell r="C18" t="str">
            <v>GD</v>
          </cell>
          <cell r="D18" t="str">
            <v>EIFFAGE CONSTRUCTION</v>
          </cell>
          <cell r="E18" t="str">
            <v>4, Rue Lavoisier   BP 31</v>
          </cell>
          <cell r="F18">
            <v>21604</v>
          </cell>
          <cell r="G18" t="str">
            <v>LONGVIC Cédex</v>
          </cell>
          <cell r="H18">
            <v>380692919</v>
          </cell>
          <cell r="J18">
            <v>380692920</v>
          </cell>
          <cell r="K18" t="str">
            <v>TOISON D'OR (APPLE)</v>
          </cell>
          <cell r="L18">
            <v>21</v>
          </cell>
          <cell r="M18" t="str">
            <v>DIJON</v>
          </cell>
          <cell r="N18" t="str">
            <v>ARCHIMEN</v>
          </cell>
          <cell r="O18" t="str">
            <v>2, Rue René Char   BP 66606</v>
          </cell>
          <cell r="P18">
            <v>21066</v>
          </cell>
          <cell r="Q18" t="str">
            <v>DIJON Cédex</v>
          </cell>
          <cell r="U18">
            <v>155850</v>
          </cell>
          <cell r="V18">
            <v>0</v>
          </cell>
          <cell r="W18">
            <v>22250</v>
          </cell>
          <cell r="X18" t="str">
            <v>RC</v>
          </cell>
        </row>
        <row r="19">
          <cell r="A19">
            <v>2.0179999999999998</v>
          </cell>
          <cell r="B19" t="str">
            <v>FZ</v>
          </cell>
          <cell r="C19" t="str">
            <v>BI</v>
          </cell>
          <cell r="D19" t="str">
            <v>METAL 37</v>
          </cell>
          <cell r="E19" t="str">
            <v>28, Rue de la Tuilerie</v>
          </cell>
          <cell r="F19">
            <v>37550</v>
          </cell>
          <cell r="G19" t="str">
            <v>SAINT AVERTIN</v>
          </cell>
          <cell r="H19">
            <v>247388461</v>
          </cell>
          <cell r="J19">
            <v>970612374</v>
          </cell>
          <cell r="K19" t="str">
            <v>GARAGE FORD</v>
          </cell>
          <cell r="L19">
            <v>37</v>
          </cell>
          <cell r="M19" t="str">
            <v>CHINON</v>
          </cell>
          <cell r="U19">
            <v>46316</v>
          </cell>
          <cell r="W19">
            <v>23622</v>
          </cell>
          <cell r="X19" t="str">
            <v>FZ</v>
          </cell>
        </row>
        <row r="20">
          <cell r="A20">
            <v>2.0190000000000001</v>
          </cell>
          <cell r="B20" t="str">
            <v>YM</v>
          </cell>
          <cell r="C20" t="str">
            <v>GD</v>
          </cell>
          <cell r="D20" t="str">
            <v>SC WELSCH FRANCIS</v>
          </cell>
          <cell r="E20" t="str">
            <v>ZAC Les Terrasses de la Sarre</v>
          </cell>
          <cell r="F20">
            <v>57400</v>
          </cell>
          <cell r="G20" t="str">
            <v>SARREBOURG</v>
          </cell>
          <cell r="K20" t="str">
            <v>CENTRE COMMERCIAL LES TERRASSES</v>
          </cell>
          <cell r="L20">
            <v>57</v>
          </cell>
          <cell r="M20" t="str">
            <v>SARREBOURG</v>
          </cell>
          <cell r="N20" t="str">
            <v>VALENTIN JY</v>
          </cell>
          <cell r="O20" t="str">
            <v>12, Rue des Capucins</v>
          </cell>
          <cell r="P20">
            <v>57400</v>
          </cell>
          <cell r="Q20" t="str">
            <v>SARREBOURG</v>
          </cell>
          <cell r="R20">
            <v>387031080</v>
          </cell>
          <cell r="T20">
            <v>387256857</v>
          </cell>
          <cell r="U20">
            <v>88890</v>
          </cell>
          <cell r="W20">
            <v>45950</v>
          </cell>
          <cell r="X20" t="str">
            <v>JM</v>
          </cell>
        </row>
        <row r="21">
          <cell r="A21">
            <v>2.02</v>
          </cell>
          <cell r="B21" t="str">
            <v>BE</v>
          </cell>
          <cell r="C21" t="str">
            <v>DI</v>
          </cell>
          <cell r="D21" t="str">
            <v>SCI DES BAS DE LA MOTTE</v>
          </cell>
          <cell r="E21" t="str">
            <v>ZI des Cloyes</v>
          </cell>
          <cell r="F21">
            <v>70200</v>
          </cell>
          <cell r="G21" t="str">
            <v>LURE</v>
          </cell>
          <cell r="H21">
            <v>384886244</v>
          </cell>
          <cell r="K21" t="str">
            <v xml:space="preserve">CLINIQUE VETERINAIRE </v>
          </cell>
          <cell r="L21">
            <v>70</v>
          </cell>
          <cell r="M21" t="str">
            <v>NOIDANS LES VESOUL</v>
          </cell>
          <cell r="N21" t="str">
            <v>BECIF</v>
          </cell>
          <cell r="O21" t="str">
            <v>26, Place Pierre Renet</v>
          </cell>
          <cell r="P21">
            <v>70000</v>
          </cell>
          <cell r="Q21" t="str">
            <v>VESOUL</v>
          </cell>
          <cell r="R21">
            <v>384765081</v>
          </cell>
          <cell r="T21">
            <v>384680458</v>
          </cell>
          <cell r="U21">
            <v>38000</v>
          </cell>
          <cell r="W21">
            <v>21590</v>
          </cell>
          <cell r="X21" t="str">
            <v>JL</v>
          </cell>
        </row>
        <row r="22">
          <cell r="A22">
            <v>2.0209999999999999</v>
          </cell>
          <cell r="B22" t="str">
            <v>BB</v>
          </cell>
          <cell r="C22" t="str">
            <v>BI</v>
          </cell>
          <cell r="D22" t="str">
            <v>CCR</v>
          </cell>
          <cell r="E22" t="str">
            <v>2, Rue des Méridiens   BP 269   Parc Sud Galaxia</v>
          </cell>
          <cell r="F22">
            <v>38433</v>
          </cell>
          <cell r="G22" t="str">
            <v>ECHIROLLES</v>
          </cell>
          <cell r="H22">
            <v>476696312</v>
          </cell>
          <cell r="J22">
            <v>476696320</v>
          </cell>
          <cell r="K22" t="str">
            <v>BERTHET</v>
          </cell>
          <cell r="L22">
            <v>74</v>
          </cell>
          <cell r="M22" t="str">
            <v>BONNEVILLE</v>
          </cell>
          <cell r="N22" t="str">
            <v>CCR</v>
          </cell>
          <cell r="O22" t="str">
            <v>2, Rue des Méridiens   BP 269   Parc Sud Galaxia</v>
          </cell>
          <cell r="P22">
            <v>38433</v>
          </cell>
          <cell r="Q22" t="str">
            <v>ECHIROLLES</v>
          </cell>
          <cell r="R22">
            <v>476696312</v>
          </cell>
          <cell r="T22">
            <v>476696320</v>
          </cell>
          <cell r="U22">
            <v>536250</v>
          </cell>
          <cell r="W22">
            <v>290000</v>
          </cell>
          <cell r="X22" t="str">
            <v>JH</v>
          </cell>
        </row>
        <row r="23">
          <cell r="A23">
            <v>2.0219999999999998</v>
          </cell>
          <cell r="B23" t="str">
            <v>BE</v>
          </cell>
          <cell r="C23" t="str">
            <v>BI</v>
          </cell>
          <cell r="D23" t="str">
            <v>SCI HEXAGONE</v>
          </cell>
          <cell r="E23" t="str">
            <v>ZI Petite Cocotte</v>
          </cell>
          <cell r="F23">
            <v>97224</v>
          </cell>
          <cell r="G23" t="str">
            <v>DUCOS</v>
          </cell>
          <cell r="K23" t="str">
            <v>SCI HEXAGONE - SCI CHAMPIGNY</v>
          </cell>
          <cell r="L23">
            <v>97</v>
          </cell>
          <cell r="M23" t="str">
            <v>DUCOS</v>
          </cell>
          <cell r="N23" t="str">
            <v>ZAFFRAN Philippe</v>
          </cell>
          <cell r="O23" t="str">
            <v>Acajou Sud</v>
          </cell>
          <cell r="P23">
            <v>97232</v>
          </cell>
          <cell r="Q23" t="str">
            <v>LE LAMENTIN</v>
          </cell>
          <cell r="R23">
            <v>596504118</v>
          </cell>
          <cell r="U23">
            <v>148878.03</v>
          </cell>
          <cell r="W23">
            <v>32960</v>
          </cell>
          <cell r="X23" t="str">
            <v>JL</v>
          </cell>
        </row>
        <row r="24">
          <cell r="A24">
            <v>2.0230000000000001</v>
          </cell>
          <cell r="B24" t="str">
            <v>BE</v>
          </cell>
          <cell r="C24" t="str">
            <v>BI</v>
          </cell>
          <cell r="D24" t="str">
            <v>ACMS CARAIBES</v>
          </cell>
          <cell r="E24" t="str">
            <v>3, Rue Eugène Eucharis   Lotissement Dillon</v>
          </cell>
          <cell r="F24">
            <v>97200</v>
          </cell>
          <cell r="G24" t="str">
            <v>FORT DE FRANCE</v>
          </cell>
          <cell r="H24">
            <v>596716525</v>
          </cell>
          <cell r="J24">
            <v>596716202</v>
          </cell>
          <cell r="K24" t="str">
            <v>DEH</v>
          </cell>
          <cell r="L24">
            <v>97</v>
          </cell>
          <cell r="M24" t="str">
            <v>LA MARTINIQUE</v>
          </cell>
          <cell r="U24">
            <v>10960</v>
          </cell>
          <cell r="W24">
            <v>4000</v>
          </cell>
          <cell r="X24" t="str">
            <v>FC</v>
          </cell>
        </row>
        <row r="25">
          <cell r="A25">
            <v>2.024</v>
          </cell>
          <cell r="B25" t="str">
            <v>BE</v>
          </cell>
          <cell r="C25" t="str">
            <v>BI</v>
          </cell>
          <cell r="D25" t="str">
            <v>ACMS CARAIBES</v>
          </cell>
          <cell r="E25" t="str">
            <v>3, Rue Eugène Eucharis   Lotissement Dillon</v>
          </cell>
          <cell r="F25">
            <v>97200</v>
          </cell>
          <cell r="G25" t="str">
            <v>FORT DE FRANCE</v>
          </cell>
          <cell r="H25">
            <v>596716525</v>
          </cell>
          <cell r="J25">
            <v>596716202</v>
          </cell>
          <cell r="K25" t="str">
            <v>COMABAT</v>
          </cell>
          <cell r="L25">
            <v>97</v>
          </cell>
          <cell r="M25" t="str">
            <v>LA MARTINIQUE</v>
          </cell>
          <cell r="U25">
            <v>58600</v>
          </cell>
          <cell r="W25">
            <v>32000</v>
          </cell>
          <cell r="X25" t="str">
            <v>FC</v>
          </cell>
        </row>
        <row r="26">
          <cell r="A26">
            <v>2.0249999999999999</v>
          </cell>
          <cell r="B26" t="str">
            <v>BE</v>
          </cell>
          <cell r="C26" t="str">
            <v>BI</v>
          </cell>
          <cell r="D26" t="str">
            <v>LCR</v>
          </cell>
          <cell r="E26" t="str">
            <v>7, Rue Daniel Schoen   Parc des Collines</v>
          </cell>
          <cell r="F26">
            <v>68200</v>
          </cell>
          <cell r="G26" t="str">
            <v>MULHOUSE</v>
          </cell>
          <cell r="H26">
            <v>389428974</v>
          </cell>
          <cell r="J26">
            <v>389321347</v>
          </cell>
          <cell r="K26" t="str">
            <v>GADEST</v>
          </cell>
          <cell r="L26">
            <v>68</v>
          </cell>
          <cell r="M26" t="str">
            <v>COLMAR</v>
          </cell>
          <cell r="N26" t="str">
            <v>LCR</v>
          </cell>
          <cell r="O26" t="str">
            <v>7, Rue Daniel Schoen  Parc des Collines</v>
          </cell>
          <cell r="P26">
            <v>68200</v>
          </cell>
          <cell r="Q26" t="str">
            <v>MULHOUSE</v>
          </cell>
          <cell r="R26">
            <v>389428974</v>
          </cell>
          <cell r="T26">
            <v>389321347</v>
          </cell>
          <cell r="U26">
            <v>74500</v>
          </cell>
          <cell r="W26">
            <v>41555</v>
          </cell>
          <cell r="X26" t="str">
            <v>JM</v>
          </cell>
        </row>
        <row r="27">
          <cell r="A27">
            <v>2.0259999999999998</v>
          </cell>
          <cell r="B27" t="str">
            <v>BE</v>
          </cell>
          <cell r="C27" t="str">
            <v>MP</v>
          </cell>
          <cell r="D27" t="str">
            <v>ACMS CARAIBES</v>
          </cell>
          <cell r="E27" t="str">
            <v>3, Rue Eugène Eucharis   Lotissement Dillon</v>
          </cell>
          <cell r="F27">
            <v>97200</v>
          </cell>
          <cell r="G27" t="str">
            <v>FORT DE FRANCE</v>
          </cell>
          <cell r="H27">
            <v>596716525</v>
          </cell>
          <cell r="J27">
            <v>596716202</v>
          </cell>
          <cell r="K27" t="str">
            <v>RIVIERE SALEE</v>
          </cell>
          <cell r="L27">
            <v>97</v>
          </cell>
          <cell r="M27" t="str">
            <v>LA MARTINIQUE</v>
          </cell>
          <cell r="U27">
            <v>17000</v>
          </cell>
          <cell r="W27">
            <v>6000</v>
          </cell>
          <cell r="X27" t="str">
            <v>FC</v>
          </cell>
        </row>
        <row r="28">
          <cell r="A28">
            <v>2.0270000000000001</v>
          </cell>
          <cell r="B28" t="str">
            <v>BE</v>
          </cell>
          <cell r="C28" t="str">
            <v>AR</v>
          </cell>
          <cell r="D28" t="str">
            <v>BATIPRO CONCEPT</v>
          </cell>
          <cell r="E28" t="str">
            <v>31, Rue de la Gare</v>
          </cell>
          <cell r="F28">
            <v>25770</v>
          </cell>
          <cell r="G28" t="str">
            <v>SERRE LES SAPINS</v>
          </cell>
          <cell r="H28">
            <v>381412500</v>
          </cell>
          <cell r="J28">
            <v>381518041</v>
          </cell>
          <cell r="K28" t="str">
            <v>UNT</v>
          </cell>
          <cell r="L28">
            <v>39</v>
          </cell>
          <cell r="M28" t="str">
            <v>MORBIER</v>
          </cell>
          <cell r="N28" t="str">
            <v>BATIPRO CONCEPT</v>
          </cell>
          <cell r="O28" t="str">
            <v>31, Rue de la Gare</v>
          </cell>
          <cell r="P28">
            <v>25770</v>
          </cell>
          <cell r="Q28" t="str">
            <v>SERRE LES SAPINS</v>
          </cell>
          <cell r="R28">
            <v>381412500</v>
          </cell>
          <cell r="T28">
            <v>381518041</v>
          </cell>
          <cell r="U28">
            <v>79774.25</v>
          </cell>
          <cell r="W28">
            <v>49400</v>
          </cell>
          <cell r="X28" t="str">
            <v>JM</v>
          </cell>
        </row>
        <row r="29">
          <cell r="A29">
            <v>2.028</v>
          </cell>
          <cell r="B29" t="str">
            <v>BE</v>
          </cell>
          <cell r="C29" t="str">
            <v>BI</v>
          </cell>
          <cell r="D29" t="str">
            <v>ALIX Transports</v>
          </cell>
          <cell r="E29" t="str">
            <v>15, Route de Paris</v>
          </cell>
          <cell r="F29">
            <v>21190</v>
          </cell>
          <cell r="G29" t="str">
            <v>CORPEAU</v>
          </cell>
          <cell r="K29" t="str">
            <v>ALIX</v>
          </cell>
          <cell r="L29">
            <v>21</v>
          </cell>
          <cell r="M29" t="str">
            <v>CORPEAU</v>
          </cell>
          <cell r="U29">
            <v>92000</v>
          </cell>
          <cell r="W29">
            <v>58000</v>
          </cell>
          <cell r="X29" t="str">
            <v>SP</v>
          </cell>
        </row>
        <row r="30">
          <cell r="A30">
            <v>2.0289999999999999</v>
          </cell>
          <cell r="B30" t="str">
            <v>BE</v>
          </cell>
          <cell r="C30" t="str">
            <v>GD</v>
          </cell>
          <cell r="D30" t="str">
            <v>COREAL</v>
          </cell>
          <cell r="E30" t="str">
            <v>BP 45</v>
          </cell>
          <cell r="F30">
            <v>70180</v>
          </cell>
          <cell r="G30" t="str">
            <v>DAMPIERRE SUR SALON</v>
          </cell>
          <cell r="K30" t="str">
            <v>SUPER U - CENTRE AUTO</v>
          </cell>
          <cell r="L30">
            <v>77</v>
          </cell>
          <cell r="M30" t="str">
            <v>LA FERTE GAUCHER</v>
          </cell>
          <cell r="N30" t="str">
            <v>COREAL</v>
          </cell>
          <cell r="O30" t="str">
            <v>BP 45</v>
          </cell>
          <cell r="P30">
            <v>70180</v>
          </cell>
          <cell r="Q30" t="str">
            <v>DAMPIERRE SUR SALON</v>
          </cell>
          <cell r="U30">
            <v>373125</v>
          </cell>
          <cell r="W30">
            <v>211700</v>
          </cell>
          <cell r="X30" t="str">
            <v>RM</v>
          </cell>
        </row>
        <row r="31">
          <cell r="A31">
            <v>2.0299999999999998</v>
          </cell>
          <cell r="B31" t="str">
            <v>BE</v>
          </cell>
          <cell r="C31" t="str">
            <v>BI</v>
          </cell>
          <cell r="D31" t="str">
            <v>LCR</v>
          </cell>
          <cell r="E31" t="str">
            <v>19, Rue de la Haye   BP 30058   SCHILTIGHEIM</v>
          </cell>
          <cell r="F31">
            <v>67013</v>
          </cell>
          <cell r="G31" t="str">
            <v>STRASBOURG Cédex</v>
          </cell>
          <cell r="H31">
            <v>388770240</v>
          </cell>
          <cell r="J31">
            <v>388770265</v>
          </cell>
          <cell r="K31" t="str">
            <v>VOSSLOH COFIGER</v>
          </cell>
          <cell r="L31">
            <v>67</v>
          </cell>
          <cell r="M31" t="str">
            <v>REISCHSHOFFEN</v>
          </cell>
          <cell r="N31" t="str">
            <v xml:space="preserve">LCR </v>
          </cell>
          <cell r="O31" t="str">
            <v>19, Rue de la Haye   BP 30058   SCHILTIGHEIM</v>
          </cell>
          <cell r="P31">
            <v>67013</v>
          </cell>
          <cell r="Q31" t="str">
            <v>STRASBOURG Cédex</v>
          </cell>
          <cell r="R31">
            <v>388770240</v>
          </cell>
          <cell r="T31">
            <v>388770265</v>
          </cell>
          <cell r="U31">
            <v>136000</v>
          </cell>
          <cell r="W31">
            <v>83899</v>
          </cell>
          <cell r="X31" t="str">
            <v>JM</v>
          </cell>
        </row>
        <row r="32">
          <cell r="A32">
            <v>2.0310000000000001</v>
          </cell>
          <cell r="B32" t="str">
            <v>BB</v>
          </cell>
          <cell r="C32" t="str">
            <v>BI</v>
          </cell>
          <cell r="D32" t="str">
            <v>PENAPALES SERVICES</v>
          </cell>
          <cell r="E32" t="str">
            <v>Place de l'Eglise</v>
          </cell>
          <cell r="F32">
            <v>74150</v>
          </cell>
          <cell r="G32" t="str">
            <v>THUSY</v>
          </cell>
          <cell r="H32">
            <v>450645084</v>
          </cell>
          <cell r="I32">
            <v>671498855</v>
          </cell>
          <cell r="K32" t="str">
            <v>ICE - SCI AU FIL DU FIER</v>
          </cell>
          <cell r="L32">
            <v>74</v>
          </cell>
          <cell r="M32" t="str">
            <v>CHAVANOD</v>
          </cell>
          <cell r="N32" t="str">
            <v>PENAPALES SERVICES</v>
          </cell>
          <cell r="O32" t="str">
            <v>Place de l'Eglise</v>
          </cell>
          <cell r="P32">
            <v>74150</v>
          </cell>
          <cell r="Q32" t="str">
            <v>THUSY</v>
          </cell>
          <cell r="R32">
            <v>450645084</v>
          </cell>
          <cell r="S32">
            <v>671498855</v>
          </cell>
          <cell r="U32">
            <v>188000</v>
          </cell>
          <cell r="W32">
            <v>70210</v>
          </cell>
          <cell r="X32" t="str">
            <v>JH</v>
          </cell>
        </row>
        <row r="33">
          <cell r="A33">
            <v>2.032</v>
          </cell>
          <cell r="B33" t="str">
            <v>BB</v>
          </cell>
          <cell r="C33" t="str">
            <v>GD</v>
          </cell>
          <cell r="D33" t="str">
            <v>CARDINAL PARTICIPATIONS (IMMO MOUSQUETAIRES EST à PAGNY)</v>
          </cell>
          <cell r="E33" t="str">
            <v>24, Rue Auguste Chabrières</v>
          </cell>
          <cell r="F33">
            <v>75015</v>
          </cell>
          <cell r="G33" t="str">
            <v>PARIS</v>
          </cell>
          <cell r="K33" t="str">
            <v>INTERMARCHE - CARREFOUR DE LA VAUGINE</v>
          </cell>
          <cell r="L33">
            <v>70</v>
          </cell>
          <cell r="M33" t="str">
            <v>VESOUL</v>
          </cell>
          <cell r="N33" t="str">
            <v>AXIS INGENIERIE</v>
          </cell>
          <cell r="O33" t="str">
            <v>96, Rue de la Part Dieu</v>
          </cell>
          <cell r="P33">
            <v>69003</v>
          </cell>
          <cell r="Q33" t="str">
            <v>LYON</v>
          </cell>
          <cell r="R33">
            <v>478629555</v>
          </cell>
          <cell r="T33">
            <v>478628553</v>
          </cell>
          <cell r="U33">
            <v>215757</v>
          </cell>
          <cell r="W33">
            <v>112700</v>
          </cell>
          <cell r="X33" t="str">
            <v>JH</v>
          </cell>
        </row>
        <row r="34">
          <cell r="A34">
            <v>2.0329999999999999</v>
          </cell>
          <cell r="B34" t="str">
            <v>BE</v>
          </cell>
          <cell r="C34" t="str">
            <v>BI</v>
          </cell>
          <cell r="D34" t="str">
            <v>BATIPRO CONCEPT</v>
          </cell>
          <cell r="E34" t="str">
            <v>31, Rue de la Gare</v>
          </cell>
          <cell r="F34">
            <v>25770</v>
          </cell>
          <cell r="G34" t="str">
            <v>SERRE LES SAPINS</v>
          </cell>
          <cell r="H34">
            <v>381412500</v>
          </cell>
          <cell r="J34">
            <v>381518041</v>
          </cell>
          <cell r="K34" t="str">
            <v>RICUPERO</v>
          </cell>
          <cell r="L34">
            <v>25</v>
          </cell>
          <cell r="M34" t="str">
            <v>PIREY</v>
          </cell>
          <cell r="N34" t="str">
            <v>BATIPRO CONCEPT</v>
          </cell>
          <cell r="O34" t="str">
            <v>31, Rue de la Gare</v>
          </cell>
          <cell r="P34">
            <v>25770</v>
          </cell>
          <cell r="Q34" t="str">
            <v>SERRE LES SAPINS</v>
          </cell>
          <cell r="R34">
            <v>381412500</v>
          </cell>
          <cell r="T34">
            <v>381518041</v>
          </cell>
          <cell r="U34">
            <v>29000</v>
          </cell>
          <cell r="W34">
            <v>11000</v>
          </cell>
          <cell r="X34" t="str">
            <v>JM</v>
          </cell>
        </row>
        <row r="35">
          <cell r="A35">
            <v>2.0339999999999998</v>
          </cell>
          <cell r="B35" t="str">
            <v>BE</v>
          </cell>
          <cell r="C35" t="str">
            <v>BI</v>
          </cell>
          <cell r="D35" t="str">
            <v>LCR</v>
          </cell>
          <cell r="E35" t="str">
            <v>19, Rue de la Haye   BP 30058   SCHILTIGHEIM</v>
          </cell>
          <cell r="F35">
            <v>67013</v>
          </cell>
          <cell r="G35" t="str">
            <v>STRASBOURG Cédex</v>
          </cell>
          <cell r="H35">
            <v>388770240</v>
          </cell>
          <cell r="J35">
            <v>388770265</v>
          </cell>
          <cell r="K35" t="str">
            <v>TARIFOLD</v>
          </cell>
          <cell r="L35">
            <v>67</v>
          </cell>
          <cell r="M35" t="str">
            <v>GEIPOLSHEIM</v>
          </cell>
          <cell r="N35" t="str">
            <v>LCR</v>
          </cell>
          <cell r="O35" t="str">
            <v>19, Rue de la Haye   BP 30058   SCHILTIGHEIM</v>
          </cell>
          <cell r="P35">
            <v>67013</v>
          </cell>
          <cell r="Q35" t="str">
            <v>STRASBOURG Cédex</v>
          </cell>
          <cell r="R35">
            <v>388770240</v>
          </cell>
          <cell r="T35">
            <v>388770265</v>
          </cell>
          <cell r="U35">
            <v>17500</v>
          </cell>
          <cell r="W35">
            <v>6071</v>
          </cell>
          <cell r="X35" t="str">
            <v>JM</v>
          </cell>
        </row>
        <row r="36">
          <cell r="A36">
            <v>2.0350000000000001</v>
          </cell>
          <cell r="B36" t="str">
            <v>BE</v>
          </cell>
          <cell r="C36" t="str">
            <v>BI</v>
          </cell>
          <cell r="D36" t="str">
            <v>LAITERIE SOUMMAM</v>
          </cell>
          <cell r="E36" t="str">
            <v>RN 26   Taharacht</v>
          </cell>
          <cell r="F36">
            <v>6200</v>
          </cell>
          <cell r="G36" t="str">
            <v>AKBOU BEJAIA</v>
          </cell>
          <cell r="H36" t="str">
            <v>00 213 34 35 89</v>
          </cell>
          <cell r="J36" t="str">
            <v>00 213 34 35 54</v>
          </cell>
          <cell r="K36" t="str">
            <v>LAITERIE SOUMMAM</v>
          </cell>
          <cell r="L36" t="str">
            <v>E</v>
          </cell>
          <cell r="M36" t="str">
            <v>AKBOU BEJAIA (ALGERIE)</v>
          </cell>
          <cell r="U36">
            <v>731673</v>
          </cell>
          <cell r="W36">
            <v>68550</v>
          </cell>
          <cell r="X36" t="str">
            <v>VR</v>
          </cell>
        </row>
        <row r="37">
          <cell r="A37">
            <v>2.036</v>
          </cell>
          <cell r="B37" t="str">
            <v>RM</v>
          </cell>
          <cell r="C37" t="str">
            <v>BI</v>
          </cell>
          <cell r="D37" t="str">
            <v>SCI CAP IMMO</v>
          </cell>
          <cell r="E37" t="str">
            <v>73, Rue du Maréchal Leclerc   206, Centre Avelli</v>
          </cell>
          <cell r="F37">
            <v>97400</v>
          </cell>
          <cell r="G37" t="str">
            <v>SAINT DENIS</v>
          </cell>
          <cell r="H37">
            <v>262411203</v>
          </cell>
          <cell r="K37" t="str">
            <v>SCI CAP IMMO</v>
          </cell>
          <cell r="L37">
            <v>97</v>
          </cell>
          <cell r="M37" t="str">
            <v>SAINT LOUIS (LA REUNION)</v>
          </cell>
          <cell r="N37" t="str">
            <v>ARTCADE</v>
          </cell>
          <cell r="O37" t="str">
            <v>7, Rue Pierre Brossolette   Plateau Caillou</v>
          </cell>
          <cell r="P37">
            <v>97460</v>
          </cell>
          <cell r="Q37" t="str">
            <v>SAINT PAUL</v>
          </cell>
          <cell r="R37">
            <v>262456375</v>
          </cell>
          <cell r="T37">
            <v>262226855</v>
          </cell>
          <cell r="U37">
            <v>255941.55</v>
          </cell>
          <cell r="W37">
            <v>42000</v>
          </cell>
          <cell r="X37" t="str">
            <v>RM</v>
          </cell>
        </row>
        <row r="38">
          <cell r="A38">
            <v>2.0369999999999999</v>
          </cell>
          <cell r="B38" t="str">
            <v>FZ</v>
          </cell>
          <cell r="C38" t="str">
            <v>GD</v>
          </cell>
          <cell r="D38" t="str">
            <v>SODISHAGUE</v>
          </cell>
          <cell r="E38" t="str">
            <v>5, Rue des Claires</v>
          </cell>
          <cell r="F38">
            <v>50460</v>
          </cell>
          <cell r="G38" t="str">
            <v>QUERQUEVILLE</v>
          </cell>
          <cell r="K38" t="str">
            <v>LECLERC</v>
          </cell>
          <cell r="L38">
            <v>50</v>
          </cell>
          <cell r="M38" t="str">
            <v>QUERQUEVILLE</v>
          </cell>
          <cell r="N38" t="str">
            <v>CL CONCEPT</v>
          </cell>
          <cell r="O38" t="str">
            <v>Allée de la Tour Carrée   BP 17</v>
          </cell>
          <cell r="P38">
            <v>37320</v>
          </cell>
          <cell r="Q38" t="str">
            <v>TRUYES</v>
          </cell>
          <cell r="U38">
            <v>1261750</v>
          </cell>
          <cell r="V38">
            <v>702.58</v>
          </cell>
          <cell r="W38">
            <v>679500</v>
          </cell>
          <cell r="X38" t="str">
            <v>FZ</v>
          </cell>
        </row>
        <row r="39">
          <cell r="A39">
            <v>2.0379999999999998</v>
          </cell>
          <cell r="B39" t="str">
            <v>BE</v>
          </cell>
          <cell r="C39" t="str">
            <v>GD</v>
          </cell>
          <cell r="D39" t="str">
            <v>CODI FRANCE</v>
          </cell>
          <cell r="E39" t="str">
            <v>4, Rue des Entrepôts   ZI</v>
          </cell>
          <cell r="F39">
            <v>39700</v>
          </cell>
          <cell r="G39" t="str">
            <v>ROCHEFORT SUR NENON</v>
          </cell>
          <cell r="H39">
            <v>384717584</v>
          </cell>
          <cell r="J39">
            <v>384707465</v>
          </cell>
          <cell r="K39" t="str">
            <v>COLRUYT</v>
          </cell>
          <cell r="L39">
            <v>70</v>
          </cell>
          <cell r="M39" t="str">
            <v>DAMPIERRE SUR SALON</v>
          </cell>
          <cell r="U39">
            <v>8355</v>
          </cell>
          <cell r="W39">
            <v>1000</v>
          </cell>
          <cell r="X39" t="str">
            <v>JL</v>
          </cell>
        </row>
        <row r="40">
          <cell r="A40">
            <v>2.0390000000000001</v>
          </cell>
          <cell r="B40" t="str">
            <v>RM</v>
          </cell>
          <cell r="C40" t="str">
            <v>GD</v>
          </cell>
          <cell r="D40" t="str">
            <v>BRICOMOGALIA</v>
          </cell>
          <cell r="E40" t="str">
            <v>20, Chemin des Goyaves   BP 24</v>
          </cell>
          <cell r="F40">
            <v>97471</v>
          </cell>
          <cell r="G40" t="str">
            <v>SAINT BENOIT</v>
          </cell>
          <cell r="K40" t="str">
            <v>BRICOMOGALIA</v>
          </cell>
          <cell r="L40">
            <v>97</v>
          </cell>
          <cell r="M40" t="str">
            <v>SAINT BENOIT (LA REUNION)</v>
          </cell>
          <cell r="U40">
            <v>153916.87</v>
          </cell>
          <cell r="W40">
            <v>35000</v>
          </cell>
          <cell r="X40" t="str">
            <v>RM</v>
          </cell>
        </row>
        <row r="41">
          <cell r="A41">
            <v>2.04</v>
          </cell>
          <cell r="B41" t="str">
            <v>BB</v>
          </cell>
          <cell r="C41" t="str">
            <v>GD</v>
          </cell>
          <cell r="D41" t="str">
            <v>CASINO - AEW - L'IMMOBILIERE</v>
          </cell>
          <cell r="E41" t="str">
            <v>1, Esplanade de France   BP 306</v>
          </cell>
          <cell r="F41">
            <v>42008</v>
          </cell>
          <cell r="G41" t="str">
            <v>SAINT ETIENNE  Cédex</v>
          </cell>
          <cell r="K41" t="str">
            <v>CASINO</v>
          </cell>
          <cell r="L41">
            <v>4</v>
          </cell>
          <cell r="M41" t="str">
            <v>BARCELONNETTE</v>
          </cell>
          <cell r="N41" t="str">
            <v>PAUL VOLLIN INGENIERIE</v>
          </cell>
          <cell r="O41" t="str">
            <v>40, Rue Laure Diébold</v>
          </cell>
          <cell r="P41">
            <v>69009</v>
          </cell>
          <cell r="Q41" t="str">
            <v>LYON</v>
          </cell>
          <cell r="R41">
            <v>172536060</v>
          </cell>
          <cell r="S41">
            <v>618821145</v>
          </cell>
          <cell r="T41">
            <v>472536061</v>
          </cell>
          <cell r="U41">
            <v>166070</v>
          </cell>
          <cell r="W41">
            <v>87000</v>
          </cell>
          <cell r="X41" t="str">
            <v>RM</v>
          </cell>
        </row>
        <row r="42">
          <cell r="A42">
            <v>2.0409999999999999</v>
          </cell>
          <cell r="B42" t="str">
            <v>YM</v>
          </cell>
          <cell r="C42" t="str">
            <v>DI</v>
          </cell>
          <cell r="D42" t="str">
            <v>SCI BERGER</v>
          </cell>
          <cell r="E42" t="str">
            <v>1, Rue Saint Exupéry</v>
          </cell>
          <cell r="F42">
            <v>67500</v>
          </cell>
          <cell r="G42" t="str">
            <v>HAGUENAU</v>
          </cell>
          <cell r="K42" t="str">
            <v>STAPEM OFFSHORE HAGUENAU</v>
          </cell>
          <cell r="L42">
            <v>67</v>
          </cell>
          <cell r="M42" t="str">
            <v>HAGUENAU</v>
          </cell>
          <cell r="N42" t="str">
            <v>ARCO</v>
          </cell>
          <cell r="O42" t="str">
            <v>6, Rue de Dublin</v>
          </cell>
          <cell r="P42">
            <v>67300</v>
          </cell>
          <cell r="Q42" t="str">
            <v>SCHILTIGHEIM</v>
          </cell>
          <cell r="R42">
            <v>388251715</v>
          </cell>
          <cell r="S42">
            <v>612292912</v>
          </cell>
          <cell r="T42">
            <v>388251190</v>
          </cell>
          <cell r="U42">
            <v>143250</v>
          </cell>
          <cell r="W42">
            <v>62900</v>
          </cell>
          <cell r="X42" t="str">
            <v>JH</v>
          </cell>
        </row>
        <row r="43">
          <cell r="A43">
            <v>2.0419999999999998</v>
          </cell>
          <cell r="B43" t="str">
            <v>FB</v>
          </cell>
          <cell r="C43" t="str">
            <v>MP</v>
          </cell>
          <cell r="D43" t="str">
            <v>PERTUY CONSTRUCTION</v>
          </cell>
          <cell r="E43" t="str">
            <v>20, Rue du Vallon</v>
          </cell>
          <cell r="F43">
            <v>25480</v>
          </cell>
          <cell r="G43" t="str">
            <v>ECOLE VALENTIN</v>
          </cell>
          <cell r="H43">
            <v>381519090</v>
          </cell>
          <cell r="I43">
            <v>669583504</v>
          </cell>
          <cell r="J43">
            <v>3815519091</v>
          </cell>
          <cell r="K43" t="str">
            <v>COLLEGE DE RIOZ</v>
          </cell>
          <cell r="L43">
            <v>70</v>
          </cell>
          <cell r="M43" t="str">
            <v>RIOZ</v>
          </cell>
          <cell r="U43">
            <v>114000</v>
          </cell>
          <cell r="W43">
            <v>23850</v>
          </cell>
          <cell r="X43" t="str">
            <v>JH</v>
          </cell>
        </row>
        <row r="44">
          <cell r="A44">
            <v>2.0430000000000001</v>
          </cell>
          <cell r="B44" t="str">
            <v>BB</v>
          </cell>
          <cell r="C44" t="str">
            <v>BI</v>
          </cell>
          <cell r="D44" t="str">
            <v>SCI FUTURIS</v>
          </cell>
          <cell r="E44" t="str">
            <v>72, Avenue de Fontainebleau</v>
          </cell>
          <cell r="F44">
            <v>77310</v>
          </cell>
          <cell r="G44" t="str">
            <v>SAINT FARGEAU PONTHIERRY</v>
          </cell>
          <cell r="K44" t="str">
            <v>LEWIS INDUSTRIE</v>
          </cell>
          <cell r="L44">
            <v>77</v>
          </cell>
          <cell r="M44" t="str">
            <v>NEMOURS</v>
          </cell>
          <cell r="N44" t="str">
            <v>ELESSEMO</v>
          </cell>
          <cell r="O44" t="str">
            <v>1, Rue du Château</v>
          </cell>
          <cell r="P44">
            <v>77300</v>
          </cell>
          <cell r="Q44" t="str">
            <v>FONTAINEBLEAU</v>
          </cell>
          <cell r="R44">
            <v>164224913</v>
          </cell>
          <cell r="S44">
            <v>689932357</v>
          </cell>
          <cell r="U44">
            <v>114855</v>
          </cell>
          <cell r="W44">
            <v>54900</v>
          </cell>
          <cell r="X44" t="str">
            <v>SP</v>
          </cell>
        </row>
        <row r="45">
          <cell r="A45">
            <v>2.044</v>
          </cell>
          <cell r="B45" t="str">
            <v>BE</v>
          </cell>
          <cell r="C45" t="str">
            <v>MP</v>
          </cell>
          <cell r="D45" t="str">
            <v>COREAL</v>
          </cell>
          <cell r="E45" t="str">
            <v>BP 45</v>
          </cell>
          <cell r="F45">
            <v>70180</v>
          </cell>
          <cell r="G45" t="str">
            <v>DAMPIERRE SUR SALON</v>
          </cell>
          <cell r="K45" t="str">
            <v>ERDF</v>
          </cell>
          <cell r="L45">
            <v>77</v>
          </cell>
          <cell r="M45" t="str">
            <v>MONTEREAU</v>
          </cell>
          <cell r="N45" t="str">
            <v>COREAL</v>
          </cell>
          <cell r="O45" t="str">
            <v>BP 45</v>
          </cell>
          <cell r="P45">
            <v>70180</v>
          </cell>
          <cell r="Q45" t="str">
            <v>DAMPIERRE SUR SALON</v>
          </cell>
          <cell r="U45">
            <v>81775.27</v>
          </cell>
          <cell r="W45">
            <v>46469</v>
          </cell>
          <cell r="X45" t="str">
            <v>RM</v>
          </cell>
        </row>
        <row r="46">
          <cell r="A46">
            <v>2.0449999999999999</v>
          </cell>
          <cell r="B46" t="str">
            <v>FZ</v>
          </cell>
          <cell r="C46" t="str">
            <v>GD</v>
          </cell>
          <cell r="D46" t="str">
            <v>SCI LE PRIEURE</v>
          </cell>
          <cell r="E46" t="str">
            <v>142, Rue Nationale</v>
          </cell>
          <cell r="F46">
            <v>60610</v>
          </cell>
          <cell r="G46" t="str">
            <v>LACROIX SAINT OUEN</v>
          </cell>
          <cell r="K46" t="str">
            <v>DRIVE AUCHAN</v>
          </cell>
          <cell r="L46">
            <v>60</v>
          </cell>
          <cell r="M46" t="str">
            <v>LA CROIX SAINT OUEN</v>
          </cell>
          <cell r="N46" t="str">
            <v>CL CONCEPT</v>
          </cell>
          <cell r="O46" t="str">
            <v>Allée de la Tour Carrée   BP 17</v>
          </cell>
          <cell r="P46">
            <v>37320</v>
          </cell>
          <cell r="Q46" t="str">
            <v>TRUYES</v>
          </cell>
          <cell r="U46">
            <v>58000</v>
          </cell>
          <cell r="W46">
            <v>26360</v>
          </cell>
          <cell r="X46" t="str">
            <v>FZ</v>
          </cell>
        </row>
        <row r="47">
          <cell r="A47">
            <v>2.0459999999999998</v>
          </cell>
          <cell r="B47" t="str">
            <v>FB</v>
          </cell>
          <cell r="C47" t="str">
            <v>BI</v>
          </cell>
          <cell r="D47" t="str">
            <v>HLP IMMO Chez Monsieur LOICHOT</v>
          </cell>
          <cell r="E47" t="str">
            <v>44 Bis, Avenue Jean Jaurès</v>
          </cell>
          <cell r="F47">
            <v>25400</v>
          </cell>
          <cell r="G47" t="str">
            <v>AUDINCOURT</v>
          </cell>
          <cell r="H47">
            <v>381919988</v>
          </cell>
          <cell r="I47">
            <v>617591024</v>
          </cell>
          <cell r="J47">
            <v>381945441</v>
          </cell>
          <cell r="K47" t="str">
            <v>HLP SERVICE</v>
          </cell>
          <cell r="L47">
            <v>25</v>
          </cell>
          <cell r="M47" t="str">
            <v>ETUPES</v>
          </cell>
          <cell r="N47" t="str">
            <v>HANSZ Rodolphe</v>
          </cell>
          <cell r="O47" t="str">
            <v>9, Impasse Bliss</v>
          </cell>
          <cell r="P47">
            <v>25490</v>
          </cell>
          <cell r="Q47" t="str">
            <v>FESCHES LE CHATEL</v>
          </cell>
          <cell r="U47">
            <v>104000</v>
          </cell>
          <cell r="W47">
            <v>43200</v>
          </cell>
          <cell r="X47" t="str">
            <v>SP</v>
          </cell>
        </row>
        <row r="48">
          <cell r="A48">
            <v>2.0470000000000002</v>
          </cell>
          <cell r="B48" t="str">
            <v>BB</v>
          </cell>
          <cell r="C48" t="str">
            <v>AR</v>
          </cell>
          <cell r="D48" t="str">
            <v>KEOPS CONCEPTION</v>
          </cell>
          <cell r="E48" t="str">
            <v>29, Porte du Grand Lyon</v>
          </cell>
          <cell r="F48">
            <v>1700</v>
          </cell>
          <cell r="G48" t="str">
            <v>NEYRON</v>
          </cell>
          <cell r="H48">
            <v>478881427</v>
          </cell>
          <cell r="I48">
            <v>630008664</v>
          </cell>
          <cell r="J48">
            <v>472011008</v>
          </cell>
          <cell r="K48" t="str">
            <v>SAGITHERM</v>
          </cell>
          <cell r="L48">
            <v>69</v>
          </cell>
          <cell r="M48" t="str">
            <v>GENAS</v>
          </cell>
          <cell r="N48" t="str">
            <v>KEOPS CONCEPTION</v>
          </cell>
          <cell r="O48" t="str">
            <v>29, Porte du Grand Lyon</v>
          </cell>
          <cell r="P48">
            <v>1700</v>
          </cell>
          <cell r="Q48" t="str">
            <v>NEYRON</v>
          </cell>
          <cell r="R48">
            <v>478881427</v>
          </cell>
          <cell r="S48">
            <v>630008664</v>
          </cell>
          <cell r="T48">
            <v>472011008</v>
          </cell>
          <cell r="U48">
            <v>181874</v>
          </cell>
          <cell r="W48">
            <v>99430</v>
          </cell>
          <cell r="X48" t="str">
            <v>JH</v>
          </cell>
        </row>
        <row r="49">
          <cell r="A49">
            <v>2.048</v>
          </cell>
          <cell r="B49" t="str">
            <v>BB</v>
          </cell>
          <cell r="C49" t="str">
            <v>AR</v>
          </cell>
          <cell r="D49" t="str">
            <v>NOVIM</v>
          </cell>
          <cell r="E49" t="str">
            <v>78, Route de la Corniche</v>
          </cell>
          <cell r="F49">
            <v>74250</v>
          </cell>
          <cell r="G49" t="str">
            <v>VEYRIER</v>
          </cell>
          <cell r="I49">
            <v>647407432</v>
          </cell>
          <cell r="K49" t="str">
            <v>NOVIM</v>
          </cell>
          <cell r="L49">
            <v>74</v>
          </cell>
          <cell r="M49" t="str">
            <v>SEYNOD</v>
          </cell>
          <cell r="N49" t="str">
            <v>ARCH'INGENIERIE</v>
          </cell>
          <cell r="O49" t="str">
            <v>32, Rue Gustave Eiffel</v>
          </cell>
          <cell r="P49">
            <v>74600</v>
          </cell>
          <cell r="Q49" t="str">
            <v>SEYNOD</v>
          </cell>
          <cell r="R49">
            <v>450452657</v>
          </cell>
          <cell r="T49">
            <v>450450666</v>
          </cell>
          <cell r="U49">
            <v>456890</v>
          </cell>
          <cell r="W49">
            <v>234250</v>
          </cell>
          <cell r="X49" t="str">
            <v>JH</v>
          </cell>
        </row>
        <row r="50">
          <cell r="A50">
            <v>2.0489999999999999</v>
          </cell>
          <cell r="B50" t="str">
            <v>YM</v>
          </cell>
          <cell r="C50" t="str">
            <v>GD</v>
          </cell>
          <cell r="D50" t="str">
            <v>CONFORAMA FRANCE</v>
          </cell>
          <cell r="E50" t="str">
            <v>80, Boulevard du Mandinet</v>
          </cell>
          <cell r="F50">
            <v>77432</v>
          </cell>
          <cell r="G50" t="str">
            <v>MARNE LA VALLEE</v>
          </cell>
          <cell r="H50">
            <v>160952611</v>
          </cell>
          <cell r="K50" t="str">
            <v>CONFORAMA</v>
          </cell>
          <cell r="L50">
            <v>55</v>
          </cell>
          <cell r="M50" t="str">
            <v>VERDUN</v>
          </cell>
          <cell r="N50" t="str">
            <v>RABISSE</v>
          </cell>
          <cell r="O50" t="str">
            <v>15, Rue de la Fonderie</v>
          </cell>
          <cell r="P50">
            <v>31100</v>
          </cell>
          <cell r="Q50" t="str">
            <v>TOULOUSE</v>
          </cell>
          <cell r="R50">
            <v>561526143</v>
          </cell>
          <cell r="S50">
            <v>615906260</v>
          </cell>
          <cell r="T50">
            <v>562266058</v>
          </cell>
          <cell r="U50">
            <v>265000</v>
          </cell>
          <cell r="W50">
            <v>145600</v>
          </cell>
          <cell r="X50" t="str">
            <v>JM</v>
          </cell>
        </row>
        <row r="51">
          <cell r="A51">
            <v>2.0499999999999998</v>
          </cell>
          <cell r="B51" t="str">
            <v>BB</v>
          </cell>
          <cell r="C51" t="str">
            <v>DI</v>
          </cell>
          <cell r="D51" t="str">
            <v>CCR</v>
          </cell>
          <cell r="E51" t="str">
            <v>2, Avenue des Améthystes   BP 13813</v>
          </cell>
          <cell r="F51">
            <v>44338</v>
          </cell>
          <cell r="G51" t="str">
            <v>NANTES Cédex</v>
          </cell>
          <cell r="H51">
            <v>240385316</v>
          </cell>
          <cell r="I51">
            <v>642973120</v>
          </cell>
          <cell r="J51">
            <v>272681099</v>
          </cell>
          <cell r="K51" t="str">
            <v>POLE EMPLOI</v>
          </cell>
          <cell r="L51">
            <v>86</v>
          </cell>
          <cell r="M51" t="str">
            <v>SAINT BENOIT</v>
          </cell>
          <cell r="N51" t="str">
            <v>CCR</v>
          </cell>
          <cell r="O51" t="str">
            <v>2, Avenue des Améthystes   BP 13813</v>
          </cell>
          <cell r="P51">
            <v>44338</v>
          </cell>
          <cell r="Q51" t="str">
            <v>NANTES Cédex</v>
          </cell>
          <cell r="R51">
            <v>240385316</v>
          </cell>
          <cell r="S51">
            <v>642973120</v>
          </cell>
          <cell r="T51">
            <v>272681099</v>
          </cell>
          <cell r="U51">
            <v>175000</v>
          </cell>
          <cell r="W51">
            <v>79650</v>
          </cell>
          <cell r="X51" t="str">
            <v>FZ</v>
          </cell>
        </row>
        <row r="52">
          <cell r="A52">
            <v>2.0510000000000002</v>
          </cell>
          <cell r="B52" t="str">
            <v>BB</v>
          </cell>
          <cell r="C52" t="str">
            <v>AR</v>
          </cell>
          <cell r="D52" t="str">
            <v>SCI LE PONT chez COULEUR DES ALPES</v>
          </cell>
          <cell r="E52" t="str">
            <v>10, Avenue du Trelod</v>
          </cell>
          <cell r="F52">
            <v>74151</v>
          </cell>
          <cell r="G52" t="str">
            <v>RUMILLY Cédex</v>
          </cell>
          <cell r="H52">
            <v>450510730</v>
          </cell>
          <cell r="K52" t="str">
            <v>SCI LE PONT chez COULEUR DES ALPES</v>
          </cell>
          <cell r="L52">
            <v>74</v>
          </cell>
          <cell r="M52" t="str">
            <v>RUMILLY</v>
          </cell>
          <cell r="N52" t="str">
            <v>ARCH'INGENIERIE</v>
          </cell>
          <cell r="O52" t="str">
            <v>32, Rue Gustave Eiffel</v>
          </cell>
          <cell r="P52">
            <v>74600</v>
          </cell>
          <cell r="Q52" t="str">
            <v>SEYNOD</v>
          </cell>
          <cell r="R52">
            <v>450452657</v>
          </cell>
          <cell r="T52">
            <v>450450666</v>
          </cell>
          <cell r="U52">
            <v>148850</v>
          </cell>
          <cell r="W52">
            <v>57000</v>
          </cell>
          <cell r="X52" t="str">
            <v>JH</v>
          </cell>
        </row>
        <row r="53">
          <cell r="A53">
            <v>2.052</v>
          </cell>
          <cell r="B53" t="str">
            <v>FB</v>
          </cell>
          <cell r="C53" t="str">
            <v>BI</v>
          </cell>
          <cell r="D53" t="str">
            <v>KNAUF FIBRE</v>
          </cell>
          <cell r="E53" t="str">
            <v>14, Route de Palante</v>
          </cell>
          <cell r="F53">
            <v>70200</v>
          </cell>
          <cell r="G53" t="str">
            <v>LA COTE</v>
          </cell>
          <cell r="H53">
            <v>384890248</v>
          </cell>
          <cell r="I53">
            <v>620071972</v>
          </cell>
          <cell r="K53" t="str">
            <v>KNAUF FIBRE</v>
          </cell>
          <cell r="L53">
            <v>70</v>
          </cell>
          <cell r="M53" t="str">
            <v>LA COTE</v>
          </cell>
          <cell r="N53" t="str">
            <v>IDC</v>
          </cell>
          <cell r="O53" t="str">
            <v>2, Rue des Lilas</v>
          </cell>
          <cell r="P53">
            <v>68400</v>
          </cell>
          <cell r="Q53" t="str">
            <v>RIEDISHEIM</v>
          </cell>
          <cell r="R53">
            <v>389811807</v>
          </cell>
          <cell r="S53">
            <v>671638162</v>
          </cell>
          <cell r="U53">
            <v>72000</v>
          </cell>
          <cell r="W53">
            <v>36830</v>
          </cell>
          <cell r="X53" t="str">
            <v>JM</v>
          </cell>
        </row>
        <row r="54">
          <cell r="A54">
            <v>2.0529999999999999</v>
          </cell>
          <cell r="B54" t="str">
            <v>BE</v>
          </cell>
          <cell r="C54" t="str">
            <v>DI</v>
          </cell>
          <cell r="D54" t="str">
            <v>MF BATIMENT</v>
          </cell>
          <cell r="E54" t="str">
            <v>57, Route de Montigny</v>
          </cell>
          <cell r="F54">
            <v>77690</v>
          </cell>
          <cell r="G54" t="str">
            <v>LA GENEVRAYE</v>
          </cell>
          <cell r="H54">
            <v>164459498</v>
          </cell>
          <cell r="J54">
            <v>164458661</v>
          </cell>
          <cell r="K54" t="str">
            <v>MHM HERMES</v>
          </cell>
          <cell r="L54">
            <v>73</v>
          </cell>
          <cell r="M54" t="str">
            <v>AIX LES BAINS</v>
          </cell>
          <cell r="U54">
            <v>16387.5</v>
          </cell>
          <cell r="W54">
            <v>7500</v>
          </cell>
          <cell r="X54">
            <v>0</v>
          </cell>
        </row>
        <row r="55">
          <cell r="A55">
            <v>2.0539999999999998</v>
          </cell>
          <cell r="B55" t="str">
            <v>BE</v>
          </cell>
          <cell r="C55" t="str">
            <v>GD</v>
          </cell>
          <cell r="D55" t="str">
            <v>COREAL</v>
          </cell>
          <cell r="E55" t="str">
            <v>BP 45</v>
          </cell>
          <cell r="F55">
            <v>70180</v>
          </cell>
          <cell r="G55" t="str">
            <v>DAMPIERRE SUR SALON</v>
          </cell>
          <cell r="K55" t="str">
            <v>SCI DU CHÂTEAU BLANC</v>
          </cell>
          <cell r="L55">
            <v>45</v>
          </cell>
          <cell r="M55" t="str">
            <v>CHALETTE SUR LOING</v>
          </cell>
          <cell r="N55" t="str">
            <v>COREAL</v>
          </cell>
          <cell r="O55" t="str">
            <v>BP 45</v>
          </cell>
          <cell r="P55">
            <v>70180</v>
          </cell>
          <cell r="Q55" t="str">
            <v>DAMPIERRE SUR SALON</v>
          </cell>
          <cell r="U55">
            <v>346000</v>
          </cell>
          <cell r="W55">
            <v>202000</v>
          </cell>
          <cell r="X55" t="str">
            <v>RC</v>
          </cell>
        </row>
        <row r="56">
          <cell r="A56">
            <v>2.0550000000000002</v>
          </cell>
          <cell r="B56" t="str">
            <v>BB</v>
          </cell>
          <cell r="C56" t="str">
            <v>GD</v>
          </cell>
          <cell r="D56" t="str">
            <v>DISTRIBUTION CASINO FRANCE</v>
          </cell>
          <cell r="E56" t="str">
            <v>1, Esplanade de France   BP 306</v>
          </cell>
          <cell r="F56">
            <v>42008</v>
          </cell>
          <cell r="G56" t="str">
            <v>SAINT ETIENNE Cédex 2</v>
          </cell>
          <cell r="H56">
            <v>477457747</v>
          </cell>
          <cell r="J56">
            <v>477457240</v>
          </cell>
          <cell r="K56" t="str">
            <v>CASINO</v>
          </cell>
          <cell r="L56">
            <v>69</v>
          </cell>
          <cell r="M56" t="str">
            <v>LYON VAISE</v>
          </cell>
          <cell r="N56" t="str">
            <v>PG ARCHITECTURES</v>
          </cell>
          <cell r="O56" t="str">
            <v>15, Avenue des Saules   Parc de la Saulaie</v>
          </cell>
          <cell r="P56">
            <v>69600</v>
          </cell>
          <cell r="Q56" t="str">
            <v>OULLINS</v>
          </cell>
          <cell r="R56">
            <v>478508439</v>
          </cell>
          <cell r="T56">
            <v>472391863</v>
          </cell>
          <cell r="U56">
            <v>466000</v>
          </cell>
          <cell r="W56">
            <v>254600</v>
          </cell>
          <cell r="X56" t="str">
            <v>RM</v>
          </cell>
        </row>
        <row r="57">
          <cell r="A57">
            <v>2.056</v>
          </cell>
          <cell r="B57" t="str">
            <v>BE</v>
          </cell>
          <cell r="C57" t="str">
            <v>GD</v>
          </cell>
          <cell r="D57" t="str">
            <v>LEON GROSSE</v>
          </cell>
          <cell r="E57" t="str">
            <v>27, Rue Louis De Broglie</v>
          </cell>
          <cell r="F57">
            <v>21000</v>
          </cell>
          <cell r="G57" t="str">
            <v>DIJON</v>
          </cell>
          <cell r="H57">
            <v>380371000</v>
          </cell>
          <cell r="J57">
            <v>380371002</v>
          </cell>
          <cell r="K57" t="str">
            <v>TOISON D'OR</v>
          </cell>
          <cell r="L57">
            <v>21</v>
          </cell>
          <cell r="M57" t="str">
            <v>DIJON</v>
          </cell>
          <cell r="N57" t="str">
            <v>ARCHIMEN</v>
          </cell>
          <cell r="O57" t="str">
            <v>2, Rue René Char   BP 66606</v>
          </cell>
          <cell r="P57">
            <v>21066</v>
          </cell>
          <cell r="Q57" t="str">
            <v>DIJON Cédex</v>
          </cell>
          <cell r="R57">
            <v>380539595</v>
          </cell>
          <cell r="T57">
            <v>380539604</v>
          </cell>
          <cell r="U57">
            <v>1849314</v>
          </cell>
          <cell r="V57">
            <v>94930</v>
          </cell>
          <cell r="W57">
            <v>737219</v>
          </cell>
          <cell r="X57" t="str">
            <v>RC</v>
          </cell>
          <cell r="Y57">
            <v>1944244</v>
          </cell>
        </row>
        <row r="58">
          <cell r="A58">
            <v>2.0569999999999999</v>
          </cell>
          <cell r="B58" t="str">
            <v>BE</v>
          </cell>
          <cell r="C58" t="str">
            <v>MP</v>
          </cell>
          <cell r="D58" t="str">
            <v>VILLE DE CHENOVE</v>
          </cell>
          <cell r="E58" t="str">
            <v>Hotel de Ville   2, Place Pierre Meunier   BP 130</v>
          </cell>
          <cell r="F58">
            <v>21303</v>
          </cell>
          <cell r="G58" t="str">
            <v>CHENOVE Cédex</v>
          </cell>
          <cell r="H58">
            <v>380515500</v>
          </cell>
          <cell r="J58">
            <v>380515502</v>
          </cell>
          <cell r="K58" t="str">
            <v>CENTRE CULTUREL ET DE RENCONTRES LE CEDRE</v>
          </cell>
          <cell r="L58">
            <v>21</v>
          </cell>
          <cell r="M58" t="str">
            <v>CHENOVE</v>
          </cell>
          <cell r="N58" t="str">
            <v>BRANDON</v>
          </cell>
          <cell r="O58" t="str">
            <v>13, Rue Devosge</v>
          </cell>
          <cell r="P58">
            <v>21000</v>
          </cell>
          <cell r="Q58" t="str">
            <v>DIJON Cédex</v>
          </cell>
          <cell r="R58">
            <v>380305641</v>
          </cell>
          <cell r="T58">
            <v>380306247</v>
          </cell>
          <cell r="U58">
            <v>247320.2</v>
          </cell>
          <cell r="V58">
            <v>32000</v>
          </cell>
          <cell r="W58">
            <v>49325</v>
          </cell>
          <cell r="X58" t="str">
            <v>RC</v>
          </cell>
        </row>
        <row r="59">
          <cell r="A59">
            <v>2.0579999999999998</v>
          </cell>
          <cell r="B59" t="str">
            <v>BE</v>
          </cell>
          <cell r="C59" t="str">
            <v>DI</v>
          </cell>
          <cell r="D59" t="str">
            <v>LCR</v>
          </cell>
          <cell r="E59" t="str">
            <v>2, Rue Augustin Fresnel   BP 28236   Tour B</v>
          </cell>
          <cell r="F59">
            <v>57082</v>
          </cell>
          <cell r="G59" t="str">
            <v>METZ Cédex 3</v>
          </cell>
          <cell r="H59">
            <v>387213113</v>
          </cell>
          <cell r="J59">
            <v>387795612</v>
          </cell>
          <cell r="K59" t="str">
            <v>SAT FRANCE</v>
          </cell>
          <cell r="L59">
            <v>57</v>
          </cell>
          <cell r="M59" t="str">
            <v>YUTZ</v>
          </cell>
          <cell r="N59" t="str">
            <v>LCR</v>
          </cell>
          <cell r="O59" t="str">
            <v>2, Rue Augustin Fresnel   Tour B   BP28236</v>
          </cell>
          <cell r="P59">
            <v>57082</v>
          </cell>
          <cell r="Q59" t="str">
            <v>METZ Cédex 3</v>
          </cell>
          <cell r="R59">
            <v>387213113</v>
          </cell>
          <cell r="T59">
            <v>387795612</v>
          </cell>
          <cell r="U59">
            <v>37000</v>
          </cell>
          <cell r="W59">
            <v>22000</v>
          </cell>
          <cell r="X59" t="str">
            <v>JM</v>
          </cell>
        </row>
        <row r="60">
          <cell r="A60">
            <v>2.0590000000000002</v>
          </cell>
          <cell r="B60" t="str">
            <v>FZ</v>
          </cell>
          <cell r="C60" t="str">
            <v>BI</v>
          </cell>
          <cell r="D60" t="str">
            <v>LENOIR SERVICES</v>
          </cell>
          <cell r="E60" t="str">
            <v>23, Allée du Mens</v>
          </cell>
          <cell r="F60">
            <v>69100</v>
          </cell>
          <cell r="G60" t="str">
            <v>VILLEURBANNE</v>
          </cell>
          <cell r="H60">
            <v>478795030</v>
          </cell>
          <cell r="J60">
            <v>478795031</v>
          </cell>
          <cell r="K60" t="str">
            <v>TV CITE - LE MILLENAIRE</v>
          </cell>
          <cell r="L60">
            <v>93</v>
          </cell>
          <cell r="M60" t="str">
            <v>AUBERVILLIERS</v>
          </cell>
          <cell r="U60">
            <v>22260</v>
          </cell>
          <cell r="X60" t="str">
            <v>FZ</v>
          </cell>
        </row>
        <row r="61">
          <cell r="A61">
            <v>2.06</v>
          </cell>
          <cell r="B61" t="str">
            <v>FZ</v>
          </cell>
          <cell r="C61" t="str">
            <v>BI</v>
          </cell>
          <cell r="D61" t="str">
            <v>SCI LES PIERRES BISES</v>
          </cell>
          <cell r="E61" t="str">
            <v>30, Rue Jacques Monod</v>
          </cell>
          <cell r="F61">
            <v>27000</v>
          </cell>
          <cell r="G61" t="str">
            <v>EVREUX</v>
          </cell>
          <cell r="H61">
            <v>232311930</v>
          </cell>
          <cell r="K61" t="str">
            <v>SCI LES PIERRES BISES</v>
          </cell>
          <cell r="L61">
            <v>27</v>
          </cell>
          <cell r="M61" t="str">
            <v>LE VIEIL EVREUX</v>
          </cell>
          <cell r="N61" t="str">
            <v>METAL 37</v>
          </cell>
          <cell r="O61" t="str">
            <v>4, Rue Alexander Calder</v>
          </cell>
          <cell r="P61">
            <v>37320</v>
          </cell>
          <cell r="Q61" t="str">
            <v>TRUYES</v>
          </cell>
          <cell r="U61">
            <v>70000</v>
          </cell>
          <cell r="W61">
            <v>35000</v>
          </cell>
          <cell r="X61" t="str">
            <v>FZ</v>
          </cell>
        </row>
        <row r="62">
          <cell r="A62">
            <v>2.0609999999999999</v>
          </cell>
          <cell r="B62" t="str">
            <v>BE</v>
          </cell>
          <cell r="C62" t="str">
            <v>DI</v>
          </cell>
          <cell r="D62" t="str">
            <v>CINEMATO</v>
          </cell>
          <cell r="E62" t="str">
            <v>13, Rue de Stalingrad</v>
          </cell>
          <cell r="F62">
            <v>38300</v>
          </cell>
          <cell r="G62" t="str">
            <v>BOURGOIN JALLIEU</v>
          </cell>
          <cell r="K62" t="str">
            <v>MEGA ROYAL</v>
          </cell>
          <cell r="L62">
            <v>38</v>
          </cell>
          <cell r="M62" t="str">
            <v>BOURGOIN JALLIEU</v>
          </cell>
          <cell r="N62" t="str">
            <v>LECOQ Yann</v>
          </cell>
          <cell r="O62" t="str">
            <v>20, Avenue de la Libération</v>
          </cell>
          <cell r="P62">
            <v>38370</v>
          </cell>
          <cell r="Q62" t="str">
            <v>LES ROCHES DE CONDRIEU</v>
          </cell>
          <cell r="R62">
            <v>474564553</v>
          </cell>
          <cell r="T62">
            <v>474563768</v>
          </cell>
          <cell r="U62">
            <v>94500</v>
          </cell>
          <cell r="W62">
            <v>19200</v>
          </cell>
          <cell r="X62" t="str">
            <v>JM</v>
          </cell>
        </row>
        <row r="63">
          <cell r="A63">
            <v>2.0619999999999998</v>
          </cell>
          <cell r="B63" t="str">
            <v>YM</v>
          </cell>
          <cell r="C63" t="str">
            <v>DI</v>
          </cell>
          <cell r="D63" t="str">
            <v>BOUYGUES CONSTRUCTION ILE DE FRANCE</v>
          </cell>
          <cell r="E63" t="str">
            <v>1, Avenue Eugène Freyssinet</v>
          </cell>
          <cell r="F63">
            <v>78061</v>
          </cell>
          <cell r="G63" t="str">
            <v>SAINT QUENTIN EN YVELINES</v>
          </cell>
          <cell r="I63">
            <v>668158473</v>
          </cell>
          <cell r="K63" t="str">
            <v>ENSEMBLE IMMOBILIER QUAI LE GALLO</v>
          </cell>
          <cell r="L63">
            <v>92</v>
          </cell>
          <cell r="M63" t="str">
            <v>BOULOGNE BILLANCOURT</v>
          </cell>
          <cell r="N63" t="str">
            <v>BOUYGUES CONSTRUCTION ILE DE FRANCE</v>
          </cell>
          <cell r="O63" t="str">
            <v>1, Avenue Eugène Freyssinet</v>
          </cell>
          <cell r="P63">
            <v>78061</v>
          </cell>
          <cell r="Q63" t="str">
            <v>SAINT QUENTIN EN YVELINES</v>
          </cell>
          <cell r="S63">
            <v>668158473</v>
          </cell>
          <cell r="U63">
            <v>264025</v>
          </cell>
          <cell r="W63">
            <v>72800</v>
          </cell>
          <cell r="X63" t="str">
            <v>RM</v>
          </cell>
        </row>
        <row r="64">
          <cell r="A64">
            <v>2.0630000000000002</v>
          </cell>
          <cell r="B64" t="str">
            <v>BE</v>
          </cell>
          <cell r="C64" t="str">
            <v>BI</v>
          </cell>
          <cell r="D64" t="str">
            <v>CONIMAST</v>
          </cell>
          <cell r="E64" t="str">
            <v>ZI La Saunière</v>
          </cell>
          <cell r="F64">
            <v>89600</v>
          </cell>
          <cell r="G64" t="str">
            <v>SAINT FLORENTIN</v>
          </cell>
          <cell r="K64" t="str">
            <v>CONIMAST</v>
          </cell>
          <cell r="L64">
            <v>89</v>
          </cell>
          <cell r="M64" t="str">
            <v>SAINT FLORENTIN</v>
          </cell>
          <cell r="U64">
            <v>330000</v>
          </cell>
          <cell r="W64">
            <v>79550</v>
          </cell>
          <cell r="X64" t="str">
            <v>JM</v>
          </cell>
        </row>
        <row r="65">
          <cell r="A65">
            <v>2.0640000000000001</v>
          </cell>
          <cell r="B65" t="str">
            <v>BE</v>
          </cell>
          <cell r="C65" t="str">
            <v>AR</v>
          </cell>
          <cell r="D65" t="str">
            <v>LEBLANC Transports</v>
          </cell>
          <cell r="F65">
            <v>70100</v>
          </cell>
          <cell r="G65" t="str">
            <v>AUTREY LES GRAY</v>
          </cell>
          <cell r="K65" t="str">
            <v>LEBLANC Transports</v>
          </cell>
          <cell r="L65">
            <v>70</v>
          </cell>
          <cell r="M65" t="str">
            <v>AUTREY LES GRAY</v>
          </cell>
          <cell r="U65">
            <v>11671</v>
          </cell>
          <cell r="W65">
            <v>4150</v>
          </cell>
          <cell r="X65" t="str">
            <v>SP</v>
          </cell>
        </row>
        <row r="66">
          <cell r="A66">
            <v>2.0649999999999999</v>
          </cell>
          <cell r="B66" t="str">
            <v>BB</v>
          </cell>
          <cell r="C66" t="str">
            <v>BI</v>
          </cell>
          <cell r="D66" t="str">
            <v>LCR</v>
          </cell>
          <cell r="E66" t="str">
            <v>95, Rue du Dauphiné</v>
          </cell>
          <cell r="F66">
            <v>69800</v>
          </cell>
          <cell r="G66" t="str">
            <v>SAINT PRIEST</v>
          </cell>
          <cell r="H66">
            <v>478371446</v>
          </cell>
          <cell r="J66">
            <v>472375545</v>
          </cell>
          <cell r="K66" t="str">
            <v>SCI HEPHAISTOS</v>
          </cell>
          <cell r="L66">
            <v>69</v>
          </cell>
          <cell r="M66" t="str">
            <v>MEYZIEU</v>
          </cell>
          <cell r="N66" t="str">
            <v>LCR</v>
          </cell>
          <cell r="O66" t="str">
            <v>95, Rue du Dauphiné</v>
          </cell>
          <cell r="P66">
            <v>69800</v>
          </cell>
          <cell r="Q66" t="str">
            <v>SAINT PRIEST</v>
          </cell>
          <cell r="R66">
            <v>478371446</v>
          </cell>
          <cell r="T66">
            <v>472375545</v>
          </cell>
          <cell r="U66">
            <v>121000</v>
          </cell>
          <cell r="W66">
            <v>83600</v>
          </cell>
          <cell r="X66" t="str">
            <v>FV</v>
          </cell>
        </row>
        <row r="67">
          <cell r="A67">
            <v>2.0659999999999998</v>
          </cell>
          <cell r="B67" t="str">
            <v>BB</v>
          </cell>
          <cell r="C67" t="str">
            <v>BI</v>
          </cell>
          <cell r="D67" t="str">
            <v>LCR</v>
          </cell>
          <cell r="E67" t="str">
            <v>95, Rue du Dauphiné</v>
          </cell>
          <cell r="F67">
            <v>69800</v>
          </cell>
          <cell r="G67" t="str">
            <v>SAINT PRIEST</v>
          </cell>
          <cell r="H67">
            <v>478371446</v>
          </cell>
          <cell r="J67">
            <v>472375545</v>
          </cell>
          <cell r="K67" t="str">
            <v>FIRA CONCEPT</v>
          </cell>
          <cell r="L67">
            <v>69</v>
          </cell>
          <cell r="M67" t="str">
            <v>LENTILLY</v>
          </cell>
          <cell r="N67" t="str">
            <v>LCR</v>
          </cell>
          <cell r="O67" t="str">
            <v>95, Rue du Dauphiné</v>
          </cell>
          <cell r="P67">
            <v>69800</v>
          </cell>
          <cell r="Q67" t="str">
            <v>SAINT PRIEST</v>
          </cell>
          <cell r="R67">
            <v>478371446</v>
          </cell>
          <cell r="T67">
            <v>472375545</v>
          </cell>
          <cell r="U67">
            <v>50000</v>
          </cell>
          <cell r="W67">
            <v>30000</v>
          </cell>
          <cell r="X67" t="str">
            <v>JH</v>
          </cell>
        </row>
        <row r="68">
          <cell r="A68">
            <v>2.0670000000000002</v>
          </cell>
          <cell r="B68" t="str">
            <v>RM</v>
          </cell>
          <cell r="C68" t="str">
            <v>GD</v>
          </cell>
          <cell r="D68" t="str">
            <v>STRADIS</v>
          </cell>
          <cell r="E68" t="str">
            <v>1 - 3, Route de Rhin</v>
          </cell>
          <cell r="F68">
            <v>67028</v>
          </cell>
          <cell r="G68" t="str">
            <v>STRASBOURG Cédex 1</v>
          </cell>
          <cell r="K68" t="str">
            <v>LECLERC DRIVE</v>
          </cell>
          <cell r="L68">
            <v>67</v>
          </cell>
          <cell r="M68" t="str">
            <v>STRASBOURG</v>
          </cell>
          <cell r="N68" t="str">
            <v>VALENTIN JY</v>
          </cell>
          <cell r="O68" t="str">
            <v>12, Rue des Capucins</v>
          </cell>
          <cell r="P68">
            <v>57400</v>
          </cell>
          <cell r="Q68" t="str">
            <v>SARREBOURG</v>
          </cell>
          <cell r="R68">
            <v>387031080</v>
          </cell>
          <cell r="T68">
            <v>387256857</v>
          </cell>
          <cell r="U68">
            <v>114000</v>
          </cell>
          <cell r="W68">
            <v>78143</v>
          </cell>
          <cell r="X68" t="str">
            <v>RM</v>
          </cell>
        </row>
        <row r="69">
          <cell r="A69">
            <v>2.0680000000000001</v>
          </cell>
          <cell r="B69" t="str">
            <v>BE</v>
          </cell>
          <cell r="C69" t="str">
            <v>DI</v>
          </cell>
          <cell r="D69" t="str">
            <v>LCR</v>
          </cell>
          <cell r="E69" t="str">
            <v>6, Avenue de Bruxelles    CS 62344</v>
          </cell>
          <cell r="F69">
            <v>68069</v>
          </cell>
          <cell r="G69" t="str">
            <v>MULHOUSE Cédex</v>
          </cell>
          <cell r="H69">
            <v>389428974</v>
          </cell>
          <cell r="J69">
            <v>389321347</v>
          </cell>
          <cell r="K69" t="str">
            <v>ALISTER</v>
          </cell>
          <cell r="L69">
            <v>68</v>
          </cell>
          <cell r="M69" t="str">
            <v>COLMAR</v>
          </cell>
          <cell r="N69" t="str">
            <v>LCR</v>
          </cell>
          <cell r="O69" t="str">
            <v>7, Rue Daniel Schoen  Parc des Collines</v>
          </cell>
          <cell r="P69">
            <v>68200</v>
          </cell>
          <cell r="Q69" t="str">
            <v>MULHOUSE</v>
          </cell>
          <cell r="R69">
            <v>389428974</v>
          </cell>
          <cell r="T69">
            <v>389321347</v>
          </cell>
          <cell r="U69">
            <v>30800</v>
          </cell>
          <cell r="W69">
            <v>18000</v>
          </cell>
          <cell r="X69" t="str">
            <v>JM</v>
          </cell>
        </row>
        <row r="70">
          <cell r="A70">
            <v>2.069</v>
          </cell>
          <cell r="B70" t="str">
            <v>BE</v>
          </cell>
          <cell r="C70" t="str">
            <v>BI</v>
          </cell>
          <cell r="D70" t="str">
            <v>LCR</v>
          </cell>
          <cell r="E70" t="str">
            <v>19, Rue de la Haye   BP 30058   SCHILTIGHEIM</v>
          </cell>
          <cell r="F70">
            <v>67013</v>
          </cell>
          <cell r="G70" t="str">
            <v>STRASBOURG Cédex</v>
          </cell>
          <cell r="H70">
            <v>388770240</v>
          </cell>
          <cell r="J70">
            <v>388770265</v>
          </cell>
          <cell r="K70" t="str">
            <v>POSITIF - WILLY LEISSNER</v>
          </cell>
          <cell r="L70">
            <v>67</v>
          </cell>
          <cell r="M70" t="str">
            <v>OBERNAI</v>
          </cell>
          <cell r="N70" t="str">
            <v>LCR</v>
          </cell>
          <cell r="O70" t="str">
            <v>19, Rue de la Haye   BP 30058   SCHILTIGHEIM</v>
          </cell>
          <cell r="P70">
            <v>67013</v>
          </cell>
          <cell r="Q70" t="str">
            <v>STRASBOURG Cédex</v>
          </cell>
          <cell r="R70">
            <v>388770240</v>
          </cell>
          <cell r="T70">
            <v>388770265</v>
          </cell>
          <cell r="U70">
            <v>45340</v>
          </cell>
          <cell r="W70">
            <v>26500</v>
          </cell>
          <cell r="X70" t="str">
            <v>JM</v>
          </cell>
        </row>
        <row r="71">
          <cell r="A71">
            <v>2.0699999999999998</v>
          </cell>
          <cell r="B71" t="str">
            <v>BE</v>
          </cell>
          <cell r="C71" t="str">
            <v>BI</v>
          </cell>
          <cell r="D71" t="str">
            <v>LCR</v>
          </cell>
          <cell r="E71" t="str">
            <v>19, Rue de la Haye   BP 30058   SCHILTIGHEIM</v>
          </cell>
          <cell r="F71">
            <v>67013</v>
          </cell>
          <cell r="G71" t="str">
            <v>STRASBOURG Cédex</v>
          </cell>
          <cell r="H71">
            <v>388770240</v>
          </cell>
          <cell r="J71">
            <v>388770265</v>
          </cell>
          <cell r="K71" t="str">
            <v>SCI BEECH</v>
          </cell>
          <cell r="L71">
            <v>67</v>
          </cell>
          <cell r="M71" t="str">
            <v>HOLZHEIM</v>
          </cell>
          <cell r="N71" t="str">
            <v>LCR</v>
          </cell>
          <cell r="O71" t="str">
            <v>19, Rue de la Haye   BP 30058   SCHILTIGHEIM</v>
          </cell>
          <cell r="P71">
            <v>67013</v>
          </cell>
          <cell r="Q71" t="str">
            <v>STRASBOURG Cédex</v>
          </cell>
          <cell r="R71">
            <v>388770240</v>
          </cell>
          <cell r="T71">
            <v>388770265</v>
          </cell>
          <cell r="U71">
            <v>65050</v>
          </cell>
          <cell r="W71">
            <v>34500</v>
          </cell>
          <cell r="X71" t="str">
            <v>JM</v>
          </cell>
        </row>
        <row r="72">
          <cell r="A72">
            <v>2.0710000000000002</v>
          </cell>
          <cell r="B72" t="str">
            <v>BE</v>
          </cell>
          <cell r="C72" t="str">
            <v>BI</v>
          </cell>
          <cell r="D72" t="str">
            <v>SISE</v>
          </cell>
          <cell r="E72" t="str">
            <v>Route du Fossé Défensif   Port 2006</v>
          </cell>
          <cell r="F72">
            <v>59430</v>
          </cell>
          <cell r="G72" t="str">
            <v>FORT MARDYCK</v>
          </cell>
          <cell r="H72">
            <v>328635915</v>
          </cell>
          <cell r="J72">
            <v>328269389</v>
          </cell>
          <cell r="K72" t="str">
            <v>AGGLO 3</v>
          </cell>
          <cell r="L72">
            <v>59</v>
          </cell>
          <cell r="M72" t="str">
            <v>FORT MARDYCK</v>
          </cell>
          <cell r="U72">
            <v>157080</v>
          </cell>
          <cell r="W72">
            <v>119000</v>
          </cell>
          <cell r="X72" t="str">
            <v>RC</v>
          </cell>
        </row>
        <row r="73">
          <cell r="A73">
            <v>2.0720000000000001</v>
          </cell>
          <cell r="B73" t="str">
            <v>BE</v>
          </cell>
          <cell r="C73" t="str">
            <v>BI</v>
          </cell>
          <cell r="D73" t="str">
            <v>ARCO</v>
          </cell>
          <cell r="E73" t="str">
            <v>6, Rue de Dublin</v>
          </cell>
          <cell r="F73">
            <v>67300</v>
          </cell>
          <cell r="G73" t="str">
            <v>SCHILTIGHEIM</v>
          </cell>
          <cell r="H73">
            <v>388251715</v>
          </cell>
          <cell r="J73">
            <v>388251190</v>
          </cell>
          <cell r="K73" t="str">
            <v>SCI PASTEL</v>
          </cell>
          <cell r="L73">
            <v>67</v>
          </cell>
          <cell r="M73" t="str">
            <v>WEYERSHEIM</v>
          </cell>
          <cell r="N73" t="str">
            <v>ARCO</v>
          </cell>
          <cell r="O73" t="str">
            <v>6, Rue de Dublin</v>
          </cell>
          <cell r="P73">
            <v>67300</v>
          </cell>
          <cell r="Q73" t="str">
            <v>SCHILTIGHEIM</v>
          </cell>
          <cell r="R73">
            <v>388251715</v>
          </cell>
          <cell r="T73">
            <v>388251190</v>
          </cell>
          <cell r="U73">
            <v>88000</v>
          </cell>
          <cell r="W73">
            <v>53000</v>
          </cell>
          <cell r="X73" t="str">
            <v>JH</v>
          </cell>
        </row>
        <row r="74">
          <cell r="A74">
            <v>2.073</v>
          </cell>
          <cell r="B74" t="str">
            <v>BE</v>
          </cell>
          <cell r="C74" t="str">
            <v>AR</v>
          </cell>
          <cell r="D74" t="str">
            <v>ARCO</v>
          </cell>
          <cell r="E74" t="str">
            <v>6, Rue de Dublin</v>
          </cell>
          <cell r="F74">
            <v>67300</v>
          </cell>
          <cell r="G74" t="str">
            <v>SCHILTIGHEIM</v>
          </cell>
          <cell r="H74">
            <v>388251715</v>
          </cell>
          <cell r="J74">
            <v>388251190</v>
          </cell>
          <cell r="K74" t="str">
            <v>SCI MIRA - INRESA</v>
          </cell>
          <cell r="L74">
            <v>68</v>
          </cell>
          <cell r="M74" t="str">
            <v>ALTKIRCH</v>
          </cell>
          <cell r="N74" t="str">
            <v>ARCO</v>
          </cell>
          <cell r="O74" t="str">
            <v>6, Rue de Dublin</v>
          </cell>
          <cell r="P74">
            <v>67300</v>
          </cell>
          <cell r="Q74" t="str">
            <v>SCHILTIGHEIM</v>
          </cell>
          <cell r="R74">
            <v>388251715</v>
          </cell>
          <cell r="T74">
            <v>388251190</v>
          </cell>
          <cell r="U74">
            <v>42000</v>
          </cell>
          <cell r="W74">
            <v>23000</v>
          </cell>
          <cell r="X74" t="str">
            <v>JH</v>
          </cell>
        </row>
        <row r="75">
          <cell r="A75">
            <v>2.0739999999999998</v>
          </cell>
          <cell r="B75" t="str">
            <v>BE</v>
          </cell>
          <cell r="C75" t="str">
            <v>HS</v>
          </cell>
          <cell r="D75" t="str">
            <v>BATIPRO CONCEPT</v>
          </cell>
          <cell r="E75" t="str">
            <v>31, Rue de la Gare</v>
          </cell>
          <cell r="F75">
            <v>25770</v>
          </cell>
          <cell r="G75" t="str">
            <v>SERRE LES SAPINS</v>
          </cell>
          <cell r="H75">
            <v>381412500</v>
          </cell>
          <cell r="J75">
            <v>381518041</v>
          </cell>
          <cell r="K75" t="str">
            <v>SCI ERL</v>
          </cell>
          <cell r="L75">
            <v>25</v>
          </cell>
          <cell r="M75" t="str">
            <v>VAUX LES PRES</v>
          </cell>
          <cell r="N75" t="str">
            <v>BATIPRO CONCEPT</v>
          </cell>
          <cell r="O75" t="str">
            <v>31, Rue de la Gare</v>
          </cell>
          <cell r="P75">
            <v>25770</v>
          </cell>
          <cell r="Q75" t="str">
            <v>SERRE LES SAPINS</v>
          </cell>
          <cell r="R75">
            <v>381412500</v>
          </cell>
          <cell r="T75">
            <v>381518041</v>
          </cell>
          <cell r="U75">
            <v>173504</v>
          </cell>
          <cell r="W75">
            <v>106300</v>
          </cell>
          <cell r="X75" t="str">
            <v>BC</v>
          </cell>
        </row>
        <row r="76">
          <cell r="A76">
            <v>2.0750000000000002</v>
          </cell>
          <cell r="B76" t="str">
            <v>FZ</v>
          </cell>
          <cell r="C76" t="str">
            <v>BI</v>
          </cell>
          <cell r="D76" t="str">
            <v>AERIUM</v>
          </cell>
          <cell r="E76" t="str">
            <v>6, Rue Alexandre de la Bouillerie  ZI Le Vigneau</v>
          </cell>
          <cell r="F76">
            <v>37370</v>
          </cell>
          <cell r="G76" t="str">
            <v>SAINT PATERNE RACAN</v>
          </cell>
          <cell r="H76">
            <v>247293944</v>
          </cell>
          <cell r="J76">
            <v>247293914</v>
          </cell>
          <cell r="K76" t="str">
            <v>DELPHI</v>
          </cell>
          <cell r="L76">
            <v>41</v>
          </cell>
          <cell r="M76" t="str">
            <v>BLOIS</v>
          </cell>
          <cell r="N76" t="str">
            <v>AERIUM</v>
          </cell>
          <cell r="O76" t="str">
            <v>6, Rue Alexandre de la Bouillerie  ZI Le Vigneau</v>
          </cell>
          <cell r="P76">
            <v>37370</v>
          </cell>
          <cell r="Q76" t="str">
            <v>SAINT PATERNE RACAN</v>
          </cell>
          <cell r="R76">
            <v>247293944</v>
          </cell>
          <cell r="T76">
            <v>247293914</v>
          </cell>
          <cell r="U76">
            <v>11500</v>
          </cell>
          <cell r="W76">
            <v>2000</v>
          </cell>
          <cell r="X76" t="str">
            <v>FZ</v>
          </cell>
        </row>
        <row r="77">
          <cell r="A77">
            <v>2.0760000000000001</v>
          </cell>
          <cell r="B77" t="str">
            <v>BE</v>
          </cell>
          <cell r="C77" t="str">
            <v>AR</v>
          </cell>
          <cell r="D77" t="str">
            <v>ARCO</v>
          </cell>
          <cell r="E77" t="str">
            <v>6, Rue de Dublin</v>
          </cell>
          <cell r="F77">
            <v>67300</v>
          </cell>
          <cell r="G77" t="str">
            <v>SCHILTIGHEIM</v>
          </cell>
          <cell r="H77">
            <v>388251715</v>
          </cell>
          <cell r="J77">
            <v>388251190</v>
          </cell>
          <cell r="K77" t="str">
            <v>SCI EVASION</v>
          </cell>
          <cell r="L77">
            <v>67</v>
          </cell>
          <cell r="M77" t="str">
            <v>SOUFFLENHEIM</v>
          </cell>
          <cell r="N77" t="str">
            <v>ARCO</v>
          </cell>
          <cell r="O77" t="str">
            <v>6, Rue de Dublin</v>
          </cell>
          <cell r="P77">
            <v>67300</v>
          </cell>
          <cell r="Q77" t="str">
            <v>SCHILTIGHEIM</v>
          </cell>
          <cell r="R77">
            <v>388251715</v>
          </cell>
          <cell r="T77">
            <v>388251190</v>
          </cell>
          <cell r="U77">
            <v>25000</v>
          </cell>
          <cell r="W77">
            <v>12000</v>
          </cell>
          <cell r="X77" t="str">
            <v>JH</v>
          </cell>
        </row>
        <row r="78">
          <cell r="A78">
            <v>2.077</v>
          </cell>
          <cell r="B78" t="str">
            <v>BB</v>
          </cell>
          <cell r="C78" t="str">
            <v>GD</v>
          </cell>
          <cell r="D78" t="str">
            <v>CNG IMMO - CORIDIS</v>
          </cell>
          <cell r="E78" t="str">
            <v>141, Allée Court Lièvre</v>
          </cell>
          <cell r="F78">
            <v>1290</v>
          </cell>
          <cell r="G78" t="str">
            <v>CROTTET</v>
          </cell>
          <cell r="K78" t="str">
            <v>CASINO</v>
          </cell>
          <cell r="L78">
            <v>1</v>
          </cell>
          <cell r="M78" t="str">
            <v>CONFRANCON</v>
          </cell>
          <cell r="N78" t="str">
            <v>PG ARCHITECTURES</v>
          </cell>
          <cell r="O78" t="str">
            <v>15, Avenue des Saules   Parc de la Saulaie</v>
          </cell>
          <cell r="P78">
            <v>69600</v>
          </cell>
          <cell r="Q78" t="str">
            <v>OULLINS</v>
          </cell>
          <cell r="R78">
            <v>478508439</v>
          </cell>
          <cell r="T78">
            <v>472391863</v>
          </cell>
          <cell r="U78">
            <v>187500</v>
          </cell>
          <cell r="W78">
            <v>111100</v>
          </cell>
          <cell r="X78" t="str">
            <v>JH</v>
          </cell>
        </row>
        <row r="79">
          <cell r="A79">
            <v>2.0779999999999998</v>
          </cell>
          <cell r="B79" t="str">
            <v>FB</v>
          </cell>
          <cell r="C79" t="str">
            <v>BI</v>
          </cell>
          <cell r="D79" t="str">
            <v>SCI SIMALICE</v>
          </cell>
          <cell r="E79" t="str">
            <v>3, Grande Rue</v>
          </cell>
          <cell r="F79">
            <v>70210</v>
          </cell>
          <cell r="G79" t="str">
            <v>POLAINCOURT</v>
          </cell>
          <cell r="K79" t="str">
            <v>SCI SIMALICE</v>
          </cell>
          <cell r="L79">
            <v>70</v>
          </cell>
          <cell r="M79" t="str">
            <v>PORT SUR SAONE</v>
          </cell>
          <cell r="N79" t="str">
            <v>AMIOT PERIN MAZIER Jacqueline</v>
          </cell>
          <cell r="O79" t="str">
            <v>1, Grande Rue</v>
          </cell>
          <cell r="P79">
            <v>39100</v>
          </cell>
          <cell r="Q79" t="str">
            <v>VILLETTE LES DOLE</v>
          </cell>
          <cell r="R79">
            <v>384824742</v>
          </cell>
          <cell r="S79">
            <v>608031602</v>
          </cell>
          <cell r="U79" t="str">
            <v>ANNULEE</v>
          </cell>
          <cell r="W79">
            <v>19353</v>
          </cell>
          <cell r="X79" t="str">
            <v>FV</v>
          </cell>
          <cell r="Y79">
            <v>39200</v>
          </cell>
        </row>
        <row r="80">
          <cell r="A80">
            <v>2.0790000000000002</v>
          </cell>
          <cell r="B80" t="str">
            <v>BE</v>
          </cell>
          <cell r="C80" t="str">
            <v>GD</v>
          </cell>
          <cell r="D80" t="str">
            <v>SARL IMMOBILIERE EIFFEL</v>
          </cell>
          <cell r="E80" t="str">
            <v>26, Rue du Faubourg Saint Nicolas</v>
          </cell>
          <cell r="F80">
            <v>21121</v>
          </cell>
          <cell r="G80" t="str">
            <v>FONTAINE LES DIJON</v>
          </cell>
          <cell r="H80">
            <v>380584150</v>
          </cell>
          <cell r="J80">
            <v>380580801</v>
          </cell>
          <cell r="K80" t="str">
            <v>CENTRE COMMERCIAL FONTAINE D'OUCHE</v>
          </cell>
          <cell r="L80">
            <v>21</v>
          </cell>
          <cell r="M80" t="str">
            <v>DIJON</v>
          </cell>
          <cell r="N80" t="str">
            <v>M+R ARCHITECTES</v>
          </cell>
          <cell r="O80" t="str">
            <v>41, Quai de Fulchiron   Immeuble Rive de Saône</v>
          </cell>
          <cell r="P80">
            <v>69005</v>
          </cell>
          <cell r="Q80" t="str">
            <v>LYON</v>
          </cell>
          <cell r="R80">
            <v>478583707</v>
          </cell>
          <cell r="T80">
            <v>472733349</v>
          </cell>
          <cell r="U80">
            <v>762613.55</v>
          </cell>
          <cell r="W80">
            <v>307730</v>
          </cell>
          <cell r="X80" t="str">
            <v>HC</v>
          </cell>
        </row>
        <row r="81">
          <cell r="A81">
            <v>2.08</v>
          </cell>
          <cell r="B81" t="str">
            <v>FZ</v>
          </cell>
          <cell r="C81" t="str">
            <v>BI</v>
          </cell>
          <cell r="D81" t="str">
            <v>APF ENTREPRISES TOURS</v>
          </cell>
          <cell r="E81" t="str">
            <v>22, Rue de Suède</v>
          </cell>
          <cell r="F81">
            <v>37100</v>
          </cell>
          <cell r="G81" t="str">
            <v>TOURS</v>
          </cell>
          <cell r="H81">
            <v>247542948</v>
          </cell>
          <cell r="J81">
            <v>247417244</v>
          </cell>
          <cell r="K81" t="str">
            <v>BLANCHISSERIE</v>
          </cell>
          <cell r="L81">
            <v>37</v>
          </cell>
          <cell r="M81" t="str">
            <v>NOTRE DAME D'OE</v>
          </cell>
          <cell r="N81" t="str">
            <v>CL CONCEPT</v>
          </cell>
          <cell r="O81" t="str">
            <v>Allée de la Tour Carrée   BP 17</v>
          </cell>
          <cell r="P81">
            <v>37320</v>
          </cell>
          <cell r="Q81" t="str">
            <v>TRUYES</v>
          </cell>
          <cell r="R81">
            <v>247433914</v>
          </cell>
          <cell r="U81">
            <v>21500</v>
          </cell>
          <cell r="W81">
            <v>10500</v>
          </cell>
          <cell r="X81" t="str">
            <v>FZ</v>
          </cell>
        </row>
        <row r="82">
          <cell r="A82">
            <v>2.081</v>
          </cell>
          <cell r="B82" t="str">
            <v>FB</v>
          </cell>
          <cell r="C82" t="str">
            <v>BA</v>
          </cell>
          <cell r="D82" t="str">
            <v>GAEC DE CHEVIGNEY</v>
          </cell>
          <cell r="F82">
            <v>70140</v>
          </cell>
          <cell r="G82" t="str">
            <v>CHEVIGNEY</v>
          </cell>
          <cell r="H82">
            <v>685023688</v>
          </cell>
          <cell r="I82">
            <v>676498560</v>
          </cell>
          <cell r="K82" t="str">
            <v>GAEC DE CHEVIGNEY</v>
          </cell>
          <cell r="L82">
            <v>70</v>
          </cell>
          <cell r="M82" t="str">
            <v>CHEVIGNEY</v>
          </cell>
          <cell r="U82">
            <v>239780</v>
          </cell>
          <cell r="X82" t="str">
            <v>FB</v>
          </cell>
        </row>
        <row r="83">
          <cell r="A83">
            <v>2.0819999999999999</v>
          </cell>
          <cell r="B83" t="str">
            <v>BE</v>
          </cell>
          <cell r="C83" t="str">
            <v>BI</v>
          </cell>
          <cell r="D83" t="str">
            <v>SISE</v>
          </cell>
          <cell r="E83" t="str">
            <v>Route du Fossé Défensif   Port 2006</v>
          </cell>
          <cell r="F83">
            <v>59430</v>
          </cell>
          <cell r="G83" t="str">
            <v>FORT MARDYCK</v>
          </cell>
          <cell r="H83">
            <v>328635915</v>
          </cell>
          <cell r="J83">
            <v>328269389</v>
          </cell>
          <cell r="K83" t="str">
            <v>SISE</v>
          </cell>
          <cell r="L83">
            <v>59</v>
          </cell>
          <cell r="M83" t="str">
            <v>FORT MARDYCK</v>
          </cell>
          <cell r="U83">
            <v>47520</v>
          </cell>
          <cell r="W83">
            <v>36000</v>
          </cell>
          <cell r="X83" t="str">
            <v>RC</v>
          </cell>
        </row>
        <row r="84">
          <cell r="A84">
            <v>2.0830000000000002</v>
          </cell>
          <cell r="B84" t="str">
            <v>FZ</v>
          </cell>
          <cell r="C84" t="str">
            <v>BI</v>
          </cell>
          <cell r="D84" t="str">
            <v>SCI TOURS</v>
          </cell>
          <cell r="E84" t="str">
            <v>175, Rue des Chênes</v>
          </cell>
          <cell r="F84">
            <v>26240</v>
          </cell>
          <cell r="G84" t="str">
            <v>LAVEYRON</v>
          </cell>
          <cell r="K84" t="str">
            <v>THERMOKING</v>
          </cell>
          <cell r="L84">
            <v>37</v>
          </cell>
          <cell r="M84" t="str">
            <v>PARCAY MESLAY</v>
          </cell>
          <cell r="N84" t="str">
            <v>CL CONCEPT</v>
          </cell>
          <cell r="O84" t="str">
            <v>Allée de la Tour Carrée   BP 17</v>
          </cell>
          <cell r="P84">
            <v>37320</v>
          </cell>
          <cell r="Q84" t="str">
            <v>TRUYES</v>
          </cell>
          <cell r="R84">
            <v>247433914</v>
          </cell>
          <cell r="U84">
            <v>31000</v>
          </cell>
          <cell r="V84">
            <v>2300</v>
          </cell>
          <cell r="W84">
            <v>13100</v>
          </cell>
          <cell r="X84" t="str">
            <v>FZ</v>
          </cell>
        </row>
        <row r="85">
          <cell r="A85">
            <v>2.0840000000000001</v>
          </cell>
          <cell r="B85" t="str">
            <v>FZ</v>
          </cell>
          <cell r="C85" t="str">
            <v>GD</v>
          </cell>
          <cell r="D85" t="str">
            <v>SAINT VALERY DISTRIBUTION</v>
          </cell>
          <cell r="E85" t="str">
            <v>Route du Havre</v>
          </cell>
          <cell r="F85">
            <v>76460</v>
          </cell>
          <cell r="G85" t="str">
            <v>SAINT VALERY EN CAUX</v>
          </cell>
          <cell r="K85" t="str">
            <v>LECLERC</v>
          </cell>
          <cell r="L85">
            <v>76</v>
          </cell>
          <cell r="M85" t="str">
            <v>SAINT VALERY EN CAUX</v>
          </cell>
          <cell r="N85" t="str">
            <v>CL CONCEPT</v>
          </cell>
          <cell r="O85" t="str">
            <v>Allée de la Tour Carrée   BP 17</v>
          </cell>
          <cell r="P85">
            <v>37320</v>
          </cell>
          <cell r="Q85" t="str">
            <v>TRUYES</v>
          </cell>
          <cell r="R85">
            <v>247433914</v>
          </cell>
          <cell r="U85">
            <v>190000</v>
          </cell>
          <cell r="W85">
            <v>100000</v>
          </cell>
          <cell r="X85" t="str">
            <v>FZ</v>
          </cell>
        </row>
        <row r="86">
          <cell r="A86">
            <v>2.085</v>
          </cell>
          <cell r="B86" t="str">
            <v>BE</v>
          </cell>
          <cell r="C86" t="str">
            <v>MP</v>
          </cell>
          <cell r="D86" t="str">
            <v>BRISARD CARAIBES</v>
          </cell>
          <cell r="E86" t="str">
            <v>3, Rue Eugène Eucharis   Lotissement Dillon</v>
          </cell>
          <cell r="F86">
            <v>97200</v>
          </cell>
          <cell r="G86" t="str">
            <v>FORT DE FRANCE</v>
          </cell>
          <cell r="K86" t="str">
            <v>CENTRE PENITENTIAIRE - PRISON</v>
          </cell>
          <cell r="L86">
            <v>97</v>
          </cell>
          <cell r="M86" t="str">
            <v>DUCOS</v>
          </cell>
          <cell r="U86">
            <v>306019</v>
          </cell>
          <cell r="V86">
            <v>40698.040000000008</v>
          </cell>
          <cell r="W86">
            <v>127300</v>
          </cell>
          <cell r="X86" t="str">
            <v>BC</v>
          </cell>
        </row>
        <row r="87">
          <cell r="A87">
            <v>2.0859999999999999</v>
          </cell>
          <cell r="B87" t="str">
            <v>BE</v>
          </cell>
          <cell r="C87" t="str">
            <v>MP</v>
          </cell>
          <cell r="D87" t="str">
            <v>SEMAAD</v>
          </cell>
          <cell r="E87" t="str">
            <v xml:space="preserve">8, Rue Marcel Dassault   CS 87972   Parc Technologique </v>
          </cell>
          <cell r="F87">
            <v>21079</v>
          </cell>
          <cell r="G87" t="str">
            <v>DIJON Cédex</v>
          </cell>
          <cell r="H87">
            <v>380721871</v>
          </cell>
          <cell r="J87">
            <v>380722347</v>
          </cell>
          <cell r="K87" t="str">
            <v>EPLAAD</v>
          </cell>
          <cell r="L87">
            <v>21</v>
          </cell>
          <cell r="M87" t="str">
            <v>DIJON</v>
          </cell>
          <cell r="N87" t="str">
            <v>FERRAND SIGAL</v>
          </cell>
          <cell r="O87" t="str">
            <v>15, Place Louis Pradel</v>
          </cell>
          <cell r="P87">
            <v>69281</v>
          </cell>
          <cell r="Q87" t="str">
            <v>LYON Cédex 01</v>
          </cell>
          <cell r="R87">
            <v>478274749</v>
          </cell>
          <cell r="T87">
            <v>478274657</v>
          </cell>
          <cell r="U87">
            <v>253150</v>
          </cell>
          <cell r="W87">
            <v>44930</v>
          </cell>
          <cell r="X87" t="str">
            <v>RC</v>
          </cell>
        </row>
        <row r="88">
          <cell r="A88">
            <v>2.0870000000000002</v>
          </cell>
          <cell r="B88" t="str">
            <v>BE</v>
          </cell>
          <cell r="C88" t="str">
            <v>BI</v>
          </cell>
          <cell r="D88" t="str">
            <v>GENERAL EMBALLAGE</v>
          </cell>
          <cell r="E88" t="str">
            <v>BP 63 E    AKBOU</v>
          </cell>
          <cell r="F88">
            <v>6200</v>
          </cell>
          <cell r="G88" t="str">
            <v>BEJAIA</v>
          </cell>
          <cell r="H88">
            <v>21334349043</v>
          </cell>
          <cell r="K88" t="str">
            <v>GENERAL EMBALLAGE</v>
          </cell>
          <cell r="L88" t="str">
            <v>E</v>
          </cell>
          <cell r="M88" t="str">
            <v>AKBOU (ALGERIE)</v>
          </cell>
          <cell r="U88">
            <v>788390</v>
          </cell>
          <cell r="W88">
            <v>451980</v>
          </cell>
          <cell r="X88" t="str">
            <v>JM</v>
          </cell>
        </row>
        <row r="89">
          <cell r="A89">
            <v>2.0880000000000001</v>
          </cell>
          <cell r="B89" t="str">
            <v>YM</v>
          </cell>
          <cell r="C89" t="str">
            <v>BI</v>
          </cell>
          <cell r="D89" t="str">
            <v>T2I MAINTENANCE</v>
          </cell>
          <cell r="E89" t="str">
            <v>3, Rue des Frères Lumière</v>
          </cell>
          <cell r="F89">
            <v>68000</v>
          </cell>
          <cell r="G89" t="str">
            <v>COLMAR</v>
          </cell>
          <cell r="H89">
            <v>389210850</v>
          </cell>
          <cell r="I89">
            <v>630676376</v>
          </cell>
          <cell r="J89">
            <v>389210851</v>
          </cell>
          <cell r="K89" t="str">
            <v>T2I MAINTENANCE</v>
          </cell>
          <cell r="L89">
            <v>68</v>
          </cell>
          <cell r="M89" t="str">
            <v>COLMAR</v>
          </cell>
          <cell r="U89">
            <v>135000</v>
          </cell>
          <cell r="W89">
            <v>96000</v>
          </cell>
          <cell r="X89" t="str">
            <v>BC</v>
          </cell>
        </row>
        <row r="90">
          <cell r="A90">
            <v>2.089</v>
          </cell>
          <cell r="B90" t="str">
            <v>YM</v>
          </cell>
          <cell r="C90" t="str">
            <v>AR</v>
          </cell>
          <cell r="D90" t="str">
            <v>KS CONSTRUCTION</v>
          </cell>
          <cell r="E90" t="str">
            <v>10, Rue de l'Atome</v>
          </cell>
          <cell r="F90">
            <v>67800</v>
          </cell>
          <cell r="G90" t="str">
            <v>BISCHHEIM</v>
          </cell>
          <cell r="H90">
            <v>388191444</v>
          </cell>
          <cell r="I90">
            <v>661923143</v>
          </cell>
          <cell r="J90">
            <v>388191449</v>
          </cell>
          <cell r="K90" t="str">
            <v>SOLIV'ERS</v>
          </cell>
          <cell r="L90">
            <v>67</v>
          </cell>
          <cell r="M90" t="str">
            <v>MOLSHEIM</v>
          </cell>
          <cell r="N90" t="str">
            <v>KS CONSTRUCTON</v>
          </cell>
          <cell r="O90" t="str">
            <v>10, Rue de l'Atome</v>
          </cell>
          <cell r="P90">
            <v>67800</v>
          </cell>
          <cell r="Q90" t="str">
            <v>BISCHHEIM</v>
          </cell>
          <cell r="R90">
            <v>388191444</v>
          </cell>
          <cell r="S90">
            <v>661923143</v>
          </cell>
          <cell r="T90">
            <v>388191449</v>
          </cell>
          <cell r="U90">
            <v>134800</v>
          </cell>
          <cell r="W90">
            <v>62400</v>
          </cell>
          <cell r="X90" t="str">
            <v>FV</v>
          </cell>
        </row>
        <row r="91">
          <cell r="A91">
            <v>2.09</v>
          </cell>
          <cell r="B91" t="str">
            <v>FZ</v>
          </cell>
          <cell r="C91" t="str">
            <v>DI</v>
          </cell>
          <cell r="D91" t="str">
            <v>LC INGENIERIE</v>
          </cell>
          <cell r="E91" t="str">
            <v>2, Rue Alexander Calder   BP 17</v>
          </cell>
          <cell r="F91">
            <v>37320</v>
          </cell>
          <cell r="G91" t="str">
            <v>TRUYES</v>
          </cell>
          <cell r="K91" t="str">
            <v>RESTAURANT MAMIE BIGOUDE - LA CARROUSEL - LECA</v>
          </cell>
          <cell r="L91">
            <v>37</v>
          </cell>
          <cell r="M91" t="str">
            <v>CHAMBRAY LES TOURS</v>
          </cell>
          <cell r="N91" t="str">
            <v>CL CONCEPT</v>
          </cell>
          <cell r="O91" t="str">
            <v>Allée de la Tour Carrée</v>
          </cell>
          <cell r="P91">
            <v>37320</v>
          </cell>
          <cell r="Q91" t="str">
            <v>TRUYES</v>
          </cell>
          <cell r="U91">
            <v>47000</v>
          </cell>
          <cell r="W91">
            <v>23000</v>
          </cell>
          <cell r="X91" t="str">
            <v>FZ</v>
          </cell>
        </row>
        <row r="92">
          <cell r="A92">
            <v>2.0910000000000002</v>
          </cell>
          <cell r="B92" t="str">
            <v>YM</v>
          </cell>
          <cell r="C92" t="str">
            <v>HS</v>
          </cell>
          <cell r="D92" t="str">
            <v>ARTEO</v>
          </cell>
          <cell r="E92" t="str">
            <v>23, Quai Vauban</v>
          </cell>
          <cell r="F92">
            <v>90000</v>
          </cell>
          <cell r="G92" t="str">
            <v>BELFORT</v>
          </cell>
          <cell r="H92">
            <v>384284801</v>
          </cell>
          <cell r="J92">
            <v>384286735</v>
          </cell>
          <cell r="K92" t="str">
            <v>SCI RAYONNAGES</v>
          </cell>
          <cell r="L92">
            <v>67</v>
          </cell>
          <cell r="M92" t="str">
            <v>ESCHBACH</v>
          </cell>
          <cell r="N92" t="str">
            <v>ARTEO</v>
          </cell>
          <cell r="O92" t="str">
            <v>8, Rue de Broglie</v>
          </cell>
          <cell r="P92">
            <v>90000</v>
          </cell>
          <cell r="Q92" t="str">
            <v>BELFORT</v>
          </cell>
          <cell r="R92">
            <v>384284801</v>
          </cell>
          <cell r="T92">
            <v>384286735</v>
          </cell>
          <cell r="U92">
            <v>94177.5</v>
          </cell>
          <cell r="W92">
            <v>54400</v>
          </cell>
          <cell r="X92" t="str">
            <v>BC</v>
          </cell>
        </row>
        <row r="93">
          <cell r="A93">
            <v>2.0920000000000001</v>
          </cell>
          <cell r="B93" t="str">
            <v>FZ</v>
          </cell>
          <cell r="C93" t="str">
            <v>DI</v>
          </cell>
          <cell r="D93" t="str">
            <v>CL CONCEPT</v>
          </cell>
          <cell r="E93" t="str">
            <v>Allée de la Tour Carrée</v>
          </cell>
          <cell r="F93">
            <v>37320</v>
          </cell>
          <cell r="G93" t="str">
            <v>TRUYES</v>
          </cell>
          <cell r="K93" t="str">
            <v>SCI D'ATTRIBUTION DE LA PETITE BRUERE - CENTRE PARAMEDICAL</v>
          </cell>
          <cell r="L93">
            <v>37</v>
          </cell>
          <cell r="M93" t="str">
            <v>JOUE LES TOURS</v>
          </cell>
          <cell r="N93" t="str">
            <v>CL CONCEPT</v>
          </cell>
          <cell r="O93" t="str">
            <v>Allée de la Tour Carrée</v>
          </cell>
          <cell r="P93">
            <v>37320</v>
          </cell>
          <cell r="Q93" t="str">
            <v>TRUYES</v>
          </cell>
          <cell r="U93">
            <v>50000</v>
          </cell>
          <cell r="W93">
            <v>27000</v>
          </cell>
          <cell r="X93" t="str">
            <v>FZ</v>
          </cell>
        </row>
        <row r="94">
          <cell r="A94">
            <v>2.093</v>
          </cell>
          <cell r="B94" t="str">
            <v>BE</v>
          </cell>
          <cell r="C94" t="str">
            <v>DI</v>
          </cell>
          <cell r="D94" t="str">
            <v>COREAL</v>
          </cell>
          <cell r="E94" t="str">
            <v>38, Avenue Franklin Roosevelt</v>
          </cell>
          <cell r="F94">
            <v>77210</v>
          </cell>
          <cell r="G94" t="str">
            <v>AVON</v>
          </cell>
          <cell r="K94" t="str">
            <v>CINEMA CONFLUENCE</v>
          </cell>
          <cell r="L94">
            <v>77</v>
          </cell>
          <cell r="M94" t="str">
            <v>VARENNES SUR SEINE</v>
          </cell>
          <cell r="N94" t="str">
            <v>COREAL</v>
          </cell>
          <cell r="O94" t="str">
            <v>38, Avenue Franklin Roosevelt</v>
          </cell>
          <cell r="P94">
            <v>77210</v>
          </cell>
          <cell r="Q94" t="str">
            <v>AVON</v>
          </cell>
          <cell r="U94">
            <v>54000</v>
          </cell>
          <cell r="W94">
            <v>30800</v>
          </cell>
          <cell r="X94" t="str">
            <v>BC</v>
          </cell>
        </row>
        <row r="95">
          <cell r="A95">
            <v>2.0939999999999999</v>
          </cell>
          <cell r="B95" t="str">
            <v>FZ</v>
          </cell>
          <cell r="C95" t="str">
            <v>GD</v>
          </cell>
          <cell r="D95" t="str">
            <v>SORADIS</v>
          </cell>
          <cell r="E95" t="str">
            <v>ZAC du Blanc Carroi   50, Rue Georges Guynemer</v>
          </cell>
          <cell r="F95">
            <v>37500</v>
          </cell>
          <cell r="G95" t="str">
            <v>CHINON</v>
          </cell>
          <cell r="H95">
            <v>247935930</v>
          </cell>
          <cell r="J95">
            <v>247932472</v>
          </cell>
          <cell r="K95" t="str">
            <v>LECLERC</v>
          </cell>
          <cell r="L95">
            <v>37</v>
          </cell>
          <cell r="M95" t="str">
            <v>CHINON</v>
          </cell>
          <cell r="N95" t="str">
            <v>ARTYCES ARCHITECTES</v>
          </cell>
          <cell r="O95" t="str">
            <v>27, Rue de l'Alun</v>
          </cell>
          <cell r="P95">
            <v>91150</v>
          </cell>
          <cell r="Q95" t="str">
            <v>ETAMPES</v>
          </cell>
          <cell r="U95">
            <v>10080</v>
          </cell>
          <cell r="X95" t="str">
            <v>FZ</v>
          </cell>
        </row>
        <row r="96">
          <cell r="A96">
            <v>2.0950000000000002</v>
          </cell>
          <cell r="B96" t="str">
            <v>BE</v>
          </cell>
          <cell r="C96" t="str">
            <v>BI</v>
          </cell>
          <cell r="D96" t="str">
            <v>BRISARD CARAIBES</v>
          </cell>
          <cell r="E96" t="str">
            <v>3, Rue Eugène Eucharis   Lotissement Dillon</v>
          </cell>
          <cell r="F96">
            <v>97200</v>
          </cell>
          <cell r="G96" t="str">
            <v>FORT DE FRANCE</v>
          </cell>
          <cell r="K96" t="str">
            <v>SCI LABAY</v>
          </cell>
          <cell r="L96">
            <v>97</v>
          </cell>
          <cell r="M96" t="str">
            <v>FORT DE FRANCE</v>
          </cell>
          <cell r="N96" t="str">
            <v>E2C</v>
          </cell>
          <cell r="P96">
            <v>97200</v>
          </cell>
          <cell r="Q96" t="str">
            <v>FORT DE FRANCE</v>
          </cell>
          <cell r="U96">
            <v>80258.92</v>
          </cell>
          <cell r="W96">
            <v>20000</v>
          </cell>
          <cell r="X96" t="str">
            <v>FV</v>
          </cell>
        </row>
        <row r="97">
          <cell r="A97">
            <v>2.0960000000000001</v>
          </cell>
          <cell r="B97" t="str">
            <v>FB</v>
          </cell>
          <cell r="C97" t="str">
            <v>BI</v>
          </cell>
          <cell r="D97" t="str">
            <v>SCI ACTIVITES COURRIER DE PROXIMITE</v>
          </cell>
          <cell r="E97" t="str">
            <v>CSPI Rennes    27, Boulevard du Colombier   CS 40201</v>
          </cell>
          <cell r="F97">
            <v>35002</v>
          </cell>
          <cell r="G97" t="str">
            <v>RENNES Cédex</v>
          </cell>
          <cell r="K97" t="str">
            <v>LA POSTE</v>
          </cell>
          <cell r="L97">
            <v>39</v>
          </cell>
          <cell r="M97" t="str">
            <v>DOLE</v>
          </cell>
          <cell r="N97" t="str">
            <v>ROUX Serge</v>
          </cell>
          <cell r="O97" t="str">
            <v>188, Avenue Jacques Duhamel</v>
          </cell>
          <cell r="P97">
            <v>39100</v>
          </cell>
          <cell r="Q97" t="str">
            <v>DOLE</v>
          </cell>
          <cell r="S97">
            <v>674137084</v>
          </cell>
          <cell r="U97">
            <v>14600</v>
          </cell>
          <cell r="X97" t="str">
            <v>FV</v>
          </cell>
        </row>
        <row r="98">
          <cell r="A98">
            <v>2.097</v>
          </cell>
          <cell r="B98" t="str">
            <v>BB</v>
          </cell>
          <cell r="C98" t="str">
            <v>GD</v>
          </cell>
          <cell r="D98" t="str">
            <v>IGC SERVICES (LES RESTANQUES à SAINT CHAMAS)</v>
          </cell>
          <cell r="E98" t="str">
            <v>1, Esplanade de France   BP 306</v>
          </cell>
          <cell r="F98">
            <v>42008</v>
          </cell>
          <cell r="G98" t="str">
            <v xml:space="preserve">SAINT ETIENNE Cédex </v>
          </cell>
          <cell r="H98">
            <v>477453481</v>
          </cell>
          <cell r="J98">
            <v>477453888</v>
          </cell>
          <cell r="K98" t="str">
            <v>CASINO</v>
          </cell>
          <cell r="L98">
            <v>13</v>
          </cell>
          <cell r="M98" t="str">
            <v>SAINT CHAMAS</v>
          </cell>
          <cell r="N98" t="str">
            <v>MARRAUD INGENIERIE</v>
          </cell>
          <cell r="O98" t="str">
            <v>Payrol   Route d'Auch   BP 60</v>
          </cell>
          <cell r="P98">
            <v>47552</v>
          </cell>
          <cell r="Q98" t="str">
            <v>BOE Cédex</v>
          </cell>
          <cell r="R98">
            <v>553482000</v>
          </cell>
          <cell r="T98">
            <v>553956817</v>
          </cell>
          <cell r="U98" t="str">
            <v>ANNULEE</v>
          </cell>
          <cell r="W98">
            <v>190540</v>
          </cell>
          <cell r="X98" t="str">
            <v>JH</v>
          </cell>
          <cell r="Y98">
            <v>345000</v>
          </cell>
        </row>
        <row r="99">
          <cell r="A99">
            <v>2.0979999999999999</v>
          </cell>
          <cell r="B99" t="str">
            <v>RM</v>
          </cell>
          <cell r="C99" t="str">
            <v>AR</v>
          </cell>
          <cell r="D99" t="str">
            <v>GF INVESTISSEMENTS</v>
          </cell>
          <cell r="E99" t="str">
            <v>1, Rue du Commerce</v>
          </cell>
          <cell r="F99">
            <v>68420</v>
          </cell>
          <cell r="G99" t="str">
            <v>HERRLISHEIM PRES COLMAR</v>
          </cell>
          <cell r="K99" t="str">
            <v>SCI EXECO</v>
          </cell>
          <cell r="L99">
            <v>68</v>
          </cell>
          <cell r="M99" t="str">
            <v>SAINTE CROIX EN PLAINE</v>
          </cell>
          <cell r="N99" t="str">
            <v>CA CONCEPTION ET REALISATIONS</v>
          </cell>
          <cell r="O99" t="str">
            <v>10, Rue de la Blind</v>
          </cell>
          <cell r="P99">
            <v>68280</v>
          </cell>
          <cell r="Q99" t="str">
            <v>SUNDHOFFEN</v>
          </cell>
          <cell r="R99">
            <v>389862115</v>
          </cell>
          <cell r="T99">
            <v>389862113</v>
          </cell>
          <cell r="U99">
            <v>271925</v>
          </cell>
          <cell r="W99">
            <v>127500</v>
          </cell>
          <cell r="X99" t="str">
            <v>RM</v>
          </cell>
        </row>
        <row r="100">
          <cell r="A100">
            <v>2.0990000000000002</v>
          </cell>
          <cell r="B100" t="str">
            <v>YM</v>
          </cell>
          <cell r="C100" t="str">
            <v>GD</v>
          </cell>
          <cell r="D100" t="str">
            <v>ANSOL</v>
          </cell>
          <cell r="E100" t="str">
            <v>Route de Phalsbourg</v>
          </cell>
          <cell r="F100">
            <v>67260</v>
          </cell>
          <cell r="G100" t="str">
            <v>SARRE UNION</v>
          </cell>
          <cell r="K100" t="str">
            <v>LECLERC</v>
          </cell>
          <cell r="L100">
            <v>67</v>
          </cell>
          <cell r="M100" t="str">
            <v>SARRE UNION</v>
          </cell>
          <cell r="N100" t="str">
            <v>SOPRICOM</v>
          </cell>
          <cell r="O100" t="str">
            <v>7 Bis, Boulevard de la République  BP 245</v>
          </cell>
          <cell r="P100">
            <v>58002</v>
          </cell>
          <cell r="Q100" t="str">
            <v>NEVERS Cédex</v>
          </cell>
          <cell r="R100">
            <v>386939120</v>
          </cell>
          <cell r="T100">
            <v>386612048</v>
          </cell>
          <cell r="U100">
            <v>225000</v>
          </cell>
          <cell r="W100">
            <v>139000</v>
          </cell>
          <cell r="X100" t="str">
            <v>RM</v>
          </cell>
        </row>
        <row r="101">
          <cell r="A101">
            <v>2.1</v>
          </cell>
          <cell r="B101" t="str">
            <v>BE</v>
          </cell>
          <cell r="C101" t="str">
            <v>BI</v>
          </cell>
          <cell r="D101" t="str">
            <v>FGV BOISSET</v>
          </cell>
          <cell r="E101" t="str">
            <v>Zone des Renardières   Rue des Frères Montgolfier</v>
          </cell>
          <cell r="F101">
            <v>21700</v>
          </cell>
          <cell r="G101" t="str">
            <v>NUITS SAINT GEORGES</v>
          </cell>
          <cell r="H101">
            <v>380626117</v>
          </cell>
          <cell r="K101" t="str">
            <v>FGV BOISSET</v>
          </cell>
          <cell r="L101">
            <v>21</v>
          </cell>
          <cell r="M101" t="str">
            <v>NUITS SAINT GEORGES</v>
          </cell>
          <cell r="N101" t="str">
            <v>SETUREC ARCHITECTURE</v>
          </cell>
          <cell r="O101" t="str">
            <v>37, Rue Elsa Triolet   Parc Valmy</v>
          </cell>
          <cell r="P101">
            <v>21000</v>
          </cell>
          <cell r="Q101" t="str">
            <v>DIJON Cédex</v>
          </cell>
          <cell r="R101">
            <v>380740102</v>
          </cell>
          <cell r="S101">
            <v>618408071</v>
          </cell>
          <cell r="T101">
            <v>380740106</v>
          </cell>
          <cell r="U101">
            <v>130000</v>
          </cell>
          <cell r="W101">
            <v>61800</v>
          </cell>
          <cell r="X101" t="str">
            <v>JM</v>
          </cell>
        </row>
        <row r="102">
          <cell r="A102">
            <v>2.101</v>
          </cell>
          <cell r="B102" t="str">
            <v>BE</v>
          </cell>
          <cell r="C102" t="str">
            <v>MP</v>
          </cell>
          <cell r="D102" t="str">
            <v>COREAL</v>
          </cell>
          <cell r="E102" t="str">
            <v>BP 45</v>
          </cell>
          <cell r="F102">
            <v>70180</v>
          </cell>
          <cell r="G102" t="str">
            <v>DAMPIERRE SUR SALON</v>
          </cell>
          <cell r="K102" t="str">
            <v>PARC FRANCOIS MITTERAND</v>
          </cell>
          <cell r="L102">
            <v>92</v>
          </cell>
          <cell r="M102" t="str">
            <v>BAGNEUX</v>
          </cell>
          <cell r="N102" t="str">
            <v>COREAL</v>
          </cell>
          <cell r="O102" t="str">
            <v>BP 45</v>
          </cell>
          <cell r="P102">
            <v>70180</v>
          </cell>
          <cell r="Q102" t="str">
            <v>DAMPIERRE SUR SALON</v>
          </cell>
          <cell r="U102">
            <v>27550</v>
          </cell>
          <cell r="W102">
            <v>12000</v>
          </cell>
          <cell r="X102" t="str">
            <v>RM</v>
          </cell>
        </row>
        <row r="103">
          <cell r="A103">
            <v>2.1019999999999999</v>
          </cell>
          <cell r="B103" t="str">
            <v>RM</v>
          </cell>
          <cell r="C103" t="str">
            <v>BI</v>
          </cell>
          <cell r="D103" t="str">
            <v>SCI LOTUS DE LA MARE</v>
          </cell>
          <cell r="E103" t="str">
            <v>52, Chemin de la Tanier</v>
          </cell>
          <cell r="F103">
            <v>97499</v>
          </cell>
          <cell r="G103" t="str">
            <v xml:space="preserve">LA POSSESSION </v>
          </cell>
          <cell r="K103" t="str">
            <v>SCI LOTUS DE LA MARE</v>
          </cell>
          <cell r="L103">
            <v>97</v>
          </cell>
          <cell r="M103" t="str">
            <v>LA POSSESSION</v>
          </cell>
          <cell r="U103">
            <v>122047</v>
          </cell>
          <cell r="W103">
            <v>12000</v>
          </cell>
          <cell r="X103" t="str">
            <v>RM</v>
          </cell>
        </row>
        <row r="104">
          <cell r="K104" t="str">
            <v/>
          </cell>
        </row>
        <row r="105">
          <cell r="K105" t="str">
            <v/>
          </cell>
        </row>
        <row r="106">
          <cell r="K106" t="str">
            <v/>
          </cell>
        </row>
        <row r="107">
          <cell r="K107" t="str">
            <v/>
          </cell>
        </row>
        <row r="108">
          <cell r="K108" t="str">
            <v/>
          </cell>
        </row>
        <row r="109">
          <cell r="K109" t="str">
            <v/>
          </cell>
        </row>
        <row r="110">
          <cell r="K110" t="str">
            <v/>
          </cell>
        </row>
        <row r="111">
          <cell r="K111" t="str">
            <v/>
          </cell>
        </row>
        <row r="112">
          <cell r="K112" t="str">
            <v/>
          </cell>
        </row>
        <row r="113">
          <cell r="K113" t="str">
            <v/>
          </cell>
        </row>
        <row r="114">
          <cell r="K114" t="str">
            <v/>
          </cell>
        </row>
        <row r="115">
          <cell r="K115" t="str">
            <v/>
          </cell>
        </row>
        <row r="116">
          <cell r="K116" t="str">
            <v/>
          </cell>
        </row>
        <row r="117">
          <cell r="K117" t="str">
            <v/>
          </cell>
        </row>
        <row r="118">
          <cell r="K118" t="str">
            <v/>
          </cell>
        </row>
        <row r="119">
          <cell r="K119" t="str">
            <v/>
          </cell>
        </row>
        <row r="120">
          <cell r="K120" t="str">
            <v/>
          </cell>
        </row>
        <row r="121">
          <cell r="K121" t="str">
            <v/>
          </cell>
        </row>
        <row r="122">
          <cell r="K122" t="str">
            <v/>
          </cell>
        </row>
        <row r="123">
          <cell r="K123" t="str">
            <v/>
          </cell>
        </row>
        <row r="124">
          <cell r="K124" t="str">
            <v/>
          </cell>
        </row>
        <row r="125">
          <cell r="K125" t="str">
            <v/>
          </cell>
        </row>
        <row r="126">
          <cell r="K126" t="str">
            <v/>
          </cell>
        </row>
        <row r="127">
          <cell r="K127" t="str">
            <v/>
          </cell>
        </row>
        <row r="128">
          <cell r="K128" t="str">
            <v/>
          </cell>
        </row>
        <row r="129">
          <cell r="K129" t="str">
            <v/>
          </cell>
        </row>
        <row r="130">
          <cell r="K130" t="str">
            <v/>
          </cell>
        </row>
        <row r="131">
          <cell r="K131" t="str">
            <v/>
          </cell>
        </row>
        <row r="132">
          <cell r="K132" t="str">
            <v/>
          </cell>
        </row>
        <row r="133">
          <cell r="K133" t="str">
            <v/>
          </cell>
        </row>
        <row r="134">
          <cell r="K134" t="str">
            <v/>
          </cell>
        </row>
        <row r="135">
          <cell r="K135" t="str">
            <v/>
          </cell>
        </row>
        <row r="136">
          <cell r="K136" t="str">
            <v/>
          </cell>
        </row>
        <row r="137">
          <cell r="K137" t="str">
            <v/>
          </cell>
        </row>
        <row r="138">
          <cell r="K138" t="str">
            <v/>
          </cell>
        </row>
        <row r="139">
          <cell r="K139" t="str">
            <v/>
          </cell>
        </row>
        <row r="140">
          <cell r="K140" t="str">
            <v/>
          </cell>
        </row>
        <row r="141">
          <cell r="K141" t="str">
            <v/>
          </cell>
        </row>
        <row r="142">
          <cell r="K142" t="str">
            <v/>
          </cell>
        </row>
        <row r="143">
          <cell r="K143" t="str">
            <v/>
          </cell>
        </row>
        <row r="144">
          <cell r="K144" t="str">
            <v/>
          </cell>
        </row>
        <row r="145">
          <cell r="K145" t="str">
            <v/>
          </cell>
        </row>
        <row r="146">
          <cell r="K146" t="str">
            <v/>
          </cell>
        </row>
        <row r="147">
          <cell r="K147" t="str">
            <v/>
          </cell>
        </row>
        <row r="148">
          <cell r="K148" t="str">
            <v/>
          </cell>
        </row>
        <row r="149">
          <cell r="K149" t="str">
            <v/>
          </cell>
        </row>
        <row r="150">
          <cell r="K150" t="str">
            <v/>
          </cell>
        </row>
        <row r="151">
          <cell r="K151" t="str">
            <v/>
          </cell>
        </row>
      </sheetData>
      <sheetData sheetId="16">
        <row r="1">
          <cell r="A1" t="str">
            <v>N° AFFAIRE</v>
          </cell>
          <cell r="B1" t="str">
            <v>MOIS</v>
          </cell>
          <cell r="C1" t="str">
            <v>COM</v>
          </cell>
          <cell r="D1" t="str">
            <v>SECTEUR</v>
          </cell>
          <cell r="E1" t="str">
            <v>NOM DU CLIENT</v>
          </cell>
          <cell r="F1" t="str">
            <v>ADRESSE</v>
          </cell>
          <cell r="G1" t="str">
            <v>CP</v>
          </cell>
          <cell r="H1" t="str">
            <v>VILLE</v>
          </cell>
          <cell r="I1" t="str">
            <v>TEL</v>
          </cell>
          <cell r="J1" t="str">
            <v>PORTABLE</v>
          </cell>
          <cell r="K1" t="str">
            <v>FAX</v>
          </cell>
          <cell r="L1" t="str">
            <v>NOM CHANTIER</v>
          </cell>
          <cell r="M1" t="str">
            <v>REGIONS</v>
          </cell>
          <cell r="N1" t="str">
            <v>DPT</v>
          </cell>
          <cell r="O1" t="str">
            <v>VILLE</v>
          </cell>
          <cell r="P1" t="str">
            <v>ARCHITECTE</v>
          </cell>
          <cell r="Q1" t="str">
            <v>ADRESSE</v>
          </cell>
          <cell r="R1" t="str">
            <v>CP</v>
          </cell>
          <cell r="S1" t="str">
            <v>VILLE</v>
          </cell>
          <cell r="T1" t="str">
            <v>TEL</v>
          </cell>
          <cell r="U1" t="str">
            <v>PORTABLE</v>
          </cell>
          <cell r="V1" t="str">
            <v>FAX</v>
          </cell>
          <cell r="W1" t="str">
            <v>MONTANT HT</v>
          </cell>
          <cell r="X1" t="str">
            <v>AVENANTS HORS MARCHE HT</v>
          </cell>
          <cell r="Y1" t="str">
            <v>MONTANT TOTAL MARCHE HT</v>
          </cell>
          <cell r="Z1" t="str">
            <v>TONNAGE</v>
          </cell>
          <cell r="AA1" t="str">
            <v>CHARGE AFFAIRE</v>
          </cell>
        </row>
        <row r="2">
          <cell r="A2">
            <v>3.0009999999999999</v>
          </cell>
          <cell r="B2">
            <v>1</v>
          </cell>
          <cell r="C2" t="str">
            <v>BE</v>
          </cell>
          <cell r="D2" t="str">
            <v>DI</v>
          </cell>
          <cell r="E2" t="str">
            <v>LCR</v>
          </cell>
          <cell r="F2" t="str">
            <v>6, Avenue de Bruxelles   CS 62344</v>
          </cell>
          <cell r="G2">
            <v>68069</v>
          </cell>
          <cell r="H2" t="str">
            <v>MULHOUSE Cédex</v>
          </cell>
          <cell r="I2">
            <v>389428974</v>
          </cell>
          <cell r="K2">
            <v>389321347</v>
          </cell>
          <cell r="L2" t="str">
            <v>IPN EUROCENTRE</v>
          </cell>
          <cell r="M2" t="str">
            <v>ALSACE</v>
          </cell>
          <cell r="N2">
            <v>68</v>
          </cell>
          <cell r="O2" t="str">
            <v>COLMAR</v>
          </cell>
          <cell r="P2" t="str">
            <v>LCR</v>
          </cell>
          <cell r="Q2" t="str">
            <v>6, Avenue de Bruxelles   CS 62344</v>
          </cell>
          <cell r="R2">
            <v>68069</v>
          </cell>
          <cell r="S2" t="str">
            <v>MULHOUSE Cédex</v>
          </cell>
          <cell r="T2">
            <v>389428974</v>
          </cell>
          <cell r="V2">
            <v>389321347</v>
          </cell>
          <cell r="W2">
            <v>55000</v>
          </cell>
          <cell r="Y2">
            <v>55000</v>
          </cell>
          <cell r="Z2">
            <v>31000</v>
          </cell>
          <cell r="AA2" t="str">
            <v>BC</v>
          </cell>
        </row>
        <row r="3">
          <cell r="A3">
            <v>3.0019999999999998</v>
          </cell>
          <cell r="B3">
            <v>1</v>
          </cell>
          <cell r="C3" t="str">
            <v>BB</v>
          </cell>
          <cell r="D3" t="str">
            <v>AR</v>
          </cell>
          <cell r="E3" t="str">
            <v>ANNAPURNA DEVELOPPEMENT</v>
          </cell>
          <cell r="F3" t="str">
            <v>Route de l'Altiport</v>
          </cell>
          <cell r="G3">
            <v>73120</v>
          </cell>
          <cell r="H3" t="str">
            <v>COURCHEVEL</v>
          </cell>
          <cell r="L3" t="str">
            <v>ANNAPURNA DEVELOPPEMENT</v>
          </cell>
          <cell r="M3" t="str">
            <v>RHONE ALPES</v>
          </cell>
          <cell r="N3">
            <v>74</v>
          </cell>
          <cell r="O3" t="str">
            <v>SAINT JORIOZ</v>
          </cell>
          <cell r="P3" t="str">
            <v>ARCH'INGENIERIE</v>
          </cell>
          <cell r="Q3" t="str">
            <v>32, Rue Gustave Eiffel</v>
          </cell>
          <cell r="R3">
            <v>74600</v>
          </cell>
          <cell r="S3" t="str">
            <v>SEYNOD</v>
          </cell>
          <cell r="T3">
            <v>450452657</v>
          </cell>
          <cell r="V3">
            <v>450450666</v>
          </cell>
          <cell r="W3">
            <v>49500</v>
          </cell>
          <cell r="Y3">
            <v>49500</v>
          </cell>
          <cell r="Z3">
            <v>15120</v>
          </cell>
          <cell r="AA3" t="str">
            <v>JH</v>
          </cell>
        </row>
        <row r="4">
          <cell r="A4">
            <v>3.0030000000000001</v>
          </cell>
          <cell r="B4">
            <v>1</v>
          </cell>
          <cell r="C4" t="str">
            <v>BE</v>
          </cell>
          <cell r="D4" t="str">
            <v>BI</v>
          </cell>
          <cell r="E4" t="str">
            <v>DS INGENIERIE</v>
          </cell>
          <cell r="F4" t="str">
            <v>27, Rue des Cultivateurs</v>
          </cell>
          <cell r="G4">
            <v>67500</v>
          </cell>
          <cell r="H4" t="str">
            <v>HAGUENAU</v>
          </cell>
          <cell r="I4">
            <v>388730728</v>
          </cell>
          <cell r="J4">
            <v>670510419</v>
          </cell>
          <cell r="K4">
            <v>388730369</v>
          </cell>
          <cell r="L4" t="str">
            <v>TECHNITRANS</v>
          </cell>
          <cell r="M4" t="str">
            <v>ALSACE</v>
          </cell>
          <cell r="N4">
            <v>67</v>
          </cell>
          <cell r="O4" t="str">
            <v>AUENHEIM</v>
          </cell>
          <cell r="P4" t="str">
            <v>DS INGENIERIE</v>
          </cell>
          <cell r="Q4" t="str">
            <v>27, Rue des Cultivateurs</v>
          </cell>
          <cell r="R4">
            <v>67500</v>
          </cell>
          <cell r="S4" t="str">
            <v>HAGUENAU</v>
          </cell>
          <cell r="T4">
            <v>388730728</v>
          </cell>
          <cell r="U4">
            <v>670510419</v>
          </cell>
          <cell r="V4">
            <v>388730369</v>
          </cell>
          <cell r="W4">
            <v>23500</v>
          </cell>
          <cell r="Y4">
            <v>23500</v>
          </cell>
          <cell r="Z4">
            <v>12000</v>
          </cell>
          <cell r="AA4" t="str">
            <v>FV</v>
          </cell>
        </row>
        <row r="5">
          <cell r="A5">
            <v>3.004</v>
          </cell>
          <cell r="B5">
            <v>1</v>
          </cell>
          <cell r="C5" t="str">
            <v>RM</v>
          </cell>
          <cell r="D5" t="str">
            <v>BI</v>
          </cell>
          <cell r="E5" t="str">
            <v>MOGATOLE</v>
          </cell>
          <cell r="F5" t="str">
            <v>1, Rue du Talipot   Lot Palmier Royal</v>
          </cell>
          <cell r="G5">
            <v>97470</v>
          </cell>
          <cell r="H5" t="str">
            <v>SAINT BENOIT</v>
          </cell>
          <cell r="J5">
            <v>6924465566</v>
          </cell>
          <cell r="L5" t="str">
            <v>MOGATOLE</v>
          </cell>
          <cell r="M5" t="str">
            <v>OUTRE MER</v>
          </cell>
          <cell r="N5">
            <v>97</v>
          </cell>
          <cell r="O5" t="str">
            <v>SAINT BENOIT</v>
          </cell>
          <cell r="W5">
            <v>288500</v>
          </cell>
          <cell r="Y5">
            <v>288500</v>
          </cell>
          <cell r="Z5">
            <v>105000</v>
          </cell>
          <cell r="AA5" t="str">
            <v>RM</v>
          </cell>
        </row>
        <row r="6">
          <cell r="A6">
            <v>3.0049999999999999</v>
          </cell>
          <cell r="B6">
            <v>1</v>
          </cell>
          <cell r="C6" t="str">
            <v>FB</v>
          </cell>
          <cell r="D6" t="str">
            <v>AR</v>
          </cell>
          <cell r="E6" t="str">
            <v>ETOILE 25</v>
          </cell>
          <cell r="F6" t="str">
            <v>Espace Valentin</v>
          </cell>
          <cell r="G6">
            <v>25045</v>
          </cell>
          <cell r="H6" t="str">
            <v>BESANCON</v>
          </cell>
          <cell r="L6" t="str">
            <v>ETOILE 25</v>
          </cell>
          <cell r="M6" t="str">
            <v>FRANCHE COMTE</v>
          </cell>
          <cell r="N6">
            <v>25</v>
          </cell>
          <cell r="O6" t="str">
            <v>BESANCON</v>
          </cell>
          <cell r="P6" t="str">
            <v>MCICG</v>
          </cell>
          <cell r="Q6" t="str">
            <v>19 B, Rue du Professeur Louis Neel</v>
          </cell>
          <cell r="R6">
            <v>21600</v>
          </cell>
          <cell r="S6" t="str">
            <v>LONGVIC</v>
          </cell>
          <cell r="T6">
            <v>380588911</v>
          </cell>
          <cell r="W6">
            <v>112020</v>
          </cell>
          <cell r="Y6">
            <v>112020</v>
          </cell>
          <cell r="Z6">
            <v>57600</v>
          </cell>
          <cell r="AA6" t="str">
            <v>BC</v>
          </cell>
        </row>
        <row r="7">
          <cell r="A7">
            <v>3.0059999999999998</v>
          </cell>
          <cell r="B7">
            <v>1</v>
          </cell>
          <cell r="C7" t="str">
            <v>BB</v>
          </cell>
          <cell r="D7" t="str">
            <v>GD</v>
          </cell>
          <cell r="E7" t="str">
            <v>IMMO MOUSQUETAIRES CENTRE EST</v>
          </cell>
          <cell r="F7" t="str">
            <v>836, Route de Tramoyes   Les Echets</v>
          </cell>
          <cell r="G7">
            <v>1706</v>
          </cell>
          <cell r="H7" t="str">
            <v>MIRIBEL Cédex</v>
          </cell>
          <cell r="I7">
            <v>472262857</v>
          </cell>
          <cell r="K7">
            <v>472265018</v>
          </cell>
          <cell r="L7" t="str">
            <v>INTERMARCHE</v>
          </cell>
          <cell r="M7" t="str">
            <v>RHONE ALPES</v>
          </cell>
          <cell r="N7">
            <v>38</v>
          </cell>
          <cell r="O7" t="str">
            <v>CHARANCIEU</v>
          </cell>
          <cell r="P7" t="str">
            <v>AXIS INGENIERIE</v>
          </cell>
          <cell r="Q7" t="str">
            <v>96, Rue de la Part Dieu</v>
          </cell>
          <cell r="R7">
            <v>69003</v>
          </cell>
          <cell r="S7" t="str">
            <v>LYON</v>
          </cell>
          <cell r="T7">
            <v>478629555</v>
          </cell>
          <cell r="V7">
            <v>478628553</v>
          </cell>
          <cell r="W7">
            <v>214800</v>
          </cell>
          <cell r="Y7">
            <v>214800</v>
          </cell>
          <cell r="Z7">
            <v>134360</v>
          </cell>
          <cell r="AA7" t="str">
            <v>JH</v>
          </cell>
        </row>
        <row r="8">
          <cell r="A8">
            <v>3.0070000000000001</v>
          </cell>
          <cell r="B8">
            <v>1</v>
          </cell>
          <cell r="C8" t="str">
            <v>RM</v>
          </cell>
          <cell r="D8" t="str">
            <v>BI</v>
          </cell>
          <cell r="E8" t="str">
            <v>COREAL</v>
          </cell>
          <cell r="F8" t="str">
            <v>BP 45</v>
          </cell>
          <cell r="G8">
            <v>70180</v>
          </cell>
          <cell r="H8" t="str">
            <v>DAMPIERRE SUR SALON</v>
          </cell>
          <cell r="L8" t="str">
            <v>CHRONOPOST - SCI BEL AIR FERRIERES</v>
          </cell>
          <cell r="M8" t="str">
            <v>ILE DE FRANCE</v>
          </cell>
          <cell r="N8">
            <v>77</v>
          </cell>
          <cell r="O8" t="str">
            <v>FERRIERES EN BRIE</v>
          </cell>
          <cell r="P8" t="str">
            <v>SAVOIE FRERES</v>
          </cell>
          <cell r="Q8" t="str">
            <v>BP 20323</v>
          </cell>
          <cell r="R8">
            <v>37173</v>
          </cell>
          <cell r="S8" t="str">
            <v>CHAMBRAY LES TOURS</v>
          </cell>
          <cell r="W8">
            <v>229304.25</v>
          </cell>
          <cell r="Y8">
            <v>229304.25</v>
          </cell>
          <cell r="Z8">
            <v>96278</v>
          </cell>
          <cell r="AA8" t="str">
            <v>RM</v>
          </cell>
        </row>
        <row r="9">
          <cell r="A9">
            <v>3.008</v>
          </cell>
          <cell r="B9">
            <v>1</v>
          </cell>
          <cell r="C9" t="str">
            <v>BE</v>
          </cell>
          <cell r="D9" t="str">
            <v>BI</v>
          </cell>
          <cell r="E9" t="str">
            <v>SATO ET ASSOCIES</v>
          </cell>
          <cell r="F9" t="str">
            <v>40, Boulevard Henri Sellier</v>
          </cell>
          <cell r="G9">
            <v>92150</v>
          </cell>
          <cell r="H9" t="str">
            <v>SURESNES</v>
          </cell>
          <cell r="I9">
            <v>140994772</v>
          </cell>
          <cell r="K9">
            <v>147284974</v>
          </cell>
          <cell r="L9" t="str">
            <v>MBM (ALTEMPO)</v>
          </cell>
          <cell r="M9" t="str">
            <v>ALSACE</v>
          </cell>
          <cell r="N9">
            <v>68</v>
          </cell>
          <cell r="O9" t="str">
            <v>BENWIHR GARE</v>
          </cell>
          <cell r="P9" t="str">
            <v>SATO ET ASSOCIES</v>
          </cell>
          <cell r="Q9" t="str">
            <v>40, Boulevard Henri Sellier</v>
          </cell>
          <cell r="R9">
            <v>92150</v>
          </cell>
          <cell r="S9" t="str">
            <v>SURESNES</v>
          </cell>
          <cell r="T9">
            <v>140994772</v>
          </cell>
          <cell r="V9">
            <v>147284974</v>
          </cell>
          <cell r="W9">
            <v>193545</v>
          </cell>
          <cell r="Y9">
            <v>193545</v>
          </cell>
          <cell r="Z9">
            <v>87500</v>
          </cell>
          <cell r="AA9" t="str">
            <v>RC</v>
          </cell>
        </row>
        <row r="10">
          <cell r="A10">
            <v>3.0089999999999999</v>
          </cell>
          <cell r="B10">
            <v>1</v>
          </cell>
          <cell r="C10" t="str">
            <v>BE</v>
          </cell>
          <cell r="D10" t="str">
            <v>MP</v>
          </cell>
          <cell r="E10" t="str">
            <v>CONSEIL GENERAL DE LA COTE D'OR</v>
          </cell>
          <cell r="F10" t="str">
            <v>BP 1601</v>
          </cell>
          <cell r="G10">
            <v>21035</v>
          </cell>
          <cell r="H10" t="str">
            <v>DIJON</v>
          </cell>
          <cell r="I10">
            <v>380636717</v>
          </cell>
          <cell r="L10" t="str">
            <v>COLLEGE LA CHAMPAGNE</v>
          </cell>
          <cell r="M10" t="str">
            <v>BOURGOGNE</v>
          </cell>
          <cell r="N10">
            <v>21</v>
          </cell>
          <cell r="O10" t="str">
            <v>BROCHON</v>
          </cell>
          <cell r="P10" t="str">
            <v>BRANDON F</v>
          </cell>
          <cell r="Q10" t="str">
            <v>13, Rue Devosge</v>
          </cell>
          <cell r="R10">
            <v>21000</v>
          </cell>
          <cell r="S10" t="str">
            <v>DIJON</v>
          </cell>
          <cell r="T10">
            <v>380305641</v>
          </cell>
          <cell r="V10">
            <v>380306247</v>
          </cell>
          <cell r="W10">
            <v>246430</v>
          </cell>
          <cell r="X10">
            <v>47267.9</v>
          </cell>
          <cell r="Y10">
            <v>293697.90000000002</v>
          </cell>
          <cell r="Z10">
            <v>68800</v>
          </cell>
          <cell r="AA10" t="str">
            <v>FV</v>
          </cell>
        </row>
        <row r="11">
          <cell r="A11">
            <v>3.01</v>
          </cell>
          <cell r="B11">
            <v>1</v>
          </cell>
          <cell r="C11" t="str">
            <v>BE</v>
          </cell>
          <cell r="D11" t="str">
            <v>BI</v>
          </cell>
          <cell r="E11" t="str">
            <v>FGV BOISSET</v>
          </cell>
          <cell r="F11" t="str">
            <v>Site de Mommessin   Pont des Samsons</v>
          </cell>
          <cell r="G11">
            <v>69430</v>
          </cell>
          <cell r="H11" t="str">
            <v>QUINCIE EN BEAUJOLAIS</v>
          </cell>
          <cell r="I11">
            <v>474690930</v>
          </cell>
          <cell r="K11">
            <v>474690928</v>
          </cell>
          <cell r="L11" t="str">
            <v>FGV BOISSET</v>
          </cell>
          <cell r="M11" t="str">
            <v>RHONE ALPES</v>
          </cell>
          <cell r="N11">
            <v>69</v>
          </cell>
          <cell r="O11" t="str">
            <v>QUINCIE EN BEAUJOLAIS</v>
          </cell>
          <cell r="P11" t="str">
            <v>SETUREC ARCHITECTURE</v>
          </cell>
          <cell r="Q11" t="str">
            <v>37, Rue Elsa Triolet   Parc Valmy</v>
          </cell>
          <cell r="R11">
            <v>21000</v>
          </cell>
          <cell r="S11" t="str">
            <v>DIJON</v>
          </cell>
          <cell r="T11">
            <v>380740102</v>
          </cell>
          <cell r="V11">
            <v>380740106</v>
          </cell>
          <cell r="W11">
            <v>216617.2</v>
          </cell>
          <cell r="X11">
            <v>1000</v>
          </cell>
          <cell r="Y11">
            <v>217617.2</v>
          </cell>
          <cell r="Z11">
            <v>320000</v>
          </cell>
          <cell r="AA11" t="str">
            <v>JH</v>
          </cell>
        </row>
        <row r="12">
          <cell r="A12">
            <v>3.0110000000000001</v>
          </cell>
          <cell r="B12">
            <v>2</v>
          </cell>
          <cell r="C12" t="str">
            <v>BE</v>
          </cell>
          <cell r="D12" t="str">
            <v>AR</v>
          </cell>
          <cell r="E12" t="str">
            <v>RION</v>
          </cell>
          <cell r="F12" t="str">
            <v>5, Rue Germain Someillier</v>
          </cell>
          <cell r="G12">
            <v>74100</v>
          </cell>
          <cell r="H12" t="str">
            <v>ANNEMASSE</v>
          </cell>
          <cell r="I12">
            <v>450958934</v>
          </cell>
          <cell r="L12" t="str">
            <v>LE PIN DU GRAND PERE</v>
          </cell>
          <cell r="M12" t="str">
            <v>RHONE ALPES</v>
          </cell>
          <cell r="N12">
            <v>74</v>
          </cell>
          <cell r="O12" t="str">
            <v>ANNEMASSE</v>
          </cell>
          <cell r="P12" t="str">
            <v>ARCHIMEN</v>
          </cell>
          <cell r="Q12" t="str">
            <v>2, Rue René Char   BP 66606</v>
          </cell>
          <cell r="R12">
            <v>21066</v>
          </cell>
          <cell r="S12" t="str">
            <v>DIJON Cédex</v>
          </cell>
          <cell r="U12">
            <v>610544820</v>
          </cell>
          <cell r="W12">
            <v>246000</v>
          </cell>
          <cell r="Y12">
            <v>246000</v>
          </cell>
          <cell r="Z12">
            <v>98500</v>
          </cell>
          <cell r="AA12" t="str">
            <v>JM</v>
          </cell>
        </row>
        <row r="13">
          <cell r="A13">
            <v>3.012</v>
          </cell>
          <cell r="B13">
            <v>2</v>
          </cell>
          <cell r="C13" t="str">
            <v>BE</v>
          </cell>
          <cell r="D13" t="str">
            <v>DI</v>
          </cell>
          <cell r="E13" t="str">
            <v>COREAL</v>
          </cell>
          <cell r="F13" t="str">
            <v>BP 45</v>
          </cell>
          <cell r="G13">
            <v>70180</v>
          </cell>
          <cell r="H13" t="str">
            <v>DAMPIERRE SUR SALON</v>
          </cell>
          <cell r="L13" t="str">
            <v>ZIETARSKI</v>
          </cell>
          <cell r="M13" t="str">
            <v>ILE DE FRANCE</v>
          </cell>
          <cell r="N13">
            <v>75</v>
          </cell>
          <cell r="O13" t="str">
            <v>PARIS</v>
          </cell>
          <cell r="W13">
            <v>49376.25</v>
          </cell>
          <cell r="Y13">
            <v>49376.25</v>
          </cell>
          <cell r="AA13" t="str">
            <v>RB</v>
          </cell>
        </row>
        <row r="14">
          <cell r="A14">
            <v>3.0129999999999999</v>
          </cell>
          <cell r="B14">
            <v>2</v>
          </cell>
          <cell r="C14" t="str">
            <v>BE</v>
          </cell>
          <cell r="D14" t="str">
            <v>DI</v>
          </cell>
          <cell r="E14" t="str">
            <v>CINE 70</v>
          </cell>
          <cell r="F14" t="str">
            <v>16, Rue du Docteur Courvoisier</v>
          </cell>
          <cell r="G14">
            <v>70000</v>
          </cell>
          <cell r="H14" t="str">
            <v>VESOUL</v>
          </cell>
          <cell r="L14" t="str">
            <v>CINE 70 - SCI NEMA</v>
          </cell>
          <cell r="M14" t="str">
            <v>FRANCHE COMTE</v>
          </cell>
          <cell r="N14">
            <v>70</v>
          </cell>
          <cell r="O14" t="str">
            <v>VESOUL</v>
          </cell>
          <cell r="W14" t="str">
            <v>ANNULEE</v>
          </cell>
          <cell r="Y14" t="str">
            <v>ANNULEE</v>
          </cell>
          <cell r="AA14" t="str">
            <v>RM</v>
          </cell>
          <cell r="AB14">
            <v>16545</v>
          </cell>
        </row>
        <row r="15">
          <cell r="A15">
            <v>3.0139999999999998</v>
          </cell>
          <cell r="B15">
            <v>2</v>
          </cell>
          <cell r="C15" t="str">
            <v>FB</v>
          </cell>
          <cell r="D15" t="str">
            <v>GD</v>
          </cell>
          <cell r="E15" t="str">
            <v>CODIFRANCE</v>
          </cell>
          <cell r="F15" t="str">
            <v>Rue des Entrepôts</v>
          </cell>
          <cell r="G15">
            <v>39700</v>
          </cell>
          <cell r="H15" t="str">
            <v>ROCHEFORT SUR NENON</v>
          </cell>
          <cell r="J15">
            <v>687657390</v>
          </cell>
          <cell r="L15" t="str">
            <v>COLRUYT</v>
          </cell>
          <cell r="M15" t="str">
            <v>BOURGOGNE</v>
          </cell>
          <cell r="N15">
            <v>21</v>
          </cell>
          <cell r="O15" t="str">
            <v>CHEVIGNY SAINT SAUVEUR</v>
          </cell>
          <cell r="W15">
            <v>28373.55</v>
          </cell>
          <cell r="Y15">
            <v>28373.55</v>
          </cell>
          <cell r="AA15" t="str">
            <v>BC</v>
          </cell>
          <cell r="AB15">
            <v>112898</v>
          </cell>
          <cell r="AC15">
            <v>69085</v>
          </cell>
        </row>
        <row r="16">
          <cell r="A16">
            <v>3.0150000000000001</v>
          </cell>
          <cell r="B16">
            <v>2</v>
          </cell>
          <cell r="C16" t="str">
            <v>BE</v>
          </cell>
          <cell r="D16" t="str">
            <v>BI</v>
          </cell>
          <cell r="E16" t="str">
            <v>DS INGENIERIE</v>
          </cell>
          <cell r="F16" t="str">
            <v>27, Rue des Cultivateurs</v>
          </cell>
          <cell r="G16">
            <v>67500</v>
          </cell>
          <cell r="H16" t="str">
            <v>HAGUENAU</v>
          </cell>
          <cell r="I16">
            <v>388730728</v>
          </cell>
          <cell r="K16">
            <v>388730369</v>
          </cell>
          <cell r="L16" t="str">
            <v>AS INDUS</v>
          </cell>
          <cell r="M16" t="str">
            <v>ALSACE</v>
          </cell>
          <cell r="N16">
            <v>67</v>
          </cell>
          <cell r="O16" t="str">
            <v>GUEDERTHEIM</v>
          </cell>
          <cell r="W16">
            <v>30750</v>
          </cell>
          <cell r="Y16">
            <v>30750</v>
          </cell>
          <cell r="Z16">
            <v>15000</v>
          </cell>
          <cell r="AA16" t="str">
            <v>FV</v>
          </cell>
        </row>
        <row r="17">
          <cell r="A17">
            <v>3.016</v>
          </cell>
          <cell r="B17">
            <v>2</v>
          </cell>
          <cell r="C17" t="str">
            <v>BE</v>
          </cell>
          <cell r="D17" t="str">
            <v>BI</v>
          </cell>
          <cell r="E17" t="str">
            <v>LCR</v>
          </cell>
          <cell r="F17" t="str">
            <v>19, Rue de la Haye   BP 30058   SCHILTIGHEIM</v>
          </cell>
          <cell r="G17">
            <v>67013</v>
          </cell>
          <cell r="H17" t="str">
            <v>STRASBOURG Cédex</v>
          </cell>
          <cell r="I17">
            <v>388770240</v>
          </cell>
          <cell r="K17">
            <v>388770265</v>
          </cell>
          <cell r="L17" t="str">
            <v>SCI JUMATER</v>
          </cell>
          <cell r="M17" t="str">
            <v>ALSACE</v>
          </cell>
          <cell r="N17">
            <v>67</v>
          </cell>
          <cell r="O17" t="str">
            <v>MOMMENHEIM</v>
          </cell>
          <cell r="P17" t="str">
            <v>LCR</v>
          </cell>
          <cell r="Q17" t="str">
            <v>19, Rue de la Haye   BP 30058   SCHILTIGHEIM</v>
          </cell>
          <cell r="R17">
            <v>67013</v>
          </cell>
          <cell r="S17" t="str">
            <v>STRASBOURG Cédex</v>
          </cell>
          <cell r="T17">
            <v>388770240</v>
          </cell>
          <cell r="V17">
            <v>388770265</v>
          </cell>
          <cell r="W17">
            <v>49000</v>
          </cell>
          <cell r="Y17">
            <v>49000</v>
          </cell>
          <cell r="Z17">
            <v>30500</v>
          </cell>
          <cell r="AA17" t="str">
            <v>JM</v>
          </cell>
        </row>
        <row r="18">
          <cell r="A18">
            <v>3.0169999999999999</v>
          </cell>
          <cell r="B18">
            <v>2</v>
          </cell>
          <cell r="C18" t="str">
            <v>FZ</v>
          </cell>
          <cell r="D18" t="str">
            <v>GD</v>
          </cell>
          <cell r="E18" t="str">
            <v>SCI LIVONNER</v>
          </cell>
          <cell r="F18" t="str">
            <v>2, Avenue de la Violette</v>
          </cell>
          <cell r="G18">
            <v>49240</v>
          </cell>
          <cell r="H18" t="str">
            <v>AVRILLE</v>
          </cell>
          <cell r="L18" t="str">
            <v>AUCHAN DRIVE</v>
          </cell>
          <cell r="M18" t="str">
            <v>PAYS DE LA LOIRE</v>
          </cell>
          <cell r="N18">
            <v>49</v>
          </cell>
          <cell r="O18" t="str">
            <v>AVRILLE</v>
          </cell>
          <cell r="P18" t="str">
            <v>CL CONCEPT</v>
          </cell>
          <cell r="Q18" t="str">
            <v>2, Rue Alexander Calder   BP 17</v>
          </cell>
          <cell r="R18">
            <v>37320</v>
          </cell>
          <cell r="S18" t="str">
            <v>TRUYES</v>
          </cell>
          <cell r="T18">
            <v>247433914</v>
          </cell>
          <cell r="V18">
            <v>247433831</v>
          </cell>
          <cell r="W18">
            <v>50000</v>
          </cell>
          <cell r="Y18">
            <v>50000</v>
          </cell>
          <cell r="Z18">
            <v>19600</v>
          </cell>
          <cell r="AA18" t="str">
            <v>FZ</v>
          </cell>
        </row>
        <row r="19">
          <cell r="A19">
            <v>3.0179999999999998</v>
          </cell>
          <cell r="B19">
            <v>2</v>
          </cell>
          <cell r="C19" t="str">
            <v>YM</v>
          </cell>
          <cell r="D19" t="str">
            <v>BI</v>
          </cell>
          <cell r="E19" t="str">
            <v>MGJ (MANUFACTURE GENERALE DE JOINTS)</v>
          </cell>
          <cell r="F19" t="str">
            <v>37, Rue du Clos Chapuis   BP 6</v>
          </cell>
          <cell r="G19">
            <v>69380</v>
          </cell>
          <cell r="H19" t="str">
            <v>CHAZAY D'AZERGUES</v>
          </cell>
          <cell r="I19">
            <v>472547050</v>
          </cell>
          <cell r="K19">
            <v>478437894</v>
          </cell>
          <cell r="L19" t="str">
            <v>MGJ (MANUFACTURE GENERALE DE JOINTS)</v>
          </cell>
          <cell r="M19" t="str">
            <v>RHONE ALPES</v>
          </cell>
          <cell r="N19">
            <v>69</v>
          </cell>
          <cell r="O19" t="str">
            <v>CHAZAY D'AZERGUES</v>
          </cell>
          <cell r="P19" t="str">
            <v>SNC LAVALIN</v>
          </cell>
          <cell r="Q19" t="str">
            <v>ZA Les Epenottes   BP 153</v>
          </cell>
          <cell r="R19">
            <v>39101</v>
          </cell>
          <cell r="S19" t="str">
            <v>DOLE Cédex</v>
          </cell>
          <cell r="T19">
            <v>384791055</v>
          </cell>
          <cell r="V19">
            <v>384823028</v>
          </cell>
          <cell r="W19">
            <v>99799.57</v>
          </cell>
          <cell r="Y19">
            <v>99799.57</v>
          </cell>
          <cell r="Z19">
            <v>57399</v>
          </cell>
          <cell r="AA19" t="str">
            <v>RM</v>
          </cell>
        </row>
        <row r="20">
          <cell r="A20">
            <v>3.0190000000000001</v>
          </cell>
          <cell r="B20">
            <v>2</v>
          </cell>
          <cell r="C20" t="str">
            <v>YM</v>
          </cell>
          <cell r="D20" t="str">
            <v>BI</v>
          </cell>
          <cell r="E20" t="str">
            <v>T2i MAINTENANCE</v>
          </cell>
          <cell r="F20" t="str">
            <v>3, Rue des Frères Lumière</v>
          </cell>
          <cell r="G20">
            <v>68000</v>
          </cell>
          <cell r="H20" t="str">
            <v>COLMAR</v>
          </cell>
          <cell r="I20">
            <v>389210850</v>
          </cell>
          <cell r="K20">
            <v>389210851</v>
          </cell>
          <cell r="L20" t="str">
            <v>SCI IG</v>
          </cell>
          <cell r="M20" t="str">
            <v>ALSACE</v>
          </cell>
          <cell r="N20">
            <v>68</v>
          </cell>
          <cell r="O20" t="str">
            <v>COLMAR</v>
          </cell>
          <cell r="W20">
            <v>307795</v>
          </cell>
          <cell r="Y20">
            <v>307795</v>
          </cell>
          <cell r="Z20">
            <v>174195</v>
          </cell>
          <cell r="AA20" t="str">
            <v>RM</v>
          </cell>
        </row>
        <row r="21">
          <cell r="A21">
            <v>3.02</v>
          </cell>
          <cell r="B21">
            <v>3</v>
          </cell>
          <cell r="C21" t="str">
            <v>YM</v>
          </cell>
          <cell r="D21" t="str">
            <v>DI</v>
          </cell>
          <cell r="E21" t="str">
            <v>DUPONT</v>
          </cell>
          <cell r="F21" t="str">
            <v>Rue de la Garde</v>
          </cell>
          <cell r="G21">
            <v>57000</v>
          </cell>
          <cell r="H21" t="str">
            <v>METZ</v>
          </cell>
          <cell r="L21" t="str">
            <v>DUPONT</v>
          </cell>
          <cell r="M21" t="str">
            <v>LORRAINE</v>
          </cell>
          <cell r="N21">
            <v>57</v>
          </cell>
          <cell r="O21" t="str">
            <v>METZ</v>
          </cell>
          <cell r="P21" t="str">
            <v>KOESSLER Dominique</v>
          </cell>
          <cell r="Q21" t="str">
            <v>7, Rue du Château</v>
          </cell>
          <cell r="R21">
            <v>57645</v>
          </cell>
          <cell r="S21" t="str">
            <v>MONTOY FLANVILLE</v>
          </cell>
          <cell r="T21">
            <v>981935019</v>
          </cell>
          <cell r="U21">
            <v>607124540</v>
          </cell>
          <cell r="W21">
            <v>30000</v>
          </cell>
          <cell r="Y21">
            <v>30000</v>
          </cell>
          <cell r="Z21">
            <v>6400</v>
          </cell>
          <cell r="AA21" t="str">
            <v>BC</v>
          </cell>
        </row>
        <row r="22">
          <cell r="A22">
            <v>3.0209999999999999</v>
          </cell>
          <cell r="B22">
            <v>3</v>
          </cell>
          <cell r="C22" t="str">
            <v>BE</v>
          </cell>
          <cell r="D22" t="str">
            <v>BI</v>
          </cell>
          <cell r="E22" t="str">
            <v>LCR</v>
          </cell>
          <cell r="F22" t="str">
            <v>19, Rue de la Haye   BP 30058   SCHILTIGHEIM</v>
          </cell>
          <cell r="G22">
            <v>67013</v>
          </cell>
          <cell r="H22" t="str">
            <v>STRASBOURG Cédex</v>
          </cell>
          <cell r="I22">
            <v>388770240</v>
          </cell>
          <cell r="K22">
            <v>388770265</v>
          </cell>
          <cell r="L22" t="str">
            <v>SCI SPRINGFIL - DS IMPRESSION</v>
          </cell>
          <cell r="M22" t="str">
            <v>ALSACE</v>
          </cell>
          <cell r="N22">
            <v>67</v>
          </cell>
          <cell r="O22" t="str">
            <v>GEUDERTHEIM</v>
          </cell>
          <cell r="P22" t="str">
            <v>LCR</v>
          </cell>
          <cell r="Q22" t="str">
            <v>19, Rue de la Haye   BP 30058   SCHILTIGHEIM</v>
          </cell>
          <cell r="R22">
            <v>67013</v>
          </cell>
          <cell r="S22" t="str">
            <v>STRASBOURG Cédex</v>
          </cell>
          <cell r="T22">
            <v>388770240</v>
          </cell>
          <cell r="V22">
            <v>388770265</v>
          </cell>
          <cell r="W22">
            <v>83110</v>
          </cell>
          <cell r="Y22">
            <v>83110</v>
          </cell>
          <cell r="Z22">
            <v>34500</v>
          </cell>
          <cell r="AA22" t="str">
            <v>BC</v>
          </cell>
        </row>
        <row r="23">
          <cell r="A23">
            <v>3.0219999999999998</v>
          </cell>
          <cell r="B23">
            <v>3</v>
          </cell>
          <cell r="C23" t="str">
            <v>BE</v>
          </cell>
          <cell r="D23" t="str">
            <v>BI</v>
          </cell>
          <cell r="E23" t="str">
            <v>ARCO</v>
          </cell>
          <cell r="F23" t="str">
            <v>6, Rue de Dublin</v>
          </cell>
          <cell r="G23">
            <v>6730</v>
          </cell>
          <cell r="H23" t="str">
            <v>SCHILTIGHEIM</v>
          </cell>
          <cell r="I23">
            <v>388251715</v>
          </cell>
          <cell r="K23">
            <v>388251190</v>
          </cell>
          <cell r="L23" t="str">
            <v>BENGALI</v>
          </cell>
          <cell r="M23" t="str">
            <v>ALSACE</v>
          </cell>
          <cell r="N23">
            <v>68</v>
          </cell>
          <cell r="O23" t="str">
            <v>HESINGUE</v>
          </cell>
          <cell r="P23" t="str">
            <v>ARCO</v>
          </cell>
          <cell r="Q23" t="str">
            <v>6, Rue de Dublin</v>
          </cell>
          <cell r="R23">
            <v>67300</v>
          </cell>
          <cell r="S23" t="str">
            <v>SCHILTIGHEIM</v>
          </cell>
          <cell r="T23">
            <v>388251715</v>
          </cell>
          <cell r="V23">
            <v>388251190</v>
          </cell>
          <cell r="W23">
            <v>32500</v>
          </cell>
          <cell r="Y23">
            <v>32500</v>
          </cell>
          <cell r="Z23">
            <v>16000</v>
          </cell>
          <cell r="AA23" t="str">
            <v>JH</v>
          </cell>
        </row>
        <row r="24">
          <cell r="A24">
            <v>3.0230000000000001</v>
          </cell>
          <cell r="B24">
            <v>3</v>
          </cell>
          <cell r="C24" t="str">
            <v>FZ</v>
          </cell>
          <cell r="D24" t="str">
            <v>BI</v>
          </cell>
          <cell r="E24" t="str">
            <v>KARAMPOURNIS MICHEL</v>
          </cell>
          <cell r="F24" t="str">
            <v>13, Route Maréchal</v>
          </cell>
          <cell r="G24">
            <v>27110</v>
          </cell>
          <cell r="H24" t="str">
            <v>LE NEUBOURG</v>
          </cell>
          <cell r="L24" t="str">
            <v>JARDINERIE</v>
          </cell>
          <cell r="M24" t="str">
            <v>HAUTE NORMANDIE</v>
          </cell>
          <cell r="N24">
            <v>27</v>
          </cell>
          <cell r="O24" t="str">
            <v>LE NEUBOURG</v>
          </cell>
          <cell r="P24" t="str">
            <v>CL CONCEPT</v>
          </cell>
          <cell r="Q24" t="str">
            <v>Allée de la Tour Carrée</v>
          </cell>
          <cell r="R24">
            <v>37320</v>
          </cell>
          <cell r="S24" t="str">
            <v>TRUYES</v>
          </cell>
          <cell r="T24">
            <v>247433914</v>
          </cell>
          <cell r="W24">
            <v>14950</v>
          </cell>
          <cell r="Y24">
            <v>14950</v>
          </cell>
          <cell r="Z24">
            <v>2000</v>
          </cell>
          <cell r="AA24" t="str">
            <v>FZ</v>
          </cell>
        </row>
        <row r="25">
          <cell r="A25">
            <v>3.024</v>
          </cell>
          <cell r="B25">
            <v>3</v>
          </cell>
          <cell r="C25" t="str">
            <v>YM</v>
          </cell>
          <cell r="D25" t="str">
            <v>BI</v>
          </cell>
          <cell r="E25" t="str">
            <v>EIMI</v>
          </cell>
          <cell r="F25" t="str">
            <v>169, Rue du Breuil</v>
          </cell>
          <cell r="G25">
            <v>25460</v>
          </cell>
          <cell r="H25" t="str">
            <v>ETUPES</v>
          </cell>
          <cell r="I25">
            <v>381942323</v>
          </cell>
          <cell r="K25">
            <v>381312241</v>
          </cell>
          <cell r="L25" t="str">
            <v>EIMI</v>
          </cell>
          <cell r="M25" t="str">
            <v>FRANCHE COMTE</v>
          </cell>
          <cell r="N25">
            <v>25</v>
          </cell>
          <cell r="O25" t="str">
            <v>ETUPES</v>
          </cell>
          <cell r="P25" t="str">
            <v>SOLMON François</v>
          </cell>
          <cell r="Q25" t="str">
            <v>16, Rue Charles Lalance</v>
          </cell>
          <cell r="R25">
            <v>25200</v>
          </cell>
          <cell r="S25" t="str">
            <v>MONTBELIARD</v>
          </cell>
          <cell r="T25">
            <v>381312240</v>
          </cell>
          <cell r="V25">
            <v>381312241</v>
          </cell>
          <cell r="W25">
            <v>35500</v>
          </cell>
          <cell r="Y25">
            <v>35500</v>
          </cell>
          <cell r="Z25">
            <v>18259</v>
          </cell>
          <cell r="AA25" t="str">
            <v>RM</v>
          </cell>
        </row>
        <row r="26">
          <cell r="A26">
            <v>3.0249999999999999</v>
          </cell>
          <cell r="B26">
            <v>3</v>
          </cell>
          <cell r="C26" t="str">
            <v>BE</v>
          </cell>
          <cell r="D26" t="str">
            <v>BI</v>
          </cell>
          <cell r="E26" t="str">
            <v>LCR</v>
          </cell>
          <cell r="F26" t="str">
            <v>6, Avenue de Bruxelles   CS 62344</v>
          </cell>
          <cell r="G26">
            <v>68069</v>
          </cell>
          <cell r="H26" t="str">
            <v>MULHOUSE Cédex</v>
          </cell>
          <cell r="I26">
            <v>389428974</v>
          </cell>
          <cell r="K26">
            <v>389321347</v>
          </cell>
          <cell r="L26" t="str">
            <v>C2B</v>
          </cell>
          <cell r="M26" t="str">
            <v>ALSACE</v>
          </cell>
          <cell r="N26">
            <v>68</v>
          </cell>
          <cell r="O26" t="str">
            <v>DIDENHEIM</v>
          </cell>
          <cell r="P26" t="str">
            <v>LCR</v>
          </cell>
          <cell r="Q26" t="str">
            <v>6, Avenue de Bruxelles   CS 62344</v>
          </cell>
          <cell r="R26">
            <v>68069</v>
          </cell>
          <cell r="S26" t="str">
            <v>MULHOUSE Cédex</v>
          </cell>
          <cell r="T26">
            <v>389428974</v>
          </cell>
          <cell r="V26">
            <v>389321347</v>
          </cell>
          <cell r="W26">
            <v>184000</v>
          </cell>
          <cell r="Y26">
            <v>184000</v>
          </cell>
          <cell r="Z26">
            <v>121000</v>
          </cell>
          <cell r="AA26" t="str">
            <v>JM</v>
          </cell>
        </row>
        <row r="27">
          <cell r="A27">
            <v>3.0259999999999998</v>
          </cell>
          <cell r="B27">
            <v>3</v>
          </cell>
          <cell r="C27" t="str">
            <v>BB</v>
          </cell>
          <cell r="D27" t="str">
            <v>DI</v>
          </cell>
          <cell r="E27" t="str">
            <v>CMC</v>
          </cell>
          <cell r="F27" t="str">
            <v>354, Rue André Philip</v>
          </cell>
          <cell r="G27">
            <v>69007</v>
          </cell>
          <cell r="H27" t="str">
            <v>LYON</v>
          </cell>
          <cell r="I27">
            <v>472731440</v>
          </cell>
          <cell r="K27">
            <v>478580206</v>
          </cell>
          <cell r="L27" t="str">
            <v>PARC ANNAPURNA</v>
          </cell>
          <cell r="M27" t="str">
            <v>RHONE ALPES</v>
          </cell>
          <cell r="N27">
            <v>69</v>
          </cell>
          <cell r="O27" t="str">
            <v>SAINT PRIEST</v>
          </cell>
          <cell r="P27" t="str">
            <v>CMC</v>
          </cell>
          <cell r="Q27" t="str">
            <v>354, Rue André Philip</v>
          </cell>
          <cell r="R27">
            <v>69007</v>
          </cell>
          <cell r="S27" t="str">
            <v>LYON</v>
          </cell>
          <cell r="T27">
            <v>472731440</v>
          </cell>
          <cell r="V27">
            <v>478580206</v>
          </cell>
          <cell r="W27">
            <v>370840</v>
          </cell>
          <cell r="Y27">
            <v>370840</v>
          </cell>
          <cell r="Z27">
            <v>198960</v>
          </cell>
          <cell r="AA27" t="str">
            <v>JM</v>
          </cell>
        </row>
        <row r="28">
          <cell r="A28">
            <v>3.0270000000000001</v>
          </cell>
          <cell r="B28">
            <v>3</v>
          </cell>
          <cell r="C28" t="str">
            <v>BE</v>
          </cell>
          <cell r="D28" t="str">
            <v>BI</v>
          </cell>
          <cell r="E28" t="str">
            <v>ARS TILLET</v>
          </cell>
          <cell r="F28" t="str">
            <v>Chemin des Tilles</v>
          </cell>
          <cell r="G28">
            <v>25870</v>
          </cell>
          <cell r="H28" t="str">
            <v>CHATILLON LE DUC</v>
          </cell>
          <cell r="L28" t="str">
            <v>ARS TILLET</v>
          </cell>
          <cell r="M28" t="str">
            <v>FRANCHE COMTE</v>
          </cell>
          <cell r="N28">
            <v>25</v>
          </cell>
          <cell r="O28" t="str">
            <v>CHATILLON LE DUC</v>
          </cell>
          <cell r="P28" t="str">
            <v>INGEBAT EST</v>
          </cell>
          <cell r="Q28" t="str">
            <v>225, Rue Désiré Monnier</v>
          </cell>
          <cell r="R28">
            <v>39210</v>
          </cell>
          <cell r="S28" t="str">
            <v>PLAINOISEAU</v>
          </cell>
          <cell r="T28">
            <v>971513243</v>
          </cell>
          <cell r="U28">
            <v>670452960</v>
          </cell>
          <cell r="W28">
            <v>131400</v>
          </cell>
          <cell r="Y28">
            <v>131400</v>
          </cell>
          <cell r="Z28">
            <v>82345</v>
          </cell>
          <cell r="AA28" t="str">
            <v>FV</v>
          </cell>
        </row>
        <row r="29">
          <cell r="A29">
            <v>3.028</v>
          </cell>
          <cell r="B29">
            <v>3</v>
          </cell>
          <cell r="C29" t="str">
            <v>YM</v>
          </cell>
          <cell r="D29" t="str">
            <v>GD</v>
          </cell>
          <cell r="E29" t="str">
            <v>MALESHERBES DISTRIBUTION</v>
          </cell>
          <cell r="F29" t="str">
            <v>11, Avenue du 11 Novembre</v>
          </cell>
          <cell r="G29">
            <v>45300</v>
          </cell>
          <cell r="H29" t="str">
            <v>PITHIVIERS</v>
          </cell>
          <cell r="I29">
            <v>283303060</v>
          </cell>
          <cell r="J29">
            <v>630748104</v>
          </cell>
          <cell r="K29">
            <v>238303509</v>
          </cell>
          <cell r="L29" t="str">
            <v>LECLERC - PAVI HOLDING</v>
          </cell>
          <cell r="M29" t="str">
            <v>CENTRE</v>
          </cell>
          <cell r="N29">
            <v>45</v>
          </cell>
          <cell r="O29" t="str">
            <v>MALESHERBES</v>
          </cell>
          <cell r="P29" t="str">
            <v>2CZI</v>
          </cell>
          <cell r="Q29" t="str">
            <v>38, rue Raymond Penot</v>
          </cell>
          <cell r="R29">
            <v>91150</v>
          </cell>
          <cell r="S29" t="str">
            <v>BOUTERVILLIERS</v>
          </cell>
          <cell r="T29">
            <v>169953000</v>
          </cell>
          <cell r="V29">
            <v>169953297</v>
          </cell>
          <cell r="W29">
            <v>265000</v>
          </cell>
          <cell r="Y29">
            <v>265000</v>
          </cell>
          <cell r="Z29">
            <v>174270</v>
          </cell>
          <cell r="AA29" t="str">
            <v>VR</v>
          </cell>
        </row>
        <row r="30">
          <cell r="A30">
            <v>3.0289999999999999</v>
          </cell>
          <cell r="B30">
            <v>3</v>
          </cell>
          <cell r="C30" t="str">
            <v>BE</v>
          </cell>
          <cell r="D30" t="str">
            <v>AR</v>
          </cell>
          <cell r="E30" t="str">
            <v>LMD BAT</v>
          </cell>
          <cell r="F30" t="str">
            <v>29, Rue Gambetta</v>
          </cell>
          <cell r="G30">
            <v>95400</v>
          </cell>
          <cell r="H30" t="str">
            <v>VILLIERS LE BEL</v>
          </cell>
          <cell r="J30">
            <v>671048614</v>
          </cell>
          <cell r="L30" t="str">
            <v>SCI DU BOIS VERT</v>
          </cell>
          <cell r="M30" t="str">
            <v>BRETAGNE</v>
          </cell>
          <cell r="N30">
            <v>56</v>
          </cell>
          <cell r="O30" t="str">
            <v>GOURHEL</v>
          </cell>
          <cell r="W30">
            <v>70230</v>
          </cell>
          <cell r="Y30">
            <v>70230</v>
          </cell>
          <cell r="Z30">
            <v>34000</v>
          </cell>
          <cell r="AA30" t="str">
            <v>FV</v>
          </cell>
        </row>
        <row r="31">
          <cell r="A31">
            <v>3.03</v>
          </cell>
          <cell r="B31">
            <v>3</v>
          </cell>
          <cell r="C31" t="str">
            <v>BE</v>
          </cell>
          <cell r="D31" t="str">
            <v>DI</v>
          </cell>
          <cell r="E31" t="str">
            <v>HENTINGER Jimmy</v>
          </cell>
          <cell r="F31" t="str">
            <v>1, Faubourg Roch</v>
          </cell>
          <cell r="G31">
            <v>70100</v>
          </cell>
          <cell r="H31" t="str">
            <v>ARC LES GRAY</v>
          </cell>
          <cell r="J31">
            <v>630151570</v>
          </cell>
          <cell r="L31" t="str">
            <v>HENTINGER Jimmy</v>
          </cell>
          <cell r="M31" t="str">
            <v>FRANCHE COMTE</v>
          </cell>
          <cell r="N31">
            <v>70</v>
          </cell>
          <cell r="O31" t="str">
            <v>ARC LES GRAY</v>
          </cell>
          <cell r="W31">
            <v>10840</v>
          </cell>
          <cell r="Y31">
            <v>10840</v>
          </cell>
          <cell r="Z31">
            <v>16000</v>
          </cell>
          <cell r="AA31" t="str">
            <v>JH</v>
          </cell>
        </row>
        <row r="32">
          <cell r="A32">
            <v>3.0310000000000001</v>
          </cell>
          <cell r="B32">
            <v>3</v>
          </cell>
          <cell r="C32" t="str">
            <v>BB</v>
          </cell>
          <cell r="D32" t="str">
            <v>AR</v>
          </cell>
          <cell r="E32" t="str">
            <v>LES MOULINS DE GILLON</v>
          </cell>
          <cell r="F32" t="str">
            <v>250, Rue Sébastien Charlety</v>
          </cell>
          <cell r="G32">
            <v>73490</v>
          </cell>
          <cell r="H32" t="str">
            <v>LA RAVOIRE</v>
          </cell>
          <cell r="L32" t="str">
            <v>REY AUTOMOBILES - VOLVO</v>
          </cell>
          <cell r="M32" t="str">
            <v>RHONE ALPES</v>
          </cell>
          <cell r="N32">
            <v>74</v>
          </cell>
          <cell r="O32" t="str">
            <v>EPAGNY</v>
          </cell>
          <cell r="P32" t="str">
            <v>MAKO Florent</v>
          </cell>
          <cell r="Q32" t="str">
            <v>BP 311</v>
          </cell>
          <cell r="R32">
            <v>74112</v>
          </cell>
          <cell r="S32" t="str">
            <v>ANNEMASSE Cédex</v>
          </cell>
          <cell r="T32">
            <v>450870586</v>
          </cell>
          <cell r="V32">
            <v>450955517</v>
          </cell>
          <cell r="W32">
            <v>263900</v>
          </cell>
          <cell r="Y32">
            <v>263900</v>
          </cell>
          <cell r="Z32">
            <v>143360</v>
          </cell>
          <cell r="AA32" t="str">
            <v>JH</v>
          </cell>
        </row>
        <row r="33">
          <cell r="A33">
            <v>3.032</v>
          </cell>
          <cell r="B33">
            <v>3</v>
          </cell>
          <cell r="C33" t="str">
            <v>FZ</v>
          </cell>
          <cell r="D33" t="str">
            <v>DI</v>
          </cell>
          <cell r="E33" t="str">
            <v>SNC CDV</v>
          </cell>
          <cell r="F33" t="str">
            <v>5, Cours Gambetta</v>
          </cell>
          <cell r="G33">
            <v>65000</v>
          </cell>
          <cell r="H33" t="str">
            <v>TARBES</v>
          </cell>
          <cell r="L33" t="str">
            <v>CINEMA - CŒUR DE VILLE</v>
          </cell>
          <cell r="M33" t="str">
            <v>ILE DE FRANCE</v>
          </cell>
          <cell r="N33">
            <v>93</v>
          </cell>
          <cell r="O33" t="str">
            <v>MONTREUIL</v>
          </cell>
          <cell r="W33">
            <v>31847.02</v>
          </cell>
          <cell r="Y33">
            <v>31847.02</v>
          </cell>
          <cell r="AA33" t="str">
            <v>FZ</v>
          </cell>
        </row>
        <row r="34">
          <cell r="A34">
            <v>3.0329999999999999</v>
          </cell>
          <cell r="B34">
            <v>3</v>
          </cell>
          <cell r="C34" t="str">
            <v>RM</v>
          </cell>
          <cell r="D34" t="str">
            <v>BI</v>
          </cell>
          <cell r="E34" t="str">
            <v>SCI DUO AVENIR</v>
          </cell>
          <cell r="F34" t="str">
            <v>1, Rue du Cher</v>
          </cell>
          <cell r="G34">
            <v>68310</v>
          </cell>
          <cell r="H34" t="str">
            <v>WITTELSHEIM</v>
          </cell>
          <cell r="L34" t="str">
            <v>POLYTECH</v>
          </cell>
          <cell r="M34" t="str">
            <v>ALSACE</v>
          </cell>
          <cell r="N34">
            <v>68</v>
          </cell>
          <cell r="O34" t="str">
            <v>WITTELSHEIM</v>
          </cell>
          <cell r="P34" t="str">
            <v>VALENTIN Jean-Yves</v>
          </cell>
          <cell r="Q34" t="str">
            <v>12, Rue des Capucins</v>
          </cell>
          <cell r="R34">
            <v>57400</v>
          </cell>
          <cell r="S34" t="str">
            <v>SARREBOURG</v>
          </cell>
          <cell r="T34">
            <v>387031080</v>
          </cell>
          <cell r="V34">
            <v>387256857</v>
          </cell>
          <cell r="W34">
            <v>56900</v>
          </cell>
          <cell r="Y34">
            <v>56900</v>
          </cell>
          <cell r="Z34">
            <v>35000</v>
          </cell>
          <cell r="AA34" t="str">
            <v>RM</v>
          </cell>
        </row>
        <row r="35">
          <cell r="A35">
            <v>3.0339999999999998</v>
          </cell>
          <cell r="B35">
            <v>3</v>
          </cell>
          <cell r="C35" t="str">
            <v>RM</v>
          </cell>
          <cell r="D35" t="str">
            <v>DI</v>
          </cell>
          <cell r="E35" t="str">
            <v>CINE 70</v>
          </cell>
          <cell r="F35" t="str">
            <v>16, Rue du Docteur Courvoisier</v>
          </cell>
          <cell r="G35">
            <v>70000</v>
          </cell>
          <cell r="H35" t="str">
            <v>VESOUL</v>
          </cell>
          <cell r="L35" t="str">
            <v>MAJESTIC - ESPACE DES LUMIERES</v>
          </cell>
          <cell r="M35" t="str">
            <v>FRANCHE COMTE</v>
          </cell>
          <cell r="N35">
            <v>70</v>
          </cell>
          <cell r="O35" t="str">
            <v>VESOUL</v>
          </cell>
          <cell r="W35">
            <v>96180</v>
          </cell>
          <cell r="Y35">
            <v>96180</v>
          </cell>
          <cell r="AA35" t="str">
            <v>RM</v>
          </cell>
        </row>
        <row r="36">
          <cell r="A36">
            <v>3.0350000000000001</v>
          </cell>
          <cell r="B36">
            <v>3</v>
          </cell>
          <cell r="C36" t="str">
            <v>BE</v>
          </cell>
          <cell r="D36" t="str">
            <v>DI</v>
          </cell>
          <cell r="E36" t="str">
            <v>COREAL</v>
          </cell>
          <cell r="F36" t="str">
            <v>BP 45</v>
          </cell>
          <cell r="G36">
            <v>70180</v>
          </cell>
          <cell r="H36" t="str">
            <v>DAMPIERRE SUR SALON</v>
          </cell>
          <cell r="L36" t="str">
            <v>CINEMA TI HANOK</v>
          </cell>
          <cell r="M36" t="str">
            <v>BRETAGNE</v>
          </cell>
          <cell r="N36">
            <v>56</v>
          </cell>
          <cell r="O36" t="str">
            <v>AURAY</v>
          </cell>
          <cell r="P36" t="str">
            <v>COREAL</v>
          </cell>
          <cell r="Q36" t="str">
            <v>BP 45</v>
          </cell>
          <cell r="R36">
            <v>70180</v>
          </cell>
          <cell r="S36" t="str">
            <v>DAMPIERRE SUR SALON</v>
          </cell>
          <cell r="W36">
            <v>327000</v>
          </cell>
          <cell r="Y36">
            <v>327000</v>
          </cell>
          <cell r="Z36">
            <v>189679</v>
          </cell>
          <cell r="AA36" t="str">
            <v>VR</v>
          </cell>
        </row>
        <row r="37">
          <cell r="A37">
            <v>3.036</v>
          </cell>
          <cell r="B37">
            <v>4</v>
          </cell>
          <cell r="C37" t="str">
            <v>BE</v>
          </cell>
          <cell r="D37" t="str">
            <v>BI</v>
          </cell>
          <cell r="E37" t="str">
            <v>AGGLOMERES DE L'EST</v>
          </cell>
          <cell r="F37" t="str">
            <v>ZAC Taharacht Akbou</v>
          </cell>
          <cell r="G37">
            <v>6200</v>
          </cell>
          <cell r="H37" t="str">
            <v>BEJAIA (ALGERIE)</v>
          </cell>
          <cell r="L37" t="str">
            <v>AGGLOMERES DE L'EST</v>
          </cell>
          <cell r="M37" t="str">
            <v>ALGERIE</v>
          </cell>
          <cell r="N37" t="str">
            <v>E</v>
          </cell>
          <cell r="O37" t="str">
            <v>AKBOU (ALGERIE)</v>
          </cell>
          <cell r="P37" t="str">
            <v>TMF BATOUCHE</v>
          </cell>
          <cell r="Q37" t="str">
            <v>ZAC Taharacht Akbou</v>
          </cell>
          <cell r="R37">
            <v>6200</v>
          </cell>
          <cell r="S37" t="str">
            <v>WILAYA DE BEJAIA (ALGERIE)</v>
          </cell>
          <cell r="T37">
            <v>21334357964</v>
          </cell>
          <cell r="V37">
            <v>21334359771</v>
          </cell>
          <cell r="W37">
            <v>149600</v>
          </cell>
          <cell r="Y37">
            <v>149600</v>
          </cell>
          <cell r="Z37">
            <v>92500</v>
          </cell>
          <cell r="AA37" t="str">
            <v>JM</v>
          </cell>
        </row>
        <row r="38">
          <cell r="A38">
            <v>3.0369999999999999</v>
          </cell>
          <cell r="B38">
            <v>4</v>
          </cell>
          <cell r="C38" t="str">
            <v>FZ</v>
          </cell>
          <cell r="D38" t="str">
            <v>BI</v>
          </cell>
          <cell r="E38" t="str">
            <v>KREMER MICHEL Pâtisserie</v>
          </cell>
          <cell r="F38" t="str">
            <v>ZI Les Narrons</v>
          </cell>
          <cell r="G38">
            <v>36200</v>
          </cell>
          <cell r="H38" t="str">
            <v>ARGENTON SUR CREUSE</v>
          </cell>
          <cell r="L38" t="str">
            <v>KREMER MICHEL Pâtisserie</v>
          </cell>
          <cell r="M38" t="str">
            <v>CENTRE</v>
          </cell>
          <cell r="N38">
            <v>36</v>
          </cell>
          <cell r="O38" t="str">
            <v>ARGENTON SUR CREUSE</v>
          </cell>
          <cell r="P38" t="str">
            <v>CL CONCEPT</v>
          </cell>
          <cell r="Q38" t="str">
            <v>2, Rue Alexander Calder   BP 17</v>
          </cell>
          <cell r="R38">
            <v>37320</v>
          </cell>
          <cell r="S38" t="str">
            <v>TRUYES</v>
          </cell>
          <cell r="T38">
            <v>247433914</v>
          </cell>
          <cell r="V38">
            <v>247433831</v>
          </cell>
          <cell r="W38">
            <v>232396</v>
          </cell>
          <cell r="X38">
            <v>4500</v>
          </cell>
          <cell r="Y38">
            <v>236896</v>
          </cell>
          <cell r="Z38">
            <v>107000</v>
          </cell>
          <cell r="AA38" t="str">
            <v>FZ</v>
          </cell>
        </row>
        <row r="39">
          <cell r="A39">
            <v>3.0379999999999998</v>
          </cell>
          <cell r="B39">
            <v>4</v>
          </cell>
          <cell r="C39" t="str">
            <v>YM</v>
          </cell>
          <cell r="D39" t="str">
            <v>GD</v>
          </cell>
          <cell r="E39" t="str">
            <v>SRC</v>
          </cell>
          <cell r="F39" t="str">
            <v>34, Avenue de l'Europe   Energy 4</v>
          </cell>
          <cell r="G39">
            <v>78147</v>
          </cell>
          <cell r="H39" t="str">
            <v>VELIZY</v>
          </cell>
          <cell r="L39" t="str">
            <v>PRINTEMPS DU LOUVRE</v>
          </cell>
          <cell r="M39" t="str">
            <v>ILE DE FRANCE</v>
          </cell>
          <cell r="N39">
            <v>75</v>
          </cell>
          <cell r="O39" t="str">
            <v>PARIS</v>
          </cell>
          <cell r="W39">
            <v>210000</v>
          </cell>
          <cell r="Y39">
            <v>210000</v>
          </cell>
          <cell r="Z39">
            <v>55000</v>
          </cell>
          <cell r="AA39" t="str">
            <v>RM</v>
          </cell>
        </row>
        <row r="40">
          <cell r="A40">
            <v>3.0390000000000001</v>
          </cell>
          <cell r="B40">
            <v>4</v>
          </cell>
          <cell r="C40" t="str">
            <v>YM</v>
          </cell>
          <cell r="D40" t="str">
            <v>DI</v>
          </cell>
          <cell r="E40" t="str">
            <v>GECO</v>
          </cell>
          <cell r="F40" t="str">
            <v>3, Rue de Berne   BP 30021</v>
          </cell>
          <cell r="G40">
            <v>67014</v>
          </cell>
          <cell r="H40" t="str">
            <v>STRASBOURG Cédex</v>
          </cell>
          <cell r="I40">
            <v>388810223</v>
          </cell>
          <cell r="K40">
            <v>388831765</v>
          </cell>
          <cell r="L40" t="str">
            <v>POLE EMPLOI</v>
          </cell>
          <cell r="M40" t="str">
            <v>CHAMPAGNE ARDENNES</v>
          </cell>
          <cell r="N40">
            <v>10</v>
          </cell>
          <cell r="O40" t="str">
            <v>BAR SUR AUBE</v>
          </cell>
          <cell r="W40">
            <v>68260</v>
          </cell>
          <cell r="Y40">
            <v>68260</v>
          </cell>
          <cell r="Z40">
            <v>30645</v>
          </cell>
          <cell r="AA40" t="str">
            <v>BC</v>
          </cell>
        </row>
        <row r="41">
          <cell r="A41">
            <v>3.04</v>
          </cell>
          <cell r="B41">
            <v>4</v>
          </cell>
          <cell r="C41" t="str">
            <v>YM</v>
          </cell>
          <cell r="D41" t="str">
            <v>BI</v>
          </cell>
          <cell r="E41" t="str">
            <v>METZGER MULLER</v>
          </cell>
          <cell r="F41" t="str">
            <v>4, Rue des Abeilles</v>
          </cell>
          <cell r="G41">
            <v>67117</v>
          </cell>
          <cell r="H41" t="str">
            <v>ITTENHEIM</v>
          </cell>
          <cell r="I41">
            <v>390290504</v>
          </cell>
          <cell r="K41">
            <v>390290524</v>
          </cell>
          <cell r="L41" t="str">
            <v>METZGER MULLER</v>
          </cell>
          <cell r="M41" t="str">
            <v>ALSACE</v>
          </cell>
          <cell r="N41">
            <v>67</v>
          </cell>
          <cell r="O41" t="str">
            <v>ITTENHEIM</v>
          </cell>
          <cell r="P41" t="str">
            <v>WERLE Michel</v>
          </cell>
          <cell r="Q41" t="str">
            <v>5, Allée de l'Europe</v>
          </cell>
          <cell r="R41">
            <v>67960</v>
          </cell>
          <cell r="S41" t="str">
            <v>ENTZHEIM</v>
          </cell>
          <cell r="T41">
            <v>388685628</v>
          </cell>
          <cell r="V41">
            <v>388687619</v>
          </cell>
          <cell r="W41">
            <v>32000</v>
          </cell>
          <cell r="Y41">
            <v>32000</v>
          </cell>
          <cell r="Z41">
            <v>4100</v>
          </cell>
          <cell r="AA41" t="str">
            <v>BC</v>
          </cell>
        </row>
        <row r="42">
          <cell r="A42">
            <v>3.0409999999999999</v>
          </cell>
          <cell r="B42">
            <v>4</v>
          </cell>
          <cell r="C42" t="str">
            <v>YM</v>
          </cell>
          <cell r="D42" t="str">
            <v>HS</v>
          </cell>
          <cell r="E42" t="str">
            <v>KS CONSTRUCTION</v>
          </cell>
          <cell r="F42" t="str">
            <v>10, Rue de l'Atome   ZI</v>
          </cell>
          <cell r="G42">
            <v>67800</v>
          </cell>
          <cell r="H42" t="str">
            <v>BISCHWILLER</v>
          </cell>
          <cell r="I42">
            <v>388191444</v>
          </cell>
          <cell r="J42">
            <v>663326042</v>
          </cell>
          <cell r="K42">
            <v>388191449</v>
          </cell>
          <cell r="L42" t="str">
            <v>SECRETS DU VAL D'ARGENT - CICAL</v>
          </cell>
          <cell r="M42" t="str">
            <v>ALSACE</v>
          </cell>
          <cell r="N42">
            <v>67</v>
          </cell>
          <cell r="O42" t="str">
            <v>SCHERWILLER</v>
          </cell>
          <cell r="P42" t="str">
            <v>KS CONSTRUCTION</v>
          </cell>
          <cell r="Q42" t="str">
            <v>10, Rue de l'Atome   ZI</v>
          </cell>
          <cell r="R42">
            <v>67800</v>
          </cell>
          <cell r="S42" t="str">
            <v>BISCHWILLER</v>
          </cell>
          <cell r="T42">
            <v>388191444</v>
          </cell>
          <cell r="U42">
            <v>663326042</v>
          </cell>
          <cell r="V42">
            <v>388191449</v>
          </cell>
          <cell r="W42">
            <v>341340</v>
          </cell>
          <cell r="Y42">
            <v>341340</v>
          </cell>
          <cell r="Z42">
            <v>196455</v>
          </cell>
          <cell r="AA42" t="str">
            <v>FV</v>
          </cell>
        </row>
        <row r="43">
          <cell r="A43">
            <v>3.0419999999999998</v>
          </cell>
          <cell r="B43">
            <v>4</v>
          </cell>
          <cell r="C43" t="str">
            <v>FZ</v>
          </cell>
          <cell r="D43" t="str">
            <v>GD</v>
          </cell>
          <cell r="E43" t="str">
            <v>AUCHAN IMMOCHAN</v>
          </cell>
          <cell r="F43" t="str">
            <v>23, Boulevard Louix XI</v>
          </cell>
          <cell r="G43">
            <v>37000</v>
          </cell>
          <cell r="H43" t="str">
            <v>TOURS</v>
          </cell>
          <cell r="I43">
            <v>247777784</v>
          </cell>
          <cell r="L43" t="str">
            <v>AUCHAN DRIVE</v>
          </cell>
          <cell r="M43" t="str">
            <v>CENTRE</v>
          </cell>
          <cell r="N43">
            <v>37</v>
          </cell>
          <cell r="O43" t="str">
            <v>TOURS</v>
          </cell>
          <cell r="P43" t="str">
            <v>LOJIC INGENIERIE CONSTRUCTION</v>
          </cell>
          <cell r="Q43" t="str">
            <v>1, Boulevard Aristide Briand</v>
          </cell>
          <cell r="R43">
            <v>86100</v>
          </cell>
          <cell r="S43" t="str">
            <v>CHATELLERAULT</v>
          </cell>
          <cell r="W43">
            <v>241089.76</v>
          </cell>
          <cell r="X43">
            <v>0</v>
          </cell>
          <cell r="Y43">
            <v>241089.76</v>
          </cell>
          <cell r="Z43">
            <v>113250</v>
          </cell>
          <cell r="AA43" t="str">
            <v>FZ</v>
          </cell>
        </row>
        <row r="44">
          <cell r="A44">
            <v>3.0430000000000001</v>
          </cell>
          <cell r="B44">
            <v>4</v>
          </cell>
          <cell r="C44" t="str">
            <v>BE</v>
          </cell>
          <cell r="D44" t="str">
            <v>GD</v>
          </cell>
          <cell r="E44" t="str">
            <v>MORETTI CONSTRUCTIONS</v>
          </cell>
          <cell r="F44" t="str">
            <v>ZI Rue Copernic   BP 150   COURCELLES LES LENS</v>
          </cell>
          <cell r="G44">
            <v>62953</v>
          </cell>
          <cell r="H44" t="str">
            <v>HENIN BEAUMONT Cédex</v>
          </cell>
          <cell r="I44">
            <v>321771111</v>
          </cell>
          <cell r="K44">
            <v>321771112</v>
          </cell>
          <cell r="L44" t="str">
            <v>LEROY MERLIN</v>
          </cell>
          <cell r="M44" t="str">
            <v>NORD PAS DE CALAIS</v>
          </cell>
          <cell r="N44">
            <v>62</v>
          </cell>
          <cell r="O44" t="str">
            <v>MERLIMONT</v>
          </cell>
          <cell r="W44">
            <v>775134.2</v>
          </cell>
          <cell r="Y44">
            <v>775134.2</v>
          </cell>
          <cell r="Z44">
            <v>248250</v>
          </cell>
          <cell r="AA44" t="str">
            <v>FV</v>
          </cell>
        </row>
        <row r="45">
          <cell r="A45">
            <v>3.044</v>
          </cell>
          <cell r="B45">
            <v>4</v>
          </cell>
          <cell r="C45" t="str">
            <v>YM</v>
          </cell>
          <cell r="D45" t="str">
            <v>DI</v>
          </cell>
          <cell r="E45" t="str">
            <v>PERTUY CONSTRUCTION</v>
          </cell>
          <cell r="F45" t="str">
            <v>20, Rue Blaise Pascal</v>
          </cell>
          <cell r="G45">
            <v>54320</v>
          </cell>
          <cell r="H45" t="str">
            <v>MAXEVILLE</v>
          </cell>
          <cell r="I45">
            <v>383932373</v>
          </cell>
          <cell r="K45">
            <v>354680541</v>
          </cell>
          <cell r="L45" t="str">
            <v>LYCEES HANZELET ET MARQUETTE</v>
          </cell>
          <cell r="M45" t="str">
            <v>LORRAINE</v>
          </cell>
          <cell r="N45">
            <v>54</v>
          </cell>
          <cell r="O45" t="str">
            <v>PONT A MOUSSON</v>
          </cell>
          <cell r="P45" t="str">
            <v>PERTUY CONSTRUCTION</v>
          </cell>
          <cell r="Q45" t="str">
            <v>20, Rue Blaise Pascal</v>
          </cell>
          <cell r="R45">
            <v>54320</v>
          </cell>
          <cell r="S45" t="str">
            <v>MAXEVILLE</v>
          </cell>
          <cell r="T45">
            <v>383932373</v>
          </cell>
          <cell r="V45">
            <v>354680541</v>
          </cell>
          <cell r="W45">
            <v>851793.7</v>
          </cell>
          <cell r="Y45">
            <v>851793.7</v>
          </cell>
          <cell r="Z45">
            <v>314000</v>
          </cell>
          <cell r="AA45" t="str">
            <v>FV</v>
          </cell>
        </row>
        <row r="46">
          <cell r="A46">
            <v>3.0449999999999999</v>
          </cell>
          <cell r="B46">
            <v>4</v>
          </cell>
          <cell r="C46" t="str">
            <v>BE</v>
          </cell>
          <cell r="D46" t="str">
            <v>BI</v>
          </cell>
          <cell r="E46" t="str">
            <v>SYNKEM</v>
          </cell>
          <cell r="F46" t="str">
            <v>47, Rue de Longvic   BP 50</v>
          </cell>
          <cell r="G46">
            <v>21301</v>
          </cell>
          <cell r="H46" t="str">
            <v>CHENOVE Cédex</v>
          </cell>
          <cell r="L46" t="str">
            <v>SYNKEM</v>
          </cell>
          <cell r="M46" t="str">
            <v>BOURGOGNE</v>
          </cell>
          <cell r="N46">
            <v>21</v>
          </cell>
          <cell r="O46" t="str">
            <v>CHENOVE</v>
          </cell>
          <cell r="W46">
            <v>17600</v>
          </cell>
          <cell r="Y46">
            <v>17600</v>
          </cell>
          <cell r="Z46">
            <v>5300</v>
          </cell>
        </row>
        <row r="47">
          <cell r="A47">
            <v>3.0459999999999998</v>
          </cell>
          <cell r="B47">
            <v>5</v>
          </cell>
          <cell r="C47" t="str">
            <v>BE</v>
          </cell>
          <cell r="D47" t="str">
            <v>DI</v>
          </cell>
          <cell r="E47" t="str">
            <v>COREAL</v>
          </cell>
          <cell r="F47" t="str">
            <v>38, Avenue Franklin Roosevelt</v>
          </cell>
          <cell r="G47">
            <v>77210</v>
          </cell>
          <cell r="H47" t="str">
            <v>AVON</v>
          </cell>
          <cell r="L47" t="str">
            <v>AUTODROME DE LINAS - LA PALMERAIE</v>
          </cell>
          <cell r="M47" t="str">
            <v>ILE DE FRANCE</v>
          </cell>
          <cell r="N47">
            <v>91</v>
          </cell>
          <cell r="O47" t="str">
            <v>MONTLHERY</v>
          </cell>
          <cell r="P47" t="str">
            <v>COREAL</v>
          </cell>
          <cell r="Q47" t="str">
            <v>38, Avenue Franklin Roosevelt</v>
          </cell>
          <cell r="R47">
            <v>77210</v>
          </cell>
          <cell r="S47" t="str">
            <v>AVON</v>
          </cell>
          <cell r="W47">
            <v>156553.60000000001</v>
          </cell>
          <cell r="Y47">
            <v>156553.60000000001</v>
          </cell>
          <cell r="Z47">
            <v>94496</v>
          </cell>
          <cell r="AA47" t="str">
            <v>VR</v>
          </cell>
        </row>
        <row r="48">
          <cell r="A48">
            <v>3.0470000000000002</v>
          </cell>
          <cell r="B48">
            <v>5</v>
          </cell>
          <cell r="C48" t="str">
            <v>BE</v>
          </cell>
          <cell r="D48" t="str">
            <v>DI</v>
          </cell>
          <cell r="E48" t="str">
            <v>COGC</v>
          </cell>
          <cell r="F48" t="str">
            <v>38, Avenue Franklin Roosevelt</v>
          </cell>
          <cell r="G48">
            <v>77210</v>
          </cell>
          <cell r="H48" t="str">
            <v>AVON</v>
          </cell>
          <cell r="L48" t="str">
            <v>PASSERELLE DE NOISY</v>
          </cell>
          <cell r="M48" t="str">
            <v>ILE DE FRANCE</v>
          </cell>
          <cell r="N48">
            <v>93</v>
          </cell>
          <cell r="O48" t="str">
            <v>NOISY LE GRAND</v>
          </cell>
          <cell r="P48" t="str">
            <v>COGC</v>
          </cell>
          <cell r="Q48" t="str">
            <v>38, Avenue Franklin Roosevelt</v>
          </cell>
          <cell r="R48">
            <v>77210</v>
          </cell>
          <cell r="S48" t="str">
            <v>AVON</v>
          </cell>
          <cell r="W48">
            <v>35000</v>
          </cell>
          <cell r="Y48">
            <v>35000</v>
          </cell>
          <cell r="Z48">
            <v>12472</v>
          </cell>
          <cell r="AA48" t="str">
            <v>BC</v>
          </cell>
        </row>
        <row r="49">
          <cell r="A49">
            <v>3.048</v>
          </cell>
          <cell r="B49">
            <v>5</v>
          </cell>
          <cell r="C49" t="str">
            <v>BE</v>
          </cell>
          <cell r="D49" t="str">
            <v>BI</v>
          </cell>
          <cell r="E49" t="str">
            <v>ARCO</v>
          </cell>
          <cell r="F49" t="str">
            <v>6, Rue de Dublin</v>
          </cell>
          <cell r="G49">
            <v>67300</v>
          </cell>
          <cell r="H49" t="str">
            <v>SCHILTIGHEIM</v>
          </cell>
          <cell r="I49">
            <v>388251715</v>
          </cell>
          <cell r="K49">
            <v>388251190</v>
          </cell>
          <cell r="L49" t="str">
            <v>DIETRICH VEHICULES</v>
          </cell>
          <cell r="M49" t="str">
            <v>ALSACE</v>
          </cell>
          <cell r="N49">
            <v>67</v>
          </cell>
          <cell r="O49" t="str">
            <v>THAL DRULINGEN</v>
          </cell>
          <cell r="P49" t="str">
            <v>ARCO</v>
          </cell>
          <cell r="Q49" t="str">
            <v>6, Rue de Dublin</v>
          </cell>
          <cell r="R49">
            <v>67300</v>
          </cell>
          <cell r="S49" t="str">
            <v>SCHILTIGHEIM</v>
          </cell>
          <cell r="T49">
            <v>388251715</v>
          </cell>
          <cell r="V49">
            <v>388251190</v>
          </cell>
          <cell r="W49">
            <v>159175</v>
          </cell>
          <cell r="Y49">
            <v>159175</v>
          </cell>
          <cell r="Z49">
            <v>96000</v>
          </cell>
          <cell r="AA49" t="str">
            <v>JM</v>
          </cell>
        </row>
        <row r="50">
          <cell r="A50">
            <v>3.0489999999999999</v>
          </cell>
          <cell r="B50">
            <v>5</v>
          </cell>
          <cell r="C50" t="str">
            <v>BE</v>
          </cell>
          <cell r="D50" t="str">
            <v>AR</v>
          </cell>
          <cell r="E50" t="str">
            <v>GUIBAUDET CHRISTOPHE</v>
          </cell>
          <cell r="F50" t="str">
            <v>5, Chemin du Muguet</v>
          </cell>
          <cell r="G50">
            <v>70180</v>
          </cell>
          <cell r="H50" t="str">
            <v>DELAIN</v>
          </cell>
          <cell r="I50">
            <v>384672556</v>
          </cell>
          <cell r="J50">
            <v>608507234</v>
          </cell>
          <cell r="K50">
            <v>384672556</v>
          </cell>
          <cell r="L50" t="str">
            <v>GUIBAUDET CHRISTOPHE</v>
          </cell>
          <cell r="M50" t="str">
            <v>FRANCHE COMTE</v>
          </cell>
          <cell r="N50">
            <v>70</v>
          </cell>
          <cell r="O50" t="str">
            <v>DELAIN</v>
          </cell>
          <cell r="W50">
            <v>11000</v>
          </cell>
          <cell r="Y50">
            <v>11000</v>
          </cell>
          <cell r="Z50">
            <v>10000</v>
          </cell>
          <cell r="AA50" t="str">
            <v>RC</v>
          </cell>
        </row>
        <row r="51">
          <cell r="A51">
            <v>3.05</v>
          </cell>
          <cell r="B51">
            <v>5</v>
          </cell>
          <cell r="C51" t="str">
            <v>BE</v>
          </cell>
          <cell r="D51" t="str">
            <v>BI</v>
          </cell>
          <cell r="E51" t="str">
            <v>SISE</v>
          </cell>
          <cell r="F51" t="str">
            <v>Route du Fossé Défensif   Port 2006</v>
          </cell>
          <cell r="G51">
            <v>59430</v>
          </cell>
          <cell r="H51" t="str">
            <v>FORT MARDYCK</v>
          </cell>
          <cell r="I51">
            <v>328635915</v>
          </cell>
          <cell r="K51">
            <v>328269389</v>
          </cell>
          <cell r="L51" t="str">
            <v>SISE</v>
          </cell>
          <cell r="M51" t="str">
            <v>NORD PAS DE CALAIS</v>
          </cell>
          <cell r="N51">
            <v>59</v>
          </cell>
          <cell r="O51" t="str">
            <v>FORT MARDYCK</v>
          </cell>
          <cell r="W51">
            <v>200187.05</v>
          </cell>
          <cell r="Y51">
            <v>200187.05</v>
          </cell>
          <cell r="Z51">
            <v>119050</v>
          </cell>
          <cell r="AA51" t="str">
            <v>RC/ER</v>
          </cell>
        </row>
        <row r="52">
          <cell r="A52">
            <v>3.0510000000000002</v>
          </cell>
          <cell r="B52">
            <v>5</v>
          </cell>
          <cell r="C52" t="str">
            <v>BB</v>
          </cell>
          <cell r="D52" t="str">
            <v>GD</v>
          </cell>
          <cell r="E52" t="str">
            <v>IGC SERVICES</v>
          </cell>
          <cell r="F52" t="str">
            <v>1, Esplanade de France   BP 306</v>
          </cell>
          <cell r="G52">
            <v>42008</v>
          </cell>
          <cell r="H52" t="str">
            <v>SAINT ETIENNE Cédex</v>
          </cell>
          <cell r="I52">
            <v>477454517</v>
          </cell>
          <cell r="K52">
            <v>477453888</v>
          </cell>
          <cell r="L52" t="str">
            <v>CASINO - ALCUDIA ALBERTVILLE - MERCIALYS</v>
          </cell>
          <cell r="M52" t="str">
            <v>RHONE ALPES</v>
          </cell>
          <cell r="N52">
            <v>73</v>
          </cell>
          <cell r="O52" t="str">
            <v>ALBERTVILLE</v>
          </cell>
          <cell r="P52" t="str">
            <v>BETOM INGENIERIE</v>
          </cell>
          <cell r="Q52" t="str">
            <v>Avenue des Taillis - 1, Impasse du Rhône</v>
          </cell>
          <cell r="R52">
            <v>69960</v>
          </cell>
          <cell r="S52" t="str">
            <v>CORBAS</v>
          </cell>
          <cell r="T52">
            <v>472515276</v>
          </cell>
          <cell r="V52">
            <v>472511077</v>
          </cell>
          <cell r="W52">
            <v>529785.39</v>
          </cell>
          <cell r="Y52">
            <v>529785.39</v>
          </cell>
          <cell r="Z52">
            <v>304250</v>
          </cell>
          <cell r="AA52" t="str">
            <v>RM</v>
          </cell>
        </row>
        <row r="53">
          <cell r="A53">
            <v>3.052</v>
          </cell>
          <cell r="B53">
            <v>5</v>
          </cell>
          <cell r="C53" t="str">
            <v>BB</v>
          </cell>
          <cell r="D53" t="str">
            <v>AR</v>
          </cell>
          <cell r="E53" t="str">
            <v>ANNAPURNA DEVELOPPEMENT</v>
          </cell>
          <cell r="F53" t="str">
            <v>Route de l'Altiport</v>
          </cell>
          <cell r="G53">
            <v>73120</v>
          </cell>
          <cell r="H53" t="str">
            <v>COURCHEVEL</v>
          </cell>
          <cell r="L53" t="str">
            <v>ANAPURNA DEVELOPPEMENT 2</v>
          </cell>
          <cell r="M53" t="str">
            <v>RHONE ALPES</v>
          </cell>
          <cell r="N53">
            <v>74</v>
          </cell>
          <cell r="O53" t="str">
            <v>SAINT JORIOZ</v>
          </cell>
          <cell r="P53" t="str">
            <v>SPELTA Yvan</v>
          </cell>
          <cell r="Q53" t="str">
            <v>32, Rue Gustave Eiffel</v>
          </cell>
          <cell r="R53">
            <v>74600</v>
          </cell>
          <cell r="S53" t="str">
            <v>SEYNOD</v>
          </cell>
          <cell r="T53">
            <v>450452657</v>
          </cell>
          <cell r="V53">
            <v>450450666</v>
          </cell>
          <cell r="W53">
            <v>70220</v>
          </cell>
          <cell r="Y53">
            <v>70220</v>
          </cell>
          <cell r="Z53">
            <v>33600</v>
          </cell>
          <cell r="AA53" t="str">
            <v>JM</v>
          </cell>
        </row>
        <row r="54">
          <cell r="A54">
            <v>3.0529999999999999</v>
          </cell>
          <cell r="B54">
            <v>6</v>
          </cell>
          <cell r="C54" t="str">
            <v>BE</v>
          </cell>
          <cell r="D54" t="str">
            <v>BI</v>
          </cell>
          <cell r="E54" t="str">
            <v xml:space="preserve">GENERAL EMBALLAGE </v>
          </cell>
          <cell r="F54" t="str">
            <v>ZAC Taharacht Akbou</v>
          </cell>
          <cell r="G54">
            <v>6200</v>
          </cell>
          <cell r="H54" t="str">
            <v>BEJAIA (ALGERIE)</v>
          </cell>
          <cell r="I54">
            <v>21334356861</v>
          </cell>
          <cell r="K54">
            <v>21334359043</v>
          </cell>
          <cell r="L54" t="str">
            <v xml:space="preserve">GENERAL EMBALLAGE </v>
          </cell>
          <cell r="M54" t="str">
            <v>ALGERIE</v>
          </cell>
          <cell r="N54" t="str">
            <v>E</v>
          </cell>
          <cell r="O54" t="str">
            <v>SETIF (ALGERIE)</v>
          </cell>
          <cell r="W54">
            <v>1421070</v>
          </cell>
          <cell r="X54">
            <v>0</v>
          </cell>
          <cell r="Y54">
            <v>1421070</v>
          </cell>
          <cell r="Z54">
            <v>651000</v>
          </cell>
          <cell r="AA54" t="str">
            <v>RM</v>
          </cell>
        </row>
        <row r="55">
          <cell r="A55">
            <v>3.0539999999999998</v>
          </cell>
          <cell r="B55">
            <v>5</v>
          </cell>
          <cell r="C55" t="str">
            <v>BE</v>
          </cell>
          <cell r="D55" t="str">
            <v>DI</v>
          </cell>
          <cell r="E55" t="str">
            <v>DEFAUX AXEL</v>
          </cell>
          <cell r="F55" t="str">
            <v>397, Avenue du Général Leclerc</v>
          </cell>
          <cell r="G55">
            <v>77610</v>
          </cell>
          <cell r="H55" t="str">
            <v>LA HOUSSAYE EN BRIE</v>
          </cell>
          <cell r="L55" t="str">
            <v>DEFAUX - LEONARD</v>
          </cell>
          <cell r="M55" t="str">
            <v>ILE DE FRANCE</v>
          </cell>
          <cell r="N55">
            <v>77</v>
          </cell>
          <cell r="O55" t="str">
            <v>LA HOUSSAYE EN BRIE</v>
          </cell>
          <cell r="P55" t="str">
            <v>ARCHITECTURE ET COMMERCES</v>
          </cell>
          <cell r="Q55" t="str">
            <v>1 Bis, Rue de l'Espérance</v>
          </cell>
          <cell r="R55">
            <v>90000</v>
          </cell>
          <cell r="S55" t="str">
            <v>BELFORT</v>
          </cell>
          <cell r="U55">
            <v>688262744</v>
          </cell>
          <cell r="W55">
            <v>16555</v>
          </cell>
          <cell r="Y55">
            <v>16555</v>
          </cell>
          <cell r="Z55">
            <v>5000</v>
          </cell>
          <cell r="AA55" t="str">
            <v>JM</v>
          </cell>
        </row>
        <row r="56">
          <cell r="A56">
            <v>3.0550000000000002</v>
          </cell>
          <cell r="B56">
            <v>5</v>
          </cell>
          <cell r="C56" t="str">
            <v>BB</v>
          </cell>
          <cell r="D56" t="str">
            <v>DI</v>
          </cell>
          <cell r="E56" t="str">
            <v>LCR</v>
          </cell>
          <cell r="F56" t="str">
            <v>95, Rue du Dauphiné</v>
          </cell>
          <cell r="G56">
            <v>69800</v>
          </cell>
          <cell r="H56" t="str">
            <v>SAINT PRIEST</v>
          </cell>
          <cell r="I56">
            <v>478371446</v>
          </cell>
          <cell r="K56">
            <v>472375545</v>
          </cell>
          <cell r="L56" t="str">
            <v>SCI LES LUNES</v>
          </cell>
          <cell r="M56" t="str">
            <v>RHONE ALPES</v>
          </cell>
          <cell r="N56">
            <v>74</v>
          </cell>
          <cell r="O56" t="str">
            <v>POISY</v>
          </cell>
          <cell r="P56" t="str">
            <v>LCR</v>
          </cell>
          <cell r="Q56" t="str">
            <v>95, Rue du Dauphiné</v>
          </cell>
          <cell r="R56">
            <v>69800</v>
          </cell>
          <cell r="S56" t="str">
            <v>SAINT PRIEST</v>
          </cell>
          <cell r="T56">
            <v>478371446</v>
          </cell>
          <cell r="V56">
            <v>472375545</v>
          </cell>
          <cell r="W56">
            <v>83550</v>
          </cell>
          <cell r="Y56">
            <v>83550</v>
          </cell>
          <cell r="Z56">
            <v>45400</v>
          </cell>
          <cell r="AA56" t="str">
            <v>BC</v>
          </cell>
        </row>
        <row r="57">
          <cell r="A57">
            <v>3.056</v>
          </cell>
          <cell r="B57">
            <v>5</v>
          </cell>
          <cell r="C57" t="str">
            <v>BB</v>
          </cell>
          <cell r="D57" t="str">
            <v>DI</v>
          </cell>
          <cell r="E57" t="str">
            <v>LCR</v>
          </cell>
          <cell r="F57" t="str">
            <v>95, Rue du Dauphiné</v>
          </cell>
          <cell r="G57">
            <v>69800</v>
          </cell>
          <cell r="H57" t="str">
            <v>SAINT PRIEST</v>
          </cell>
          <cell r="I57">
            <v>478371446</v>
          </cell>
          <cell r="K57">
            <v>472375545</v>
          </cell>
          <cell r="L57" t="str">
            <v>SIA</v>
          </cell>
          <cell r="M57" t="str">
            <v>RHONE ALPES</v>
          </cell>
          <cell r="N57">
            <v>69</v>
          </cell>
          <cell r="O57" t="str">
            <v>CORBAS</v>
          </cell>
          <cell r="P57" t="str">
            <v>LCR</v>
          </cell>
          <cell r="Q57" t="str">
            <v>95, Rue du Dauphiné</v>
          </cell>
          <cell r="R57">
            <v>69800</v>
          </cell>
          <cell r="S57" t="str">
            <v>SAINT PRIEST</v>
          </cell>
          <cell r="T57">
            <v>478371446</v>
          </cell>
          <cell r="V57">
            <v>472375545</v>
          </cell>
          <cell r="W57">
            <v>119000</v>
          </cell>
          <cell r="Y57">
            <v>119000</v>
          </cell>
          <cell r="Z57">
            <v>68000</v>
          </cell>
          <cell r="AA57" t="str">
            <v>JM</v>
          </cell>
        </row>
        <row r="58">
          <cell r="A58">
            <v>3.0569999999999999</v>
          </cell>
          <cell r="B58">
            <v>5</v>
          </cell>
          <cell r="C58" t="str">
            <v>BE</v>
          </cell>
          <cell r="D58" t="str">
            <v>DI</v>
          </cell>
          <cell r="E58" t="str">
            <v>PHARMACIE LA TOISON D'OR</v>
          </cell>
          <cell r="F58" t="str">
            <v>Centre Commercial La Toison d'Or</v>
          </cell>
          <cell r="G58">
            <v>21000</v>
          </cell>
          <cell r="H58" t="str">
            <v>DIJON</v>
          </cell>
          <cell r="L58" t="str">
            <v>PHARMACIE LA TOISON D'OR</v>
          </cell>
          <cell r="M58" t="str">
            <v>BOURGOGNE</v>
          </cell>
          <cell r="N58">
            <v>21</v>
          </cell>
          <cell r="O58" t="str">
            <v>DIJON</v>
          </cell>
          <cell r="P58" t="str">
            <v>MOISSENET André (AGpha)</v>
          </cell>
          <cell r="Q58" t="str">
            <v>21, Rue de la Gare</v>
          </cell>
          <cell r="R58">
            <v>21460</v>
          </cell>
          <cell r="S58" t="str">
            <v>EPOISSES</v>
          </cell>
          <cell r="T58">
            <v>380963527</v>
          </cell>
          <cell r="U58">
            <v>607740986</v>
          </cell>
          <cell r="W58">
            <v>49520</v>
          </cell>
          <cell r="Y58">
            <v>49520</v>
          </cell>
          <cell r="Z58">
            <v>5300</v>
          </cell>
          <cell r="AA58" t="str">
            <v>RC</v>
          </cell>
        </row>
        <row r="59">
          <cell r="A59">
            <v>3.0579999999999998</v>
          </cell>
          <cell r="B59">
            <v>5</v>
          </cell>
          <cell r="C59" t="str">
            <v>BB</v>
          </cell>
          <cell r="D59" t="str">
            <v>BI</v>
          </cell>
          <cell r="E59" t="str">
            <v>SOGELYM INGENIERIE</v>
          </cell>
          <cell r="F59" t="str">
            <v>139, Rue de Vendôme</v>
          </cell>
          <cell r="G59">
            <v>69477</v>
          </cell>
          <cell r="H59" t="str">
            <v>LYON Cédex 06</v>
          </cell>
          <cell r="I59">
            <v>472746969</v>
          </cell>
          <cell r="K59">
            <v>478527854</v>
          </cell>
          <cell r="L59" t="str">
            <v>LABORATOIRE AGUETTANT</v>
          </cell>
          <cell r="M59" t="str">
            <v>RHONE ALPES</v>
          </cell>
          <cell r="N59">
            <v>69</v>
          </cell>
          <cell r="O59" t="str">
            <v>LYON</v>
          </cell>
          <cell r="P59" t="str">
            <v>GC INGENIERIE</v>
          </cell>
          <cell r="Q59" t="str">
            <v>29, Avenue des Sources</v>
          </cell>
          <cell r="R59">
            <v>69009</v>
          </cell>
          <cell r="S59" t="str">
            <v>LYON</v>
          </cell>
          <cell r="T59">
            <v>478475921</v>
          </cell>
          <cell r="V59">
            <v>472179424</v>
          </cell>
          <cell r="W59">
            <v>1010421.5</v>
          </cell>
          <cell r="Y59">
            <v>1010421.5</v>
          </cell>
          <cell r="Z59">
            <v>498800</v>
          </cell>
          <cell r="AA59" t="str">
            <v>RM</v>
          </cell>
        </row>
        <row r="60">
          <cell r="A60">
            <v>3.0590000000000002</v>
          </cell>
          <cell r="B60">
            <v>6</v>
          </cell>
          <cell r="C60" t="str">
            <v>BE</v>
          </cell>
          <cell r="D60" t="str">
            <v>MP</v>
          </cell>
          <cell r="E60" t="str">
            <v>SODEB</v>
          </cell>
          <cell r="F60" t="str">
            <v>1, Rue de Morimont   BP 282</v>
          </cell>
          <cell r="G60">
            <v>90050</v>
          </cell>
          <cell r="H60" t="str">
            <v>BELFORT Cédex</v>
          </cell>
          <cell r="I60">
            <v>384285490</v>
          </cell>
          <cell r="K60">
            <v>384550605</v>
          </cell>
          <cell r="L60" t="str">
            <v>REGION FRANCHE-COMTE - LYCEE QUELET - LEGTA</v>
          </cell>
          <cell r="M60" t="str">
            <v>FRANCHE COMTE</v>
          </cell>
          <cell r="N60">
            <v>90</v>
          </cell>
          <cell r="O60" t="str">
            <v>VALDOIE</v>
          </cell>
          <cell r="P60" t="str">
            <v>LORACH Thierry</v>
          </cell>
          <cell r="Q60" t="str">
            <v>99 Bis, Rue Général De Gaulle</v>
          </cell>
          <cell r="R60">
            <v>90850</v>
          </cell>
          <cell r="S60" t="str">
            <v>ESSERT</v>
          </cell>
          <cell r="T60">
            <v>384280778</v>
          </cell>
          <cell r="W60">
            <v>128130</v>
          </cell>
          <cell r="X60">
            <v>1500</v>
          </cell>
          <cell r="Y60">
            <v>129630</v>
          </cell>
          <cell r="Z60">
            <v>57245</v>
          </cell>
          <cell r="AA60" t="str">
            <v>JM</v>
          </cell>
        </row>
        <row r="61">
          <cell r="A61">
            <v>3.06</v>
          </cell>
          <cell r="B61">
            <v>6</v>
          </cell>
          <cell r="C61" t="str">
            <v>BE</v>
          </cell>
          <cell r="D61" t="str">
            <v>BI</v>
          </cell>
          <cell r="E61" t="str">
            <v>LCR</v>
          </cell>
          <cell r="F61" t="str">
            <v>2, Rue Augustin Fresnel   Tour B   BP 28236</v>
          </cell>
          <cell r="G61">
            <v>57082</v>
          </cell>
          <cell r="H61" t="str">
            <v>METZ Cédex</v>
          </cell>
          <cell r="I61">
            <v>387213113</v>
          </cell>
          <cell r="K61">
            <v>387795612</v>
          </cell>
          <cell r="L61" t="str">
            <v>BUROLOR</v>
          </cell>
          <cell r="M61" t="str">
            <v>LORRAINE</v>
          </cell>
          <cell r="N61">
            <v>57</v>
          </cell>
          <cell r="O61" t="str">
            <v>MARLY</v>
          </cell>
          <cell r="P61" t="str">
            <v>LCR</v>
          </cell>
          <cell r="Q61" t="str">
            <v>2, Rue Augustin Fresnel   Tour B   BP 28236</v>
          </cell>
          <cell r="R61">
            <v>57082</v>
          </cell>
          <cell r="S61" t="str">
            <v>METZ Cédex</v>
          </cell>
          <cell r="T61">
            <v>387213113</v>
          </cell>
          <cell r="V61">
            <v>387795612</v>
          </cell>
          <cell r="W61">
            <v>64000</v>
          </cell>
          <cell r="Y61">
            <v>64000</v>
          </cell>
          <cell r="Z61">
            <v>37000</v>
          </cell>
          <cell r="AA61" t="str">
            <v>BC</v>
          </cell>
        </row>
        <row r="62">
          <cell r="A62">
            <v>3.0609999999999999</v>
          </cell>
          <cell r="B62">
            <v>6</v>
          </cell>
          <cell r="C62" t="str">
            <v>BE</v>
          </cell>
          <cell r="D62" t="str">
            <v>AR</v>
          </cell>
          <cell r="E62" t="str">
            <v>SCI BLAISE PASCAL</v>
          </cell>
          <cell r="F62" t="str">
            <v>5, Rue Albert Thomas</v>
          </cell>
          <cell r="G62">
            <v>25043</v>
          </cell>
          <cell r="H62" t="str">
            <v>BESANCON Cédex</v>
          </cell>
          <cell r="L62" t="str">
            <v>EUROPCAR</v>
          </cell>
          <cell r="M62" t="str">
            <v>FRANCHE COMTE</v>
          </cell>
          <cell r="N62">
            <v>39</v>
          </cell>
          <cell r="O62" t="str">
            <v>LONS LE SAUNIER</v>
          </cell>
          <cell r="P62" t="str">
            <v>ROLLA Mario</v>
          </cell>
          <cell r="Q62" t="str">
            <v>59 Ter, Rue des Granges   BP 315</v>
          </cell>
          <cell r="R62">
            <v>25017</v>
          </cell>
          <cell r="S62" t="str">
            <v>BESANCON Cédex</v>
          </cell>
          <cell r="T62">
            <v>381811078</v>
          </cell>
          <cell r="U62">
            <v>607636119</v>
          </cell>
          <cell r="V62">
            <v>381813941</v>
          </cell>
          <cell r="W62">
            <v>12000</v>
          </cell>
          <cell r="Y62">
            <v>12000</v>
          </cell>
          <cell r="Z62">
            <v>4990</v>
          </cell>
          <cell r="AA62" t="str">
            <v>BC</v>
          </cell>
        </row>
        <row r="63">
          <cell r="A63">
            <v>3.0619999999999998</v>
          </cell>
          <cell r="B63">
            <v>6</v>
          </cell>
          <cell r="C63" t="str">
            <v>BE</v>
          </cell>
          <cell r="D63" t="str">
            <v>BA</v>
          </cell>
          <cell r="E63" t="str">
            <v>BERNARD Dominique</v>
          </cell>
          <cell r="F63" t="str">
            <v>Le Trou de Chaux</v>
          </cell>
          <cell r="G63">
            <v>25470</v>
          </cell>
          <cell r="H63" t="str">
            <v>THIEBOUHANS</v>
          </cell>
          <cell r="I63">
            <v>381444661</v>
          </cell>
          <cell r="K63">
            <v>381442383</v>
          </cell>
          <cell r="L63" t="str">
            <v>BERNARD Dominique</v>
          </cell>
          <cell r="M63" t="str">
            <v>FRANCHE COMTE</v>
          </cell>
          <cell r="N63">
            <v>25</v>
          </cell>
          <cell r="O63" t="str">
            <v>THEIBOUHANS</v>
          </cell>
          <cell r="W63">
            <v>59000</v>
          </cell>
          <cell r="X63">
            <v>1850</v>
          </cell>
          <cell r="Y63">
            <v>60850</v>
          </cell>
          <cell r="Z63">
            <v>16100</v>
          </cell>
          <cell r="AA63" t="str">
            <v>FB</v>
          </cell>
        </row>
        <row r="64">
          <cell r="A64">
            <v>3.0630000000000002</v>
          </cell>
          <cell r="B64">
            <v>6</v>
          </cell>
          <cell r="C64" t="str">
            <v>BE</v>
          </cell>
          <cell r="D64" t="str">
            <v>BI</v>
          </cell>
          <cell r="E64" t="str">
            <v>LCR</v>
          </cell>
          <cell r="F64" t="str">
            <v>19, Rue de la Haye   BP 30058   SCHILTIGHEIM</v>
          </cell>
          <cell r="G64">
            <v>67013</v>
          </cell>
          <cell r="H64" t="str">
            <v>STRASBOURG Cédex</v>
          </cell>
          <cell r="I64">
            <v>388770240</v>
          </cell>
          <cell r="K64">
            <v>388770265</v>
          </cell>
          <cell r="L64" t="str">
            <v>GIROLD CONSTRUCTIONS BOIS</v>
          </cell>
          <cell r="M64" t="str">
            <v>ALSACE</v>
          </cell>
          <cell r="N64">
            <v>67</v>
          </cell>
          <cell r="O64" t="str">
            <v>BARR</v>
          </cell>
          <cell r="P64" t="str">
            <v>LCR</v>
          </cell>
          <cell r="Q64" t="str">
            <v>19, Rue de la Haye   BP 30058   SCHILTIGHEIM</v>
          </cell>
          <cell r="R64">
            <v>67013</v>
          </cell>
          <cell r="S64" t="str">
            <v>STRASBOURG Cédex</v>
          </cell>
          <cell r="T64">
            <v>388770240</v>
          </cell>
          <cell r="V64">
            <v>388770265</v>
          </cell>
          <cell r="W64">
            <v>173600</v>
          </cell>
          <cell r="Y64">
            <v>173600</v>
          </cell>
          <cell r="Z64">
            <v>107125</v>
          </cell>
          <cell r="AA64" t="str">
            <v>JM</v>
          </cell>
        </row>
        <row r="65">
          <cell r="A65">
            <v>3.0640000000000001</v>
          </cell>
          <cell r="B65">
            <v>7</v>
          </cell>
          <cell r="C65" t="str">
            <v>RM</v>
          </cell>
          <cell r="D65" t="str">
            <v>BI</v>
          </cell>
          <cell r="E65" t="str">
            <v>STAR</v>
          </cell>
          <cell r="F65" t="str">
            <v>BP 1311   KAWENI</v>
          </cell>
          <cell r="G65">
            <v>97600</v>
          </cell>
          <cell r="H65" t="str">
            <v>MAMOUDZOU</v>
          </cell>
          <cell r="L65" t="str">
            <v>STAR</v>
          </cell>
          <cell r="M65" t="str">
            <v>OUTRE MER</v>
          </cell>
          <cell r="N65">
            <v>97</v>
          </cell>
          <cell r="O65" t="str">
            <v>MAMOUDZOU (MAYOTTE)</v>
          </cell>
          <cell r="P65" t="str">
            <v>ARCHIVISIOTECH</v>
          </cell>
          <cell r="Q65" t="str">
            <v>1565, Chemin Lagourge</v>
          </cell>
          <cell r="R65">
            <v>97440</v>
          </cell>
          <cell r="S65" t="str">
            <v>SAINT ANDRE</v>
          </cell>
          <cell r="U65">
            <v>692700029</v>
          </cell>
          <cell r="W65">
            <v>417425.41</v>
          </cell>
          <cell r="Y65">
            <v>417425.41</v>
          </cell>
          <cell r="Z65">
            <v>60000</v>
          </cell>
          <cell r="AA65" t="str">
            <v>RM</v>
          </cell>
        </row>
        <row r="66">
          <cell r="A66">
            <v>3.0649999999999999</v>
          </cell>
          <cell r="B66">
            <v>7</v>
          </cell>
          <cell r="C66" t="str">
            <v>BE</v>
          </cell>
          <cell r="D66" t="str">
            <v>BI</v>
          </cell>
          <cell r="E66" t="str">
            <v>LCR</v>
          </cell>
          <cell r="F66" t="str">
            <v>104, Rue du Courbillon</v>
          </cell>
          <cell r="G66">
            <v>59175</v>
          </cell>
          <cell r="H66" t="str">
            <v>VENDEVILLE</v>
          </cell>
          <cell r="I66">
            <v>328334849</v>
          </cell>
          <cell r="K66">
            <v>320980168</v>
          </cell>
          <cell r="L66" t="str">
            <v>XP FRANCE</v>
          </cell>
          <cell r="M66" t="str">
            <v>PAYS DE LA LOIRE</v>
          </cell>
          <cell r="N66">
            <v>44</v>
          </cell>
          <cell r="O66" t="str">
            <v>THOUARE SUR LOIRE</v>
          </cell>
          <cell r="P66" t="str">
            <v>LCR</v>
          </cell>
          <cell r="Q66" t="str">
            <v>104, Rue du Courbillon</v>
          </cell>
          <cell r="R66">
            <v>59175</v>
          </cell>
          <cell r="S66" t="str">
            <v>VENDEVILLE</v>
          </cell>
          <cell r="T66">
            <v>328334849</v>
          </cell>
          <cell r="V66">
            <v>320980168</v>
          </cell>
          <cell r="W66">
            <v>109279.05</v>
          </cell>
          <cell r="Y66">
            <v>109279.05</v>
          </cell>
          <cell r="Z66">
            <v>49000</v>
          </cell>
          <cell r="AA66" t="str">
            <v>FV</v>
          </cell>
        </row>
        <row r="67">
          <cell r="A67">
            <v>3.0659999999999998</v>
          </cell>
          <cell r="B67">
            <v>7</v>
          </cell>
          <cell r="C67" t="str">
            <v>BE</v>
          </cell>
          <cell r="D67" t="str">
            <v>MP</v>
          </cell>
          <cell r="E67" t="str">
            <v>COMABAT</v>
          </cell>
          <cell r="G67">
            <v>97200</v>
          </cell>
          <cell r="H67" t="str">
            <v>FORT DE FRANCE</v>
          </cell>
          <cell r="L67" t="str">
            <v>EDF CESE</v>
          </cell>
          <cell r="M67" t="str">
            <v>OUTRE MER</v>
          </cell>
          <cell r="N67">
            <v>97</v>
          </cell>
          <cell r="O67" t="str">
            <v>FORT DE FRANCE</v>
          </cell>
          <cell r="W67">
            <v>7200</v>
          </cell>
          <cell r="Y67">
            <v>7200</v>
          </cell>
          <cell r="Z67">
            <v>4000</v>
          </cell>
          <cell r="AA67" t="str">
            <v>FV</v>
          </cell>
        </row>
        <row r="68">
          <cell r="A68">
            <v>3.0670000000000002</v>
          </cell>
          <cell r="B68">
            <v>7</v>
          </cell>
          <cell r="C68" t="str">
            <v>FZ</v>
          </cell>
          <cell r="D68" t="str">
            <v>BI</v>
          </cell>
          <cell r="E68" t="str">
            <v>CALLU</v>
          </cell>
          <cell r="F68" t="str">
            <v>1, Rue Buissonnière</v>
          </cell>
          <cell r="G68">
            <v>41270</v>
          </cell>
          <cell r="H68" t="str">
            <v>LE BOISLAY</v>
          </cell>
          <cell r="L68" t="str">
            <v>TFD</v>
          </cell>
          <cell r="M68" t="str">
            <v>CENTRE</v>
          </cell>
          <cell r="N68">
            <v>37</v>
          </cell>
          <cell r="O68" t="str">
            <v>ESVRES SUR INDRE</v>
          </cell>
          <cell r="W68">
            <v>3400</v>
          </cell>
          <cell r="Y68">
            <v>3400</v>
          </cell>
          <cell r="AA68" t="str">
            <v>FZ</v>
          </cell>
        </row>
        <row r="69">
          <cell r="A69">
            <v>3.0680000000000001</v>
          </cell>
          <cell r="B69">
            <v>7</v>
          </cell>
          <cell r="C69" t="str">
            <v>YM</v>
          </cell>
          <cell r="D69" t="str">
            <v>GD</v>
          </cell>
          <cell r="E69" t="str">
            <v>LIDL</v>
          </cell>
          <cell r="F69" t="str">
            <v>ZA Le Prélong</v>
          </cell>
          <cell r="G69">
            <v>71300</v>
          </cell>
          <cell r="H69" t="str">
            <v>MONTCEAU LES MINES</v>
          </cell>
          <cell r="L69" t="str">
            <v>LIDL</v>
          </cell>
          <cell r="M69" t="str">
            <v>FRANCHE COMTE</v>
          </cell>
          <cell r="N69">
            <v>25</v>
          </cell>
          <cell r="O69" t="str">
            <v>BESANCON</v>
          </cell>
          <cell r="P69" t="str">
            <v>CASTALAN Claude</v>
          </cell>
          <cell r="Q69" t="str">
            <v>53, Grande Rue</v>
          </cell>
          <cell r="R69">
            <v>70200</v>
          </cell>
          <cell r="S69" t="str">
            <v>MOFFANS</v>
          </cell>
          <cell r="T69">
            <v>384630968</v>
          </cell>
          <cell r="U69">
            <v>682254775</v>
          </cell>
          <cell r="V69">
            <v>384630768</v>
          </cell>
          <cell r="W69">
            <v>5000</v>
          </cell>
          <cell r="Y69">
            <v>5000</v>
          </cell>
          <cell r="Z69">
            <v>640</v>
          </cell>
          <cell r="AA69" t="str">
            <v>VR</v>
          </cell>
        </row>
        <row r="70">
          <cell r="A70">
            <v>3.069</v>
          </cell>
          <cell r="B70">
            <v>7</v>
          </cell>
          <cell r="C70" t="str">
            <v>FZ</v>
          </cell>
          <cell r="D70" t="str">
            <v>GD</v>
          </cell>
          <cell r="E70" t="str">
            <v>AUCHAN</v>
          </cell>
          <cell r="F70" t="str">
            <v>Boulevard Louis XI</v>
          </cell>
          <cell r="G70">
            <v>37000</v>
          </cell>
          <cell r="H70" t="str">
            <v>TOURS</v>
          </cell>
          <cell r="L70" t="str">
            <v>AUCHAN</v>
          </cell>
          <cell r="M70" t="str">
            <v>CENTRE</v>
          </cell>
          <cell r="N70">
            <v>37</v>
          </cell>
          <cell r="O70" t="str">
            <v>TOURS</v>
          </cell>
          <cell r="P70" t="str">
            <v>AUBERT STRUCTURES</v>
          </cell>
          <cell r="Q70" t="str">
            <v>Boulevard Louis XI</v>
          </cell>
          <cell r="R70">
            <v>37000</v>
          </cell>
          <cell r="S70" t="str">
            <v>TOURS</v>
          </cell>
          <cell r="W70">
            <v>28950</v>
          </cell>
          <cell r="Y70">
            <v>28950</v>
          </cell>
          <cell r="AA70" t="str">
            <v>FZ</v>
          </cell>
        </row>
        <row r="71">
          <cell r="A71">
            <v>3.07</v>
          </cell>
          <cell r="B71">
            <v>7</v>
          </cell>
          <cell r="C71" t="str">
            <v>BE</v>
          </cell>
          <cell r="D71" t="str">
            <v>BI</v>
          </cell>
          <cell r="E71" t="str">
            <v>LCR</v>
          </cell>
          <cell r="F71" t="str">
            <v>2, Rue Augustin Fresnel   Tour B   BP 28236</v>
          </cell>
          <cell r="G71">
            <v>57082</v>
          </cell>
          <cell r="H71" t="str">
            <v>METZ Cédex 3</v>
          </cell>
          <cell r="I71">
            <v>387213113</v>
          </cell>
          <cell r="K71">
            <v>387795612</v>
          </cell>
          <cell r="L71" t="str">
            <v>TRAFIC</v>
          </cell>
          <cell r="M71" t="str">
            <v>LORRAINE</v>
          </cell>
          <cell r="N71">
            <v>57</v>
          </cell>
          <cell r="O71" t="str">
            <v>NORROY LE VENEUR</v>
          </cell>
          <cell r="P71" t="str">
            <v>LCR</v>
          </cell>
          <cell r="Q71" t="str">
            <v>2, Rue Augustin Fresnel   Tour B   BP 28236</v>
          </cell>
          <cell r="R71">
            <v>57082</v>
          </cell>
          <cell r="S71" t="str">
            <v>METZ Cédex 3</v>
          </cell>
          <cell r="T71">
            <v>387213113</v>
          </cell>
          <cell r="V71">
            <v>387795612</v>
          </cell>
          <cell r="W71">
            <v>55000</v>
          </cell>
          <cell r="Y71">
            <v>55000</v>
          </cell>
          <cell r="Z71">
            <v>32000</v>
          </cell>
          <cell r="AA71" t="str">
            <v>FV</v>
          </cell>
        </row>
        <row r="72">
          <cell r="A72">
            <v>3.0710000000000002</v>
          </cell>
          <cell r="B72">
            <v>7</v>
          </cell>
          <cell r="C72" t="str">
            <v>BE</v>
          </cell>
          <cell r="D72" t="str">
            <v>BI</v>
          </cell>
          <cell r="E72" t="str">
            <v>PAPETERIE DE MANDEURE</v>
          </cell>
          <cell r="F72" t="str">
            <v>14, Rue de la Papeterie</v>
          </cell>
          <cell r="G72">
            <v>25350</v>
          </cell>
          <cell r="H72" t="str">
            <v>MANDEURE</v>
          </cell>
          <cell r="I72">
            <v>381352052</v>
          </cell>
          <cell r="K72">
            <v>381352830</v>
          </cell>
          <cell r="L72" t="str">
            <v>PAPETERIE DE MANDEURE</v>
          </cell>
          <cell r="M72" t="str">
            <v>FRANCHE COMTE</v>
          </cell>
          <cell r="N72">
            <v>70</v>
          </cell>
          <cell r="O72" t="str">
            <v>SAVOYEUX</v>
          </cell>
          <cell r="W72">
            <v>6340</v>
          </cell>
          <cell r="Y72">
            <v>6340</v>
          </cell>
          <cell r="Z72">
            <v>900</v>
          </cell>
          <cell r="AA72" t="str">
            <v>FB</v>
          </cell>
        </row>
        <row r="73">
          <cell r="A73">
            <v>3.0720000000000001</v>
          </cell>
          <cell r="B73">
            <v>7</v>
          </cell>
          <cell r="C73" t="str">
            <v>BE</v>
          </cell>
          <cell r="D73" t="str">
            <v>AR</v>
          </cell>
          <cell r="E73" t="str">
            <v>LCR</v>
          </cell>
          <cell r="F73" t="str">
            <v>19, Rue de la Haye   BP 30058   SCHILTIGHEIM</v>
          </cell>
          <cell r="G73">
            <v>67013</v>
          </cell>
          <cell r="H73" t="str">
            <v>STRASBOURG Cédex</v>
          </cell>
          <cell r="I73">
            <v>388770240</v>
          </cell>
          <cell r="K73">
            <v>388770265</v>
          </cell>
          <cell r="L73" t="str">
            <v>NEWTL - TRANSLHOR</v>
          </cell>
          <cell r="M73" t="str">
            <v>ALSACE</v>
          </cell>
          <cell r="N73">
            <v>67</v>
          </cell>
          <cell r="O73" t="str">
            <v>DUPPIGHEIM</v>
          </cell>
          <cell r="P73" t="str">
            <v>LCR</v>
          </cell>
          <cell r="Q73" t="str">
            <v>19, Rue de la Haye   BP 30058   SCHILTIGHEIM</v>
          </cell>
          <cell r="R73">
            <v>67013</v>
          </cell>
          <cell r="S73" t="str">
            <v>STRASBOURG Cédex</v>
          </cell>
          <cell r="T73">
            <v>388770240</v>
          </cell>
          <cell r="V73">
            <v>388770265</v>
          </cell>
          <cell r="W73">
            <v>40150</v>
          </cell>
          <cell r="Y73">
            <v>40150</v>
          </cell>
          <cell r="Z73">
            <v>23900</v>
          </cell>
          <cell r="AA73" t="str">
            <v>FV</v>
          </cell>
        </row>
        <row r="74">
          <cell r="A74">
            <v>3.073</v>
          </cell>
          <cell r="B74">
            <v>7</v>
          </cell>
          <cell r="C74" t="str">
            <v>YM</v>
          </cell>
          <cell r="D74" t="str">
            <v>DI</v>
          </cell>
          <cell r="E74" t="str">
            <v>SCI HAUSTETE Frères</v>
          </cell>
          <cell r="F74" t="str">
            <v>Centre Commercial des Cloyes</v>
          </cell>
          <cell r="G74">
            <v>70200</v>
          </cell>
          <cell r="H74" t="str">
            <v>LURE</v>
          </cell>
          <cell r="L74" t="str">
            <v>SCI HAUSTETE Frères</v>
          </cell>
          <cell r="M74" t="str">
            <v>FRANCHE COMTE</v>
          </cell>
          <cell r="N74">
            <v>70</v>
          </cell>
          <cell r="O74" t="str">
            <v>PUSEY</v>
          </cell>
          <cell r="P74" t="str">
            <v>ATEBAT - SECB</v>
          </cell>
          <cell r="Q74" t="str">
            <v>5, Avenue Charles De Gaulle</v>
          </cell>
          <cell r="R74">
            <v>51510</v>
          </cell>
          <cell r="S74" t="str">
            <v>FAGNIERES</v>
          </cell>
          <cell r="T74">
            <v>326685793</v>
          </cell>
          <cell r="V74">
            <v>326685813</v>
          </cell>
          <cell r="W74">
            <v>174060</v>
          </cell>
          <cell r="Y74">
            <v>174060</v>
          </cell>
          <cell r="Z74">
            <v>97812</v>
          </cell>
          <cell r="AA74" t="str">
            <v>JH</v>
          </cell>
        </row>
        <row r="75">
          <cell r="A75">
            <v>3.0739999999999998</v>
          </cell>
          <cell r="B75">
            <v>7</v>
          </cell>
          <cell r="C75" t="str">
            <v>BE</v>
          </cell>
          <cell r="D75" t="str">
            <v>GD</v>
          </cell>
          <cell r="E75" t="str">
            <v>SCI DUBAND Frères</v>
          </cell>
          <cell r="F75" t="str">
            <v>Centre Commercial des Cloyes</v>
          </cell>
          <cell r="G75">
            <v>70200</v>
          </cell>
          <cell r="H75" t="str">
            <v>LURE</v>
          </cell>
          <cell r="L75" t="str">
            <v>BRICO LECLERC</v>
          </cell>
          <cell r="M75" t="str">
            <v>FRANCHE COMTE</v>
          </cell>
          <cell r="N75">
            <v>70</v>
          </cell>
          <cell r="O75" t="str">
            <v>VESOUL</v>
          </cell>
          <cell r="P75" t="str">
            <v>ATEBAT - SECB</v>
          </cell>
          <cell r="Q75" t="str">
            <v>5, Avenue Charles De Gaulle</v>
          </cell>
          <cell r="R75">
            <v>51510</v>
          </cell>
          <cell r="S75" t="str">
            <v>FAGNIERES</v>
          </cell>
          <cell r="T75">
            <v>326685793</v>
          </cell>
          <cell r="V75">
            <v>326685813</v>
          </cell>
          <cell r="W75">
            <v>115000</v>
          </cell>
          <cell r="X75">
            <v>1100</v>
          </cell>
          <cell r="Y75">
            <v>116100</v>
          </cell>
          <cell r="Z75">
            <v>63830</v>
          </cell>
          <cell r="AA75" t="str">
            <v>JH</v>
          </cell>
        </row>
        <row r="76">
          <cell r="A76">
            <v>3.0750000000000002</v>
          </cell>
          <cell r="B76">
            <v>7</v>
          </cell>
          <cell r="C76" t="str">
            <v>BE</v>
          </cell>
          <cell r="D76" t="str">
            <v>GD</v>
          </cell>
          <cell r="E76" t="str">
            <v>PERTHOIS DISTRIBUTION</v>
          </cell>
          <cell r="F76" t="str">
            <v>Route de Vitry en Perthois</v>
          </cell>
          <cell r="G76">
            <v>2400</v>
          </cell>
          <cell r="H76" t="str">
            <v>CHÂTEAU THIERRY</v>
          </cell>
          <cell r="L76" t="str">
            <v>LECLERC</v>
          </cell>
          <cell r="M76" t="str">
            <v>CHAMPAGNE ARDENNES</v>
          </cell>
          <cell r="N76">
            <v>51</v>
          </cell>
          <cell r="O76" t="str">
            <v>VITRY LE FRANCOIS</v>
          </cell>
          <cell r="P76" t="str">
            <v>ARCHITECTURES ET COMMERCES</v>
          </cell>
          <cell r="Q76" t="str">
            <v>1 Bis, Rue de l'Espérance</v>
          </cell>
          <cell r="R76">
            <v>90000</v>
          </cell>
          <cell r="S76" t="str">
            <v>BELFORT</v>
          </cell>
          <cell r="U76">
            <v>688262744</v>
          </cell>
          <cell r="W76">
            <v>345290</v>
          </cell>
          <cell r="Y76">
            <v>345290</v>
          </cell>
          <cell r="Z76">
            <v>172645</v>
          </cell>
          <cell r="AA76" t="str">
            <v>JM</v>
          </cell>
        </row>
        <row r="77">
          <cell r="A77">
            <v>3.0760000000000001</v>
          </cell>
          <cell r="B77">
            <v>7</v>
          </cell>
          <cell r="C77" t="str">
            <v>YM</v>
          </cell>
          <cell r="D77" t="str">
            <v>GD</v>
          </cell>
          <cell r="E77" t="str">
            <v>BREZILLON</v>
          </cell>
          <cell r="F77" t="str">
            <v>50, Allée des Impressionnistes   BP 54420   VILLEPINTE</v>
          </cell>
          <cell r="G77">
            <v>95944</v>
          </cell>
          <cell r="H77" t="str">
            <v>ROISSY CHARLES DE GAULLE</v>
          </cell>
          <cell r="I77">
            <v>180612444</v>
          </cell>
          <cell r="J77">
            <v>650871551</v>
          </cell>
          <cell r="K77">
            <v>180615352</v>
          </cell>
          <cell r="L77" t="str">
            <v>CENTRE COMMERCIAL LES SAISONS</v>
          </cell>
          <cell r="M77" t="str">
            <v>ILE DE FRANCE</v>
          </cell>
          <cell r="N77">
            <v>77</v>
          </cell>
          <cell r="O77" t="str">
            <v>MEAUX</v>
          </cell>
          <cell r="W77">
            <v>4621121.4799999995</v>
          </cell>
          <cell r="Y77">
            <v>4621121.4799999995</v>
          </cell>
          <cell r="Z77">
            <v>1054154</v>
          </cell>
          <cell r="AA77" t="str">
            <v>VR</v>
          </cell>
          <cell r="AB77" t="str">
            <v>Dont 109 200.00 € HT DRIVE</v>
          </cell>
        </row>
        <row r="78">
          <cell r="A78">
            <v>3.077</v>
          </cell>
          <cell r="B78">
            <v>7</v>
          </cell>
          <cell r="C78" t="str">
            <v>BE</v>
          </cell>
          <cell r="D78" t="str">
            <v>AR</v>
          </cell>
          <cell r="E78" t="str">
            <v>BATIPRO CONCEPT</v>
          </cell>
          <cell r="F78" t="str">
            <v>31, Rue de la Gare</v>
          </cell>
          <cell r="G78">
            <v>25770</v>
          </cell>
          <cell r="H78" t="str">
            <v>SERRE LES SAPINS</v>
          </cell>
          <cell r="I78">
            <v>381412500</v>
          </cell>
          <cell r="K78">
            <v>381518041</v>
          </cell>
          <cell r="L78" t="str">
            <v>BERALDIN HOLDING</v>
          </cell>
          <cell r="M78" t="str">
            <v>FRANCHE COMTE</v>
          </cell>
          <cell r="N78">
            <v>39</v>
          </cell>
          <cell r="O78" t="str">
            <v>PRATZ</v>
          </cell>
          <cell r="P78" t="str">
            <v>BATIPRO CONCEPT</v>
          </cell>
          <cell r="Q78" t="str">
            <v>31, Rue de la Gare</v>
          </cell>
          <cell r="R78">
            <v>25770</v>
          </cell>
          <cell r="S78" t="str">
            <v>SERRE LES SAPINS</v>
          </cell>
          <cell r="T78">
            <v>381412500</v>
          </cell>
          <cell r="V78">
            <v>381518041</v>
          </cell>
          <cell r="W78">
            <v>149950</v>
          </cell>
          <cell r="Y78">
            <v>149950</v>
          </cell>
          <cell r="Z78">
            <v>81600</v>
          </cell>
          <cell r="AA78" t="str">
            <v>BC</v>
          </cell>
        </row>
        <row r="79">
          <cell r="A79">
            <v>3.0779999999999998</v>
          </cell>
          <cell r="B79">
            <v>9</v>
          </cell>
          <cell r="C79" t="str">
            <v>BE</v>
          </cell>
          <cell r="D79" t="str">
            <v>BI</v>
          </cell>
          <cell r="E79" t="str">
            <v>ARCO</v>
          </cell>
          <cell r="F79" t="str">
            <v>6, Rue de Dublin</v>
          </cell>
          <cell r="G79">
            <v>67300</v>
          </cell>
          <cell r="H79" t="str">
            <v>SCHILTIGHEIM</v>
          </cell>
          <cell r="I79">
            <v>388251715</v>
          </cell>
          <cell r="K79">
            <v>388251190</v>
          </cell>
          <cell r="L79" t="str">
            <v>SCI SENFTACKER - INRESA MEDICAL</v>
          </cell>
          <cell r="M79" t="str">
            <v>ALSACE</v>
          </cell>
          <cell r="N79">
            <v>68</v>
          </cell>
          <cell r="O79" t="str">
            <v>BARTENHEIM</v>
          </cell>
          <cell r="P79" t="str">
            <v>ARCO</v>
          </cell>
          <cell r="Q79" t="str">
            <v>6, Rue de Dublin</v>
          </cell>
          <cell r="R79">
            <v>67300</v>
          </cell>
          <cell r="S79" t="str">
            <v>SCHILTIGHEIM</v>
          </cell>
          <cell r="T79">
            <v>388251715</v>
          </cell>
          <cell r="V79">
            <v>388251190</v>
          </cell>
          <cell r="W79">
            <v>88000</v>
          </cell>
          <cell r="Y79">
            <v>88000</v>
          </cell>
          <cell r="Z79">
            <v>39000</v>
          </cell>
          <cell r="AA79" t="str">
            <v>JH</v>
          </cell>
        </row>
        <row r="80">
          <cell r="A80">
            <v>3.0790000000000002</v>
          </cell>
          <cell r="B80">
            <v>9</v>
          </cell>
          <cell r="C80" t="str">
            <v>BE</v>
          </cell>
          <cell r="D80" t="str">
            <v>BI</v>
          </cell>
          <cell r="E80" t="str">
            <v>LCR</v>
          </cell>
          <cell r="F80" t="str">
            <v>19, Rue de la Haye   BP 30058   SCHILTIGHEIM</v>
          </cell>
          <cell r="G80">
            <v>67013</v>
          </cell>
          <cell r="H80" t="str">
            <v>STRASBOURG Cédex</v>
          </cell>
          <cell r="I80">
            <v>388770240</v>
          </cell>
          <cell r="K80">
            <v>388770265</v>
          </cell>
          <cell r="L80" t="str">
            <v>SCI DEHWAL - SAETTLER</v>
          </cell>
          <cell r="M80" t="str">
            <v>ALSACE</v>
          </cell>
          <cell r="N80">
            <v>67</v>
          </cell>
          <cell r="O80" t="str">
            <v>MOMMENHEIM</v>
          </cell>
          <cell r="P80" t="str">
            <v>LCR</v>
          </cell>
          <cell r="Q80" t="str">
            <v>19, Rue de la Haye   BP 30058   SCHILTIGHEIM</v>
          </cell>
          <cell r="R80">
            <v>67013</v>
          </cell>
          <cell r="S80" t="str">
            <v>STRASBOURG Cédex</v>
          </cell>
          <cell r="T80">
            <v>388770240</v>
          </cell>
          <cell r="V80">
            <v>388770265</v>
          </cell>
          <cell r="W80">
            <v>114605</v>
          </cell>
          <cell r="Y80">
            <v>114605</v>
          </cell>
          <cell r="Z80">
            <v>64000</v>
          </cell>
          <cell r="AA80" t="str">
            <v>JM</v>
          </cell>
        </row>
        <row r="81">
          <cell r="A81">
            <v>3.08</v>
          </cell>
          <cell r="B81">
            <v>9</v>
          </cell>
          <cell r="C81" t="str">
            <v>BB</v>
          </cell>
          <cell r="D81" t="str">
            <v>AR</v>
          </cell>
          <cell r="E81" t="str">
            <v>MASTER'S CONSTRUCTION</v>
          </cell>
          <cell r="F81" t="str">
            <v>18, Rue des Varennes   Zone Verte</v>
          </cell>
          <cell r="G81">
            <v>71880</v>
          </cell>
          <cell r="H81" t="str">
            <v>CHATENOIS LE ROYAL</v>
          </cell>
          <cell r="I81">
            <v>385430036</v>
          </cell>
          <cell r="J81">
            <v>618062374</v>
          </cell>
          <cell r="K81">
            <v>385431882</v>
          </cell>
          <cell r="L81" t="str">
            <v>SCI COMIMMO</v>
          </cell>
          <cell r="M81" t="str">
            <v>BOURGOGNE</v>
          </cell>
          <cell r="N81">
            <v>71</v>
          </cell>
          <cell r="O81" t="str">
            <v>SEVREY</v>
          </cell>
          <cell r="P81" t="str">
            <v>MASTER'S CONSTRUCTION</v>
          </cell>
          <cell r="Q81" t="str">
            <v>18, Rue des Varennes   Zone Verte</v>
          </cell>
          <cell r="R81">
            <v>71880</v>
          </cell>
          <cell r="S81" t="str">
            <v>CHATENOIS LE ROYAL</v>
          </cell>
          <cell r="T81">
            <v>385430036</v>
          </cell>
          <cell r="U81">
            <v>618062374</v>
          </cell>
          <cell r="V81">
            <v>385431882</v>
          </cell>
          <cell r="W81">
            <v>12350</v>
          </cell>
          <cell r="Y81">
            <v>12350</v>
          </cell>
          <cell r="Z81">
            <v>4940</v>
          </cell>
          <cell r="AA81" t="str">
            <v>BC</v>
          </cell>
        </row>
        <row r="82">
          <cell r="A82">
            <v>3.081</v>
          </cell>
          <cell r="B82">
            <v>9</v>
          </cell>
          <cell r="C82" t="str">
            <v>BB</v>
          </cell>
          <cell r="D82" t="str">
            <v>AR</v>
          </cell>
          <cell r="E82" t="str">
            <v>VALORIS</v>
          </cell>
          <cell r="F82" t="str">
            <v>4, Rue de l'Eglise</v>
          </cell>
          <cell r="G82">
            <v>39270</v>
          </cell>
          <cell r="H82" t="str">
            <v>ORGELET</v>
          </cell>
          <cell r="I82">
            <v>384254799</v>
          </cell>
          <cell r="J82">
            <v>652175135</v>
          </cell>
          <cell r="K82">
            <v>384254992</v>
          </cell>
          <cell r="L82" t="str">
            <v>VALORIS PRODUCTION 39</v>
          </cell>
          <cell r="M82" t="str">
            <v>FRANCHE COMTE</v>
          </cell>
          <cell r="N82">
            <v>39</v>
          </cell>
          <cell r="O82" t="str">
            <v>MOIRANS EN MONTAGNE</v>
          </cell>
          <cell r="W82">
            <v>95000</v>
          </cell>
          <cell r="Y82">
            <v>95000</v>
          </cell>
          <cell r="Z82">
            <v>37000</v>
          </cell>
          <cell r="AA82" t="str">
            <v>FV</v>
          </cell>
        </row>
        <row r="83">
          <cell r="A83">
            <v>3.0819999999999999</v>
          </cell>
          <cell r="B83">
            <v>9</v>
          </cell>
          <cell r="C83" t="str">
            <v>YM</v>
          </cell>
          <cell r="D83" t="str">
            <v>BI</v>
          </cell>
          <cell r="E83" t="str">
            <v>SCI JCG</v>
          </cell>
          <cell r="F83" t="str">
            <v>ZI Rue des Noyes</v>
          </cell>
          <cell r="G83">
            <v>70300</v>
          </cell>
          <cell r="H83" t="str">
            <v>FROIDECONCHE</v>
          </cell>
          <cell r="L83" t="str">
            <v>SDTL (SOCIETE DES TRANSPORTS LUXOVIENS)</v>
          </cell>
          <cell r="M83" t="str">
            <v>FRANCHE COMTE</v>
          </cell>
          <cell r="N83">
            <v>70</v>
          </cell>
          <cell r="O83" t="str">
            <v>FROIDECONCHE</v>
          </cell>
          <cell r="P83" t="str">
            <v>SOCODER</v>
          </cell>
          <cell r="Q83" t="str">
            <v>ZA Les Epenottes   BP 153</v>
          </cell>
          <cell r="R83">
            <v>39101</v>
          </cell>
          <cell r="S83" t="str">
            <v>DOLE Cédex</v>
          </cell>
          <cell r="T83">
            <v>384791055</v>
          </cell>
          <cell r="V83">
            <v>384823028</v>
          </cell>
          <cell r="W83">
            <v>64000</v>
          </cell>
          <cell r="Y83">
            <v>64000</v>
          </cell>
          <cell r="Z83">
            <v>35483</v>
          </cell>
          <cell r="AA83" t="str">
            <v>RM</v>
          </cell>
        </row>
        <row r="84">
          <cell r="A84">
            <v>3.0830000000000002</v>
          </cell>
          <cell r="B84">
            <v>9</v>
          </cell>
          <cell r="C84" t="str">
            <v>BE</v>
          </cell>
          <cell r="D84" t="str">
            <v>HS</v>
          </cell>
          <cell r="E84" t="str">
            <v>BATIPRO CONCEPT</v>
          </cell>
          <cell r="F84" t="str">
            <v>31, Rue de la Gare</v>
          </cell>
          <cell r="G84">
            <v>25770</v>
          </cell>
          <cell r="H84" t="str">
            <v>SERRE LES SAPINS</v>
          </cell>
          <cell r="I84">
            <v>381412500</v>
          </cell>
          <cell r="K84">
            <v>381518041</v>
          </cell>
          <cell r="L84" t="str">
            <v>BJ LOGISTIQUE 2 - EURONEGOCE</v>
          </cell>
          <cell r="M84" t="str">
            <v>RHONE ALPES</v>
          </cell>
          <cell r="N84">
            <v>74</v>
          </cell>
          <cell r="O84" t="str">
            <v>SILLINGY</v>
          </cell>
          <cell r="P84" t="str">
            <v>BATIPRO CONCEPT</v>
          </cell>
          <cell r="Q84" t="str">
            <v>31, Rue de la Gare</v>
          </cell>
          <cell r="R84">
            <v>25770</v>
          </cell>
          <cell r="S84" t="str">
            <v>SERRE LES SAPINS</v>
          </cell>
          <cell r="T84">
            <v>381412500</v>
          </cell>
          <cell r="V84">
            <v>381518041</v>
          </cell>
          <cell r="W84">
            <v>109016.76</v>
          </cell>
          <cell r="Y84">
            <v>109016.76</v>
          </cell>
          <cell r="Z84">
            <v>66700</v>
          </cell>
          <cell r="AA84" t="str">
            <v>JM</v>
          </cell>
        </row>
        <row r="85">
          <cell r="A85">
            <v>3.0840000000000001</v>
          </cell>
          <cell r="B85">
            <v>9</v>
          </cell>
          <cell r="C85" t="str">
            <v>FZ</v>
          </cell>
          <cell r="D85" t="str">
            <v>DI</v>
          </cell>
          <cell r="E85" t="str">
            <v xml:space="preserve">FONDIS </v>
          </cell>
          <cell r="F85" t="str">
            <v>4, Avenue Jean Jaurès</v>
          </cell>
          <cell r="G85">
            <v>37320</v>
          </cell>
          <cell r="H85" t="str">
            <v>FONDETTES</v>
          </cell>
          <cell r="L85" t="str">
            <v>LECLERC</v>
          </cell>
          <cell r="M85" t="str">
            <v>CENTRE</v>
          </cell>
          <cell r="N85">
            <v>37</v>
          </cell>
          <cell r="O85" t="str">
            <v>FONDETTES</v>
          </cell>
          <cell r="P85" t="str">
            <v>METAL 37</v>
          </cell>
          <cell r="Q85" t="str">
            <v>Allée de la Tour Carrée</v>
          </cell>
          <cell r="R85">
            <v>37320</v>
          </cell>
          <cell r="S85" t="str">
            <v>TRUYES</v>
          </cell>
          <cell r="W85">
            <v>5500</v>
          </cell>
          <cell r="Y85">
            <v>5500</v>
          </cell>
          <cell r="AA85" t="str">
            <v>FZ</v>
          </cell>
        </row>
        <row r="86">
          <cell r="A86">
            <v>3.085</v>
          </cell>
          <cell r="B86">
            <v>9</v>
          </cell>
          <cell r="C86" t="str">
            <v>FZ</v>
          </cell>
          <cell r="D86" t="str">
            <v>BI</v>
          </cell>
          <cell r="E86" t="str">
            <v>RADLE</v>
          </cell>
          <cell r="F86" t="str">
            <v>Rue des Entrepreneurs   ZI des Barreliers</v>
          </cell>
          <cell r="G86">
            <v>41700</v>
          </cell>
          <cell r="H86" t="str">
            <v>CONTRES</v>
          </cell>
          <cell r="I86">
            <v>254790303</v>
          </cell>
          <cell r="K86">
            <v>254589162</v>
          </cell>
          <cell r="L86" t="str">
            <v>LESTRA</v>
          </cell>
          <cell r="M86" t="str">
            <v>CENTRE</v>
          </cell>
          <cell r="N86">
            <v>37</v>
          </cell>
          <cell r="O86" t="str">
            <v>AMBOISE</v>
          </cell>
          <cell r="W86">
            <v>33000</v>
          </cell>
          <cell r="Y86">
            <v>33000</v>
          </cell>
          <cell r="Z86">
            <v>14736</v>
          </cell>
          <cell r="AA86" t="str">
            <v>FZ</v>
          </cell>
        </row>
        <row r="87">
          <cell r="A87">
            <v>3.0859999999999999</v>
          </cell>
          <cell r="B87">
            <v>10</v>
          </cell>
          <cell r="C87" t="str">
            <v>YM</v>
          </cell>
          <cell r="D87" t="str">
            <v>DI</v>
          </cell>
          <cell r="E87" t="str">
            <v>CAMPENON BERNARD</v>
          </cell>
          <cell r="F87" t="str">
            <v>216, Rue du Breuil   BP 11036</v>
          </cell>
          <cell r="G87">
            <v>25461</v>
          </cell>
          <cell r="H87" t="str">
            <v>ETUPES</v>
          </cell>
          <cell r="I87">
            <v>381311790</v>
          </cell>
          <cell r="J87">
            <v>620321697</v>
          </cell>
          <cell r="K87">
            <v>381311791</v>
          </cell>
          <cell r="L87" t="str">
            <v>POLE LOGISTIQUE HOSPITALIER</v>
          </cell>
          <cell r="M87" t="str">
            <v>FRANCHE COMTE</v>
          </cell>
          <cell r="N87">
            <v>90</v>
          </cell>
          <cell r="O87" t="str">
            <v>TREVENANS</v>
          </cell>
          <cell r="P87" t="str">
            <v>CAMPENON BERNARD</v>
          </cell>
          <cell r="Q87" t="str">
            <v>216, Rue du Breuil   BP 11036</v>
          </cell>
          <cell r="R87">
            <v>25461</v>
          </cell>
          <cell r="S87" t="str">
            <v>ETUPES Cédex</v>
          </cell>
          <cell r="T87">
            <v>381311790</v>
          </cell>
          <cell r="U87">
            <v>620321697</v>
          </cell>
          <cell r="V87">
            <v>381311791</v>
          </cell>
          <cell r="W87">
            <v>158882</v>
          </cell>
          <cell r="Y87">
            <v>158882</v>
          </cell>
          <cell r="Z87">
            <v>50850</v>
          </cell>
          <cell r="AA87" t="str">
            <v>JM</v>
          </cell>
        </row>
        <row r="88">
          <cell r="A88">
            <v>3.0870000000000002</v>
          </cell>
          <cell r="B88">
            <v>10</v>
          </cell>
          <cell r="C88" t="str">
            <v>BE</v>
          </cell>
          <cell r="D88" t="str">
            <v>GD</v>
          </cell>
          <cell r="E88" t="str">
            <v>BRISARD CARAIBES</v>
          </cell>
          <cell r="F88" t="str">
            <v>3, Rue Eugène Eucharis   Lotissement Dillon</v>
          </cell>
          <cell r="G88">
            <v>97200</v>
          </cell>
          <cell r="H88" t="str">
            <v>FORT DE FRANCE</v>
          </cell>
          <cell r="I88">
            <v>596716525</v>
          </cell>
          <cell r="K88">
            <v>596716202</v>
          </cell>
          <cell r="L88" t="str">
            <v>SCI SEB</v>
          </cell>
          <cell r="M88" t="str">
            <v>OUTRE MER</v>
          </cell>
          <cell r="N88">
            <v>97</v>
          </cell>
          <cell r="O88" t="str">
            <v>FORT DE FRANCE</v>
          </cell>
          <cell r="W88">
            <v>59400</v>
          </cell>
          <cell r="Y88">
            <v>59400</v>
          </cell>
          <cell r="Z88">
            <v>27000</v>
          </cell>
          <cell r="AA88" t="str">
            <v>FV</v>
          </cell>
        </row>
        <row r="89">
          <cell r="A89">
            <v>3.0880000000000001</v>
          </cell>
          <cell r="B89">
            <v>10</v>
          </cell>
          <cell r="C89" t="str">
            <v>BB</v>
          </cell>
          <cell r="D89" t="str">
            <v>AR</v>
          </cell>
          <cell r="E89" t="str">
            <v>TOE SEBASTIEN</v>
          </cell>
          <cell r="F89" t="str">
            <v>77, Chemin des Pré Bouvaux</v>
          </cell>
          <cell r="G89">
            <v>74600</v>
          </cell>
          <cell r="H89" t="str">
            <v>SEYNOD</v>
          </cell>
          <cell r="L89" t="str">
            <v>GARAGE TOE SEBASTIEN</v>
          </cell>
          <cell r="M89" t="str">
            <v>RHONE ALPES</v>
          </cell>
          <cell r="N89">
            <v>74</v>
          </cell>
          <cell r="O89" t="str">
            <v>SEYNOD</v>
          </cell>
          <cell r="P89" t="str">
            <v>ARCH'INGENIERIE</v>
          </cell>
          <cell r="Q89" t="str">
            <v>32, Rue Gustave Eiffel</v>
          </cell>
          <cell r="R89">
            <v>77600</v>
          </cell>
          <cell r="S89" t="str">
            <v>SEYNOD</v>
          </cell>
          <cell r="T89">
            <v>450452657</v>
          </cell>
          <cell r="V89">
            <v>450450666</v>
          </cell>
          <cell r="W89">
            <v>38000</v>
          </cell>
          <cell r="Y89">
            <v>38000</v>
          </cell>
          <cell r="Z89">
            <v>15000</v>
          </cell>
          <cell r="AA89" t="str">
            <v>JH</v>
          </cell>
        </row>
        <row r="90">
          <cell r="A90">
            <v>3.089</v>
          </cell>
          <cell r="B90">
            <v>10</v>
          </cell>
          <cell r="C90" t="str">
            <v>FZ</v>
          </cell>
          <cell r="D90" t="str">
            <v>BI</v>
          </cell>
          <cell r="E90" t="str">
            <v>GM CONCEPT</v>
          </cell>
          <cell r="F90" t="str">
            <v>23, Rue du Canal</v>
          </cell>
          <cell r="G90">
            <v>37000</v>
          </cell>
          <cell r="H90" t="str">
            <v>TOURS</v>
          </cell>
          <cell r="I90">
            <v>247238977</v>
          </cell>
          <cell r="L90" t="str">
            <v>CITROEN - GARAGE AUTOMOBILES THIERRY MERIGOT</v>
          </cell>
          <cell r="M90" t="str">
            <v>CENTRE</v>
          </cell>
          <cell r="N90">
            <v>37</v>
          </cell>
          <cell r="O90" t="str">
            <v>FONDETTES</v>
          </cell>
          <cell r="W90">
            <v>29500</v>
          </cell>
          <cell r="Y90">
            <v>29500</v>
          </cell>
          <cell r="Z90">
            <v>8000</v>
          </cell>
          <cell r="AA90" t="str">
            <v>FZ</v>
          </cell>
        </row>
        <row r="91">
          <cell r="A91">
            <v>3.09</v>
          </cell>
          <cell r="B91">
            <v>10</v>
          </cell>
          <cell r="C91" t="str">
            <v>BE</v>
          </cell>
          <cell r="D91" t="str">
            <v>BA</v>
          </cell>
          <cell r="E91" t="str">
            <v>GAEC RENAUD Freddy</v>
          </cell>
          <cell r="F91" t="str">
            <v>Route de Venère</v>
          </cell>
          <cell r="G91">
            <v>70100</v>
          </cell>
          <cell r="H91" t="str">
            <v>ONAY</v>
          </cell>
          <cell r="I91">
            <v>384315916</v>
          </cell>
          <cell r="L91" t="str">
            <v>GAEC RENAUD Freddy</v>
          </cell>
          <cell r="M91" t="str">
            <v>FRANCHE COMTE</v>
          </cell>
          <cell r="N91">
            <v>70</v>
          </cell>
          <cell r="O91" t="str">
            <v>ONAY</v>
          </cell>
          <cell r="W91">
            <v>73000</v>
          </cell>
          <cell r="Y91">
            <v>73000</v>
          </cell>
          <cell r="Z91">
            <v>30300</v>
          </cell>
          <cell r="AA91" t="str">
            <v>BC</v>
          </cell>
        </row>
        <row r="92">
          <cell r="A92">
            <v>3.0910000000000002</v>
          </cell>
          <cell r="B92">
            <v>10</v>
          </cell>
          <cell r="C92" t="str">
            <v>BB</v>
          </cell>
          <cell r="D92" t="str">
            <v>BI</v>
          </cell>
          <cell r="E92" t="str">
            <v>GIE SAUCONA</v>
          </cell>
          <cell r="F92" t="str">
            <v>163, Allée des Caillotières   ZAC Epinay</v>
          </cell>
          <cell r="G92">
            <v>69400</v>
          </cell>
          <cell r="H92" t="str">
            <v>GLEIZE</v>
          </cell>
          <cell r="L92" t="str">
            <v>BLANCHISSERIE INTER HOPITALIERE</v>
          </cell>
          <cell r="M92" t="str">
            <v>RHONE ALPES</v>
          </cell>
          <cell r="N92">
            <v>69</v>
          </cell>
          <cell r="O92" t="str">
            <v>GLEIZE</v>
          </cell>
          <cell r="P92" t="str">
            <v>ARCH - AAGROUP</v>
          </cell>
          <cell r="Q92" t="str">
            <v>8, Rue d'Arcole</v>
          </cell>
          <cell r="R92">
            <v>42000</v>
          </cell>
          <cell r="S92" t="str">
            <v>SAINT ETIENNE</v>
          </cell>
          <cell r="T92">
            <v>477492070</v>
          </cell>
          <cell r="U92">
            <v>670719547</v>
          </cell>
          <cell r="V92">
            <v>477326906</v>
          </cell>
          <cell r="W92">
            <v>107328</v>
          </cell>
          <cell r="Y92">
            <v>107328</v>
          </cell>
          <cell r="Z92">
            <v>34670</v>
          </cell>
          <cell r="AA92" t="str">
            <v>JH</v>
          </cell>
        </row>
        <row r="93">
          <cell r="A93">
            <v>3.0920000000000001</v>
          </cell>
          <cell r="B93">
            <v>10</v>
          </cell>
          <cell r="C93" t="str">
            <v>BE</v>
          </cell>
          <cell r="D93" t="str">
            <v>BI</v>
          </cell>
          <cell r="E93" t="str">
            <v>LUX ACI</v>
          </cell>
          <cell r="F93" t="str">
            <v>60, Rue Adolphe Fischer</v>
          </cell>
          <cell r="G93" t="str">
            <v>L1520</v>
          </cell>
          <cell r="H93" t="str">
            <v xml:space="preserve">LUXEMBOURG </v>
          </cell>
          <cell r="I93">
            <v>383355494</v>
          </cell>
          <cell r="J93">
            <v>630335083</v>
          </cell>
          <cell r="L93" t="str">
            <v>MICHELINI - BEMBE PARQUET</v>
          </cell>
          <cell r="M93" t="str">
            <v>Luxembourg</v>
          </cell>
          <cell r="N93" t="str">
            <v>E</v>
          </cell>
          <cell r="O93" t="str">
            <v>BETTENBOURG (Luxembourg)</v>
          </cell>
          <cell r="P93" t="str">
            <v>CACH BATIMENT</v>
          </cell>
          <cell r="Q93" t="str">
            <v>9, Place de la Carrière</v>
          </cell>
          <cell r="R93">
            <v>54000</v>
          </cell>
          <cell r="S93" t="str">
            <v>NANCY</v>
          </cell>
          <cell r="T93">
            <v>383355494</v>
          </cell>
          <cell r="U93">
            <v>630335083</v>
          </cell>
          <cell r="W93">
            <v>230957.2</v>
          </cell>
          <cell r="Y93">
            <v>230957.2</v>
          </cell>
          <cell r="Z93">
            <v>27500</v>
          </cell>
          <cell r="AA93" t="str">
            <v>BC</v>
          </cell>
        </row>
        <row r="94">
          <cell r="A94">
            <v>3.093</v>
          </cell>
          <cell r="B94">
            <v>10</v>
          </cell>
          <cell r="C94" t="str">
            <v>RM</v>
          </cell>
          <cell r="D94" t="str">
            <v>BI</v>
          </cell>
          <cell r="E94" t="str">
            <v>SLAN CONSTRUCTION</v>
          </cell>
          <cell r="F94" t="str">
            <v>23, Rue de la Buse</v>
          </cell>
          <cell r="G94">
            <v>97460</v>
          </cell>
          <cell r="H94" t="str">
            <v>SAINT PAUL</v>
          </cell>
          <cell r="L94" t="str">
            <v>DIEGO PECHE</v>
          </cell>
          <cell r="M94" t="str">
            <v>OUTRE MER</v>
          </cell>
          <cell r="N94">
            <v>97</v>
          </cell>
          <cell r="O94" t="str">
            <v>LA REUNION</v>
          </cell>
          <cell r="W94">
            <v>80480</v>
          </cell>
          <cell r="Y94">
            <v>80480</v>
          </cell>
          <cell r="Z94">
            <v>35000</v>
          </cell>
          <cell r="AA94" t="str">
            <v>RM</v>
          </cell>
        </row>
        <row r="95">
          <cell r="A95">
            <v>3.0939999999999999</v>
          </cell>
          <cell r="B95">
            <v>10</v>
          </cell>
          <cell r="C95" t="str">
            <v>BE</v>
          </cell>
          <cell r="D95" t="str">
            <v>BI</v>
          </cell>
          <cell r="E95" t="str">
            <v>BATIPRO CONCEPT</v>
          </cell>
          <cell r="F95" t="str">
            <v>31, Rue de la Gare</v>
          </cell>
          <cell r="G95">
            <v>25770</v>
          </cell>
          <cell r="H95" t="str">
            <v>SERRE LES SAPINS</v>
          </cell>
          <cell r="I95">
            <v>381412500</v>
          </cell>
          <cell r="K95">
            <v>381518041</v>
          </cell>
          <cell r="L95" t="str">
            <v>TENTE ROULETTES POLYMERES</v>
          </cell>
          <cell r="M95" t="str">
            <v>FRANCHE COMTE</v>
          </cell>
          <cell r="N95">
            <v>39</v>
          </cell>
          <cell r="O95" t="str">
            <v>LA BARRE</v>
          </cell>
          <cell r="P95" t="str">
            <v>BATIPRO CONCEPT</v>
          </cell>
          <cell r="Q95" t="str">
            <v>31, Rue de la Gare</v>
          </cell>
          <cell r="R95">
            <v>25770</v>
          </cell>
          <cell r="S95" t="str">
            <v>SERRE LES SAPINS</v>
          </cell>
          <cell r="T95">
            <v>381412500</v>
          </cell>
          <cell r="V95">
            <v>381518041</v>
          </cell>
          <cell r="W95">
            <v>23100</v>
          </cell>
          <cell r="Y95">
            <v>23100</v>
          </cell>
          <cell r="Z95">
            <v>3260</v>
          </cell>
          <cell r="AA95" t="str">
            <v>RC</v>
          </cell>
        </row>
        <row r="96">
          <cell r="A96">
            <v>3.0950000000000002</v>
          </cell>
          <cell r="B96">
            <v>10</v>
          </cell>
          <cell r="C96" t="str">
            <v>BB</v>
          </cell>
          <cell r="D96" t="str">
            <v>DI</v>
          </cell>
          <cell r="E96" t="str">
            <v>SCI CAP SUD chez LAZARD GROUPE</v>
          </cell>
          <cell r="F96" t="str">
            <v>1, Allée de la Robertsau</v>
          </cell>
          <cell r="G96">
            <v>67000</v>
          </cell>
          <cell r="H96" t="str">
            <v>STRASBOURG</v>
          </cell>
          <cell r="I96">
            <v>390293604</v>
          </cell>
          <cell r="L96" t="str">
            <v>CAP SUD</v>
          </cell>
          <cell r="M96" t="str">
            <v>PROVENCE ALPES COTE AZUR</v>
          </cell>
          <cell r="N96">
            <v>13</v>
          </cell>
          <cell r="O96" t="str">
            <v>MARSEILLE</v>
          </cell>
          <cell r="P96" t="str">
            <v>MAGNAN ARCHITECTURE</v>
          </cell>
          <cell r="Q96" t="str">
            <v>2, Place Francis Chirat</v>
          </cell>
          <cell r="R96">
            <v>13002</v>
          </cell>
          <cell r="S96" t="str">
            <v>MARSEILLE</v>
          </cell>
          <cell r="T96">
            <v>491908990</v>
          </cell>
          <cell r="U96">
            <v>612108121</v>
          </cell>
          <cell r="W96">
            <v>259963.17</v>
          </cell>
          <cell r="Y96">
            <v>259963.17</v>
          </cell>
          <cell r="Z96">
            <v>164350</v>
          </cell>
          <cell r="AA96" t="str">
            <v>RM</v>
          </cell>
        </row>
        <row r="97">
          <cell r="A97">
            <v>3.0960000000000001</v>
          </cell>
          <cell r="B97">
            <v>10</v>
          </cell>
          <cell r="C97" t="str">
            <v>BB</v>
          </cell>
          <cell r="D97" t="str">
            <v>AR</v>
          </cell>
          <cell r="E97" t="str">
            <v>HELIOPOLIS 2 chez LAZARD GROUPE</v>
          </cell>
          <cell r="F97" t="str">
            <v>1, Allée de la Robertsau</v>
          </cell>
          <cell r="G97">
            <v>67000</v>
          </cell>
          <cell r="H97" t="str">
            <v>STRASBOURG</v>
          </cell>
          <cell r="I97">
            <v>390293604</v>
          </cell>
          <cell r="L97" t="str">
            <v>HELIOPOLIS 2 chez LAZARD GROUPE</v>
          </cell>
          <cell r="M97" t="str">
            <v>PROVENCE ALPES COTE AZUR</v>
          </cell>
          <cell r="N97">
            <v>13</v>
          </cell>
          <cell r="O97" t="str">
            <v>MARSEILLE</v>
          </cell>
          <cell r="P97" t="str">
            <v>CARDETTE HUET SUD-EST</v>
          </cell>
          <cell r="Q97" t="str">
            <v>10, Allée Léon Gambetta</v>
          </cell>
          <cell r="R97">
            <v>13001</v>
          </cell>
          <cell r="S97" t="str">
            <v>MARSEILLE</v>
          </cell>
          <cell r="T97">
            <v>491085561</v>
          </cell>
          <cell r="U97">
            <v>788369212</v>
          </cell>
          <cell r="V97">
            <v>491640274</v>
          </cell>
          <cell r="W97">
            <v>473175</v>
          </cell>
          <cell r="Y97">
            <v>473175</v>
          </cell>
          <cell r="Z97">
            <v>216590</v>
          </cell>
          <cell r="AA97" t="str">
            <v>RM</v>
          </cell>
        </row>
        <row r="98">
          <cell r="A98">
            <v>3.097</v>
          </cell>
          <cell r="B98">
            <v>10</v>
          </cell>
          <cell r="C98" t="str">
            <v>BE</v>
          </cell>
          <cell r="D98" t="str">
            <v>HS</v>
          </cell>
          <cell r="E98" t="str">
            <v>LCR</v>
          </cell>
          <cell r="F98" t="str">
            <v>Rue Augustin Fresnel   Tour B  BP28236</v>
          </cell>
          <cell r="G98">
            <v>57082</v>
          </cell>
          <cell r="H98" t="str">
            <v>METZ Cédex 3</v>
          </cell>
          <cell r="I98">
            <v>387213113</v>
          </cell>
          <cell r="K98">
            <v>387795612</v>
          </cell>
          <cell r="L98" t="str">
            <v>SCI EFR LORRAINE</v>
          </cell>
          <cell r="M98" t="str">
            <v>LORRAINE</v>
          </cell>
          <cell r="N98">
            <v>54</v>
          </cell>
          <cell r="O98" t="str">
            <v>DOMGERMAIN</v>
          </cell>
          <cell r="P98" t="str">
            <v>LCR</v>
          </cell>
          <cell r="Q98" t="str">
            <v>Rue Augustin Fresnel   Tour B  BP28236</v>
          </cell>
          <cell r="R98">
            <v>57082</v>
          </cell>
          <cell r="S98" t="str">
            <v>METZ Cédex 3</v>
          </cell>
          <cell r="T98">
            <v>387213113</v>
          </cell>
          <cell r="V98">
            <v>387795612</v>
          </cell>
          <cell r="W98">
            <v>18500</v>
          </cell>
          <cell r="Y98">
            <v>18500</v>
          </cell>
          <cell r="Z98">
            <v>6000</v>
          </cell>
          <cell r="AA98" t="str">
            <v>JM</v>
          </cell>
        </row>
        <row r="99">
          <cell r="A99">
            <v>3.0979999999999999</v>
          </cell>
          <cell r="B99">
            <v>10</v>
          </cell>
          <cell r="C99" t="str">
            <v>YM</v>
          </cell>
          <cell r="D99" t="str">
            <v>BI</v>
          </cell>
          <cell r="E99" t="str">
            <v>DZ GATE</v>
          </cell>
          <cell r="F99" t="str">
            <v>Lot El Yasmine</v>
          </cell>
          <cell r="H99" t="str">
            <v>DRARIA (ALGERIE)</v>
          </cell>
          <cell r="J99">
            <v>616857814</v>
          </cell>
          <cell r="L99" t="str">
            <v>DZ GATE</v>
          </cell>
          <cell r="M99" t="str">
            <v>ALGERIE</v>
          </cell>
          <cell r="N99" t="str">
            <v>E</v>
          </cell>
          <cell r="O99" t="str">
            <v>ORAN (ALGERIE)</v>
          </cell>
          <cell r="W99">
            <v>232000</v>
          </cell>
          <cell r="Y99">
            <v>232000</v>
          </cell>
          <cell r="Z99">
            <v>171600</v>
          </cell>
          <cell r="AA99" t="str">
            <v>RM</v>
          </cell>
        </row>
        <row r="100">
          <cell r="A100">
            <v>3.0990000000000002</v>
          </cell>
          <cell r="B100">
            <v>10</v>
          </cell>
          <cell r="C100" t="str">
            <v>BE</v>
          </cell>
          <cell r="D100" t="str">
            <v>MP</v>
          </cell>
          <cell r="E100" t="str">
            <v>SYTEVOM DE LA HAUTE-SAONE</v>
          </cell>
          <cell r="F100" t="str">
            <v>Les Fougères</v>
          </cell>
          <cell r="G100">
            <v>70130</v>
          </cell>
          <cell r="H100" t="str">
            <v>NOIDANS LE FERROUX</v>
          </cell>
          <cell r="I100">
            <v>384769300</v>
          </cell>
          <cell r="L100" t="str">
            <v>SYTEVOM DE LA HAUTE-SAONE</v>
          </cell>
          <cell r="M100" t="str">
            <v>FRANCHE COMTE</v>
          </cell>
          <cell r="N100">
            <v>70</v>
          </cell>
          <cell r="O100" t="str">
            <v>ARC LES GRAY</v>
          </cell>
          <cell r="P100" t="str">
            <v>PROJETEC</v>
          </cell>
          <cell r="Q100" t="str">
            <v>18, Rue de la Chartreuse</v>
          </cell>
          <cell r="R100">
            <v>21200</v>
          </cell>
          <cell r="S100" t="str">
            <v>BEAUNE</v>
          </cell>
          <cell r="T100">
            <v>380240943</v>
          </cell>
          <cell r="W100">
            <v>83064</v>
          </cell>
          <cell r="X100">
            <v>400</v>
          </cell>
          <cell r="Y100">
            <v>83464</v>
          </cell>
          <cell r="Z100">
            <v>17584</v>
          </cell>
          <cell r="AA100" t="str">
            <v>BC</v>
          </cell>
        </row>
        <row r="101">
          <cell r="A101">
            <v>3.1</v>
          </cell>
          <cell r="B101">
            <v>11</v>
          </cell>
          <cell r="C101" t="str">
            <v>BE</v>
          </cell>
          <cell r="D101" t="str">
            <v>DI</v>
          </cell>
          <cell r="E101" t="str">
            <v>EUROPA</v>
          </cell>
          <cell r="F101" t="str">
            <v>27, Route de Jouy</v>
          </cell>
          <cell r="G101">
            <v>91571</v>
          </cell>
          <cell r="H101" t="str">
            <v>BIESVRES</v>
          </cell>
          <cell r="I101">
            <v>169410610</v>
          </cell>
          <cell r="L101" t="str">
            <v>TRAMWAY DE BESANCON</v>
          </cell>
          <cell r="M101" t="str">
            <v>FRANCHE COMTE</v>
          </cell>
          <cell r="N101">
            <v>25</v>
          </cell>
          <cell r="O101" t="str">
            <v>BESANCON</v>
          </cell>
          <cell r="W101">
            <v>10235</v>
          </cell>
          <cell r="Y101">
            <v>10235</v>
          </cell>
          <cell r="Z101">
            <v>2000</v>
          </cell>
          <cell r="AA101" t="str">
            <v>RC</v>
          </cell>
        </row>
        <row r="102">
          <cell r="A102">
            <v>3.101</v>
          </cell>
          <cell r="B102">
            <v>11</v>
          </cell>
          <cell r="C102" t="str">
            <v>BE</v>
          </cell>
          <cell r="D102" t="str">
            <v>AR</v>
          </cell>
          <cell r="E102" t="str">
            <v>SCHS</v>
          </cell>
          <cell r="F102" t="str">
            <v>11, Chemin Providence</v>
          </cell>
          <cell r="G102">
            <v>25000</v>
          </cell>
          <cell r="H102" t="str">
            <v>BESANCON</v>
          </cell>
          <cell r="I102">
            <v>381504949</v>
          </cell>
          <cell r="J102">
            <v>608240526</v>
          </cell>
          <cell r="K102">
            <v>381532031</v>
          </cell>
          <cell r="L102" t="str">
            <v>SCHS</v>
          </cell>
          <cell r="M102" t="str">
            <v>FRANCHE COMTE</v>
          </cell>
          <cell r="N102">
            <v>25</v>
          </cell>
          <cell r="O102" t="str">
            <v>CHEMAUDIN</v>
          </cell>
          <cell r="W102">
            <v>24040</v>
          </cell>
          <cell r="X102">
            <v>0</v>
          </cell>
          <cell r="Y102">
            <v>24040</v>
          </cell>
          <cell r="Z102">
            <v>5000</v>
          </cell>
          <cell r="AA102" t="str">
            <v>BC</v>
          </cell>
        </row>
        <row r="103">
          <cell r="A103">
            <v>3.1019999999999999</v>
          </cell>
          <cell r="B103">
            <v>11</v>
          </cell>
          <cell r="C103" t="str">
            <v>FZ</v>
          </cell>
          <cell r="D103" t="str">
            <v>DI</v>
          </cell>
          <cell r="E103" t="str">
            <v>ASSOCIATION DEPARTEMENTALE SAUVEGARDE DE L'ENFANCE</v>
          </cell>
          <cell r="F103" t="str">
            <v>4, Avenue Marcel Dassault</v>
          </cell>
          <cell r="G103">
            <v>37200</v>
          </cell>
          <cell r="H103" t="str">
            <v>TOURS</v>
          </cell>
          <cell r="L103" t="str">
            <v>ADSE</v>
          </cell>
          <cell r="M103" t="str">
            <v>CENTRE</v>
          </cell>
          <cell r="N103">
            <v>37</v>
          </cell>
          <cell r="O103" t="str">
            <v>JOUE LES TOURS</v>
          </cell>
          <cell r="P103" t="str">
            <v>PYRAMIDES</v>
          </cell>
          <cell r="Q103" t="str">
            <v>27, Rue des Granges Galand</v>
          </cell>
          <cell r="R103">
            <v>37550</v>
          </cell>
          <cell r="S103" t="str">
            <v>SAINT AVERTIN</v>
          </cell>
          <cell r="T103">
            <v>247280020</v>
          </cell>
          <cell r="V103">
            <v>247282333</v>
          </cell>
          <cell r="W103">
            <v>12200</v>
          </cell>
          <cell r="Y103">
            <v>12200</v>
          </cell>
          <cell r="Z103">
            <v>2000</v>
          </cell>
          <cell r="AA103" t="str">
            <v>FZ</v>
          </cell>
        </row>
        <row r="104">
          <cell r="A104">
            <v>3.1030000000000002</v>
          </cell>
          <cell r="B104">
            <v>11</v>
          </cell>
          <cell r="C104" t="str">
            <v>RM</v>
          </cell>
          <cell r="D104" t="str">
            <v>HS</v>
          </cell>
          <cell r="E104" t="str">
            <v>SCI DIRA</v>
          </cell>
          <cell r="F104" t="str">
            <v>146, Avenue Principale</v>
          </cell>
          <cell r="G104">
            <v>97450</v>
          </cell>
          <cell r="H104" t="str">
            <v>SAINT LOUIS</v>
          </cell>
          <cell r="L104" t="str">
            <v>SCI DIRA</v>
          </cell>
          <cell r="M104" t="str">
            <v>OUTRE MER</v>
          </cell>
          <cell r="N104">
            <v>97</v>
          </cell>
          <cell r="O104" t="str">
            <v>SAINT LOUIS</v>
          </cell>
          <cell r="W104">
            <v>108587</v>
          </cell>
          <cell r="Y104">
            <v>108587</v>
          </cell>
          <cell r="Z104">
            <v>18000</v>
          </cell>
          <cell r="AA104" t="str">
            <v>RM</v>
          </cell>
        </row>
        <row r="105">
          <cell r="A105">
            <v>3.1040000000000001</v>
          </cell>
          <cell r="B105">
            <v>11</v>
          </cell>
          <cell r="C105" t="str">
            <v>YM</v>
          </cell>
          <cell r="D105" t="str">
            <v>DI</v>
          </cell>
          <cell r="E105" t="str">
            <v>KS CONSTRUCTION</v>
          </cell>
          <cell r="F105" t="str">
            <v>10, Rue de l'Atome   ZI</v>
          </cell>
          <cell r="G105">
            <v>67800</v>
          </cell>
          <cell r="H105" t="str">
            <v>BISHCHEIM</v>
          </cell>
          <cell r="I105">
            <v>388191444</v>
          </cell>
          <cell r="J105">
            <v>661923143</v>
          </cell>
          <cell r="L105" t="str">
            <v>SCI JLCE LES PRES - SCHADITZKI BOULANGERIE</v>
          </cell>
          <cell r="M105" t="str">
            <v>ALSACE</v>
          </cell>
          <cell r="N105">
            <v>67</v>
          </cell>
          <cell r="O105" t="str">
            <v>MOLSHEIM</v>
          </cell>
          <cell r="P105" t="str">
            <v>KS CONSTRUCTION</v>
          </cell>
          <cell r="Q105" t="str">
            <v>10, Rue de l'Atome   ZI</v>
          </cell>
          <cell r="R105">
            <v>67800</v>
          </cell>
          <cell r="S105" t="str">
            <v>BISCHHEIM</v>
          </cell>
          <cell r="T105">
            <v>388191444</v>
          </cell>
          <cell r="U105">
            <v>661923143</v>
          </cell>
          <cell r="W105">
            <v>64832.5</v>
          </cell>
          <cell r="Y105">
            <v>64832.5</v>
          </cell>
          <cell r="Z105">
            <v>35080</v>
          </cell>
          <cell r="AA105" t="str">
            <v>FV</v>
          </cell>
        </row>
        <row r="106">
          <cell r="A106">
            <v>3.105</v>
          </cell>
          <cell r="B106">
            <v>11</v>
          </cell>
          <cell r="C106" t="str">
            <v>BE</v>
          </cell>
          <cell r="D106" t="str">
            <v>AR</v>
          </cell>
          <cell r="E106" t="str">
            <v>SCI LA CHEVIGNOISE</v>
          </cell>
          <cell r="F106" t="str">
            <v>18, Rue Stephen Liégard</v>
          </cell>
          <cell r="G106">
            <v>21800</v>
          </cell>
          <cell r="H106" t="str">
            <v>CHEVIGNY SAINT SAUVEUR</v>
          </cell>
          <cell r="L106" t="str">
            <v>SCI LA CHEVIGNOISE</v>
          </cell>
          <cell r="M106" t="str">
            <v>BOURGOGNE</v>
          </cell>
          <cell r="N106">
            <v>21</v>
          </cell>
          <cell r="O106" t="str">
            <v>CHEVIGNY SAINT SAUVEUR</v>
          </cell>
          <cell r="W106">
            <v>21500</v>
          </cell>
          <cell r="Y106">
            <v>21500</v>
          </cell>
          <cell r="Z106">
            <v>12000</v>
          </cell>
          <cell r="AA106" t="str">
            <v>BC</v>
          </cell>
        </row>
        <row r="107">
          <cell r="A107">
            <v>3.1059999999999999</v>
          </cell>
          <cell r="B107">
            <v>11</v>
          </cell>
          <cell r="C107" t="str">
            <v>BB</v>
          </cell>
          <cell r="D107" t="str">
            <v>BI</v>
          </cell>
          <cell r="E107" t="str">
            <v>LAVALIN ENTREPRISE</v>
          </cell>
          <cell r="F107" t="str">
            <v>19, Rue Paul Vaillant Couturier</v>
          </cell>
          <cell r="G107">
            <v>94200</v>
          </cell>
          <cell r="H107" t="str">
            <v>IVRY SUR SEINE</v>
          </cell>
          <cell r="I107">
            <v>156205000</v>
          </cell>
          <cell r="K107">
            <v>156205010</v>
          </cell>
          <cell r="L107" t="str">
            <v>BOUVARD</v>
          </cell>
          <cell r="M107" t="str">
            <v>RHONE ALPES</v>
          </cell>
          <cell r="N107">
            <v>1</v>
          </cell>
          <cell r="O107" t="str">
            <v>CEYZERIAT</v>
          </cell>
          <cell r="P107" t="str">
            <v>LAVALIN</v>
          </cell>
          <cell r="Q107" t="str">
            <v>16, Avenue Tony Garnier  CS 80501  Le Quatuor  Bât D</v>
          </cell>
          <cell r="R107">
            <v>69365</v>
          </cell>
          <cell r="S107" t="str">
            <v>LYON Cédex 07</v>
          </cell>
          <cell r="T107">
            <v>478027744</v>
          </cell>
          <cell r="U107">
            <v>647969715</v>
          </cell>
          <cell r="W107">
            <v>605567.56000000006</v>
          </cell>
          <cell r="Y107">
            <v>605567.56000000006</v>
          </cell>
          <cell r="Z107">
            <v>385790</v>
          </cell>
          <cell r="AA107" t="str">
            <v>ER</v>
          </cell>
        </row>
        <row r="108">
          <cell r="A108">
            <v>3.1070000000000002</v>
          </cell>
          <cell r="B108">
            <v>12</v>
          </cell>
          <cell r="C108" t="str">
            <v>BE</v>
          </cell>
          <cell r="D108" t="str">
            <v>BI</v>
          </cell>
          <cell r="E108" t="str">
            <v>SODIPRESS</v>
          </cell>
          <cell r="F108" t="str">
            <v>13, Rue du Champs aux Prêtres</v>
          </cell>
          <cell r="G108">
            <v>21850</v>
          </cell>
          <cell r="H108" t="str">
            <v>SAINT APOLLINAIRE</v>
          </cell>
          <cell r="L108" t="str">
            <v>SODIPRESS</v>
          </cell>
          <cell r="M108" t="str">
            <v>BOURGOGNE</v>
          </cell>
          <cell r="N108">
            <v>21</v>
          </cell>
          <cell r="O108" t="str">
            <v>SAINT APOLLINAIRE</v>
          </cell>
          <cell r="P108" t="str">
            <v>SETUREC ARCHITECTURE</v>
          </cell>
          <cell r="Q108" t="str">
            <v>37, Rue Elsa Triolet   Parc Valmy</v>
          </cell>
          <cell r="R108">
            <v>21000</v>
          </cell>
          <cell r="S108" t="str">
            <v>DIJON</v>
          </cell>
          <cell r="T108">
            <v>380740102</v>
          </cell>
          <cell r="V108">
            <v>380740106</v>
          </cell>
          <cell r="W108">
            <v>10500</v>
          </cell>
          <cell r="Y108">
            <v>10500</v>
          </cell>
          <cell r="Z108">
            <v>2000</v>
          </cell>
          <cell r="AA108" t="str">
            <v>BC</v>
          </cell>
        </row>
        <row r="109">
          <cell r="A109">
            <v>3.1080000000000001</v>
          </cell>
          <cell r="B109">
            <v>12</v>
          </cell>
          <cell r="C109" t="str">
            <v>BE</v>
          </cell>
          <cell r="D109" t="str">
            <v>BI</v>
          </cell>
          <cell r="E109" t="str">
            <v>SCI SEB IMMOBILIER</v>
          </cell>
          <cell r="F109" t="str">
            <v>PEA Les Jourdies</v>
          </cell>
          <cell r="G109">
            <v>74800</v>
          </cell>
          <cell r="H109" t="str">
            <v>SAINT PIERRE EN FAUCIGNY</v>
          </cell>
          <cell r="L109" t="str">
            <v>ARCOM - EURONUM</v>
          </cell>
          <cell r="M109" t="str">
            <v>RHONE ALPES</v>
          </cell>
          <cell r="N109">
            <v>74</v>
          </cell>
          <cell r="O109" t="str">
            <v>SAINT PIERRE EN FAUCIGNY</v>
          </cell>
          <cell r="P109" t="str">
            <v>FAUQUET Paul</v>
          </cell>
          <cell r="Q109" t="str">
            <v>97, Rue du Pont</v>
          </cell>
          <cell r="R109">
            <v>74130</v>
          </cell>
          <cell r="S109" t="str">
            <v>BONNEVILLE</v>
          </cell>
          <cell r="T109">
            <v>450970441</v>
          </cell>
          <cell r="W109">
            <v>107000</v>
          </cell>
          <cell r="Y109">
            <v>107000</v>
          </cell>
          <cell r="Z109">
            <v>22400</v>
          </cell>
          <cell r="AA109" t="str">
            <v>BC</v>
          </cell>
        </row>
        <row r="110">
          <cell r="A110">
            <v>3.109</v>
          </cell>
          <cell r="B110">
            <v>12</v>
          </cell>
          <cell r="C110" t="str">
            <v>BE</v>
          </cell>
          <cell r="D110" t="str">
            <v>GD</v>
          </cell>
          <cell r="E110" t="str">
            <v>SCI GMI LES CLOYES</v>
          </cell>
          <cell r="F110" t="str">
            <v>Centre Commercial Les Cloyes</v>
          </cell>
          <cell r="G110">
            <v>70200</v>
          </cell>
          <cell r="H110" t="str">
            <v>LURE</v>
          </cell>
          <cell r="L110" t="str">
            <v>BRICO LECLERC</v>
          </cell>
          <cell r="M110" t="str">
            <v>FRANCHE COMTE</v>
          </cell>
          <cell r="N110">
            <v>70</v>
          </cell>
          <cell r="O110" t="str">
            <v>LURE</v>
          </cell>
          <cell r="P110" t="str">
            <v>ATEBAT - SECB</v>
          </cell>
          <cell r="Q110" t="str">
            <v>5, Avenue Charles De Gaulle</v>
          </cell>
          <cell r="R110">
            <v>51510</v>
          </cell>
          <cell r="S110" t="str">
            <v>FAGNIERES</v>
          </cell>
          <cell r="T110">
            <v>326685793</v>
          </cell>
          <cell r="V110">
            <v>326685813</v>
          </cell>
          <cell r="W110">
            <v>677400</v>
          </cell>
          <cell r="Y110">
            <v>677400</v>
          </cell>
          <cell r="Z110">
            <v>375606</v>
          </cell>
          <cell r="AA110" t="str">
            <v>ER</v>
          </cell>
        </row>
        <row r="111">
          <cell r="A111">
            <v>3.11</v>
          </cell>
          <cell r="B111">
            <v>12</v>
          </cell>
          <cell r="C111" t="str">
            <v>BE</v>
          </cell>
          <cell r="D111" t="str">
            <v>AR</v>
          </cell>
          <cell r="E111" t="str">
            <v>DOMAINE CHARLES AUDOIN</v>
          </cell>
          <cell r="F111" t="str">
            <v>7, Rue de la Boulotte</v>
          </cell>
          <cell r="G111">
            <v>21160</v>
          </cell>
          <cell r="H111" t="str">
            <v>MARSANNAY LA COTE</v>
          </cell>
          <cell r="I111">
            <v>380523424</v>
          </cell>
          <cell r="L111" t="str">
            <v>DOMAINE CHARLES AUDOIN</v>
          </cell>
          <cell r="M111" t="str">
            <v>BOURGOGNE</v>
          </cell>
          <cell r="N111">
            <v>21</v>
          </cell>
          <cell r="O111" t="str">
            <v>MARSANNAY LA COTE</v>
          </cell>
          <cell r="P111" t="str">
            <v>SETUREC ARCHITECTURE</v>
          </cell>
          <cell r="Q111" t="str">
            <v>37, Rue Elsa Triolet   Parc Valmy</v>
          </cell>
          <cell r="R111">
            <v>21000</v>
          </cell>
          <cell r="S111" t="str">
            <v>DIJON</v>
          </cell>
          <cell r="T111">
            <v>380740102</v>
          </cell>
          <cell r="V111">
            <v>380740106</v>
          </cell>
          <cell r="W111">
            <v>33333.33</v>
          </cell>
          <cell r="Y111">
            <v>33333.33</v>
          </cell>
          <cell r="Z111">
            <v>13550</v>
          </cell>
          <cell r="AA111" t="str">
            <v>JM</v>
          </cell>
        </row>
        <row r="112">
          <cell r="A112">
            <v>3.1110000000000002</v>
          </cell>
          <cell r="B112">
            <v>12</v>
          </cell>
          <cell r="C112" t="str">
            <v>BB</v>
          </cell>
          <cell r="D112" t="str">
            <v>GD</v>
          </cell>
          <cell r="E112" t="str">
            <v>WELDOM</v>
          </cell>
          <cell r="F112" t="str">
            <v>ZI Breuil le Sec</v>
          </cell>
          <cell r="G112">
            <v>60608</v>
          </cell>
          <cell r="H112" t="str">
            <v>CLERMONT</v>
          </cell>
          <cell r="L112" t="str">
            <v>WELDOM</v>
          </cell>
          <cell r="M112" t="str">
            <v>PICARDIE</v>
          </cell>
          <cell r="N112">
            <v>60</v>
          </cell>
          <cell r="O112" t="str">
            <v>CLERMONT</v>
          </cell>
          <cell r="P112" t="str">
            <v>BOUCHET ARCHITECTURE</v>
          </cell>
          <cell r="Q112" t="str">
            <v>4, Rue Roger Lorisson   BP 107</v>
          </cell>
          <cell r="R112">
            <v>42163</v>
          </cell>
          <cell r="S112" t="str">
            <v>ANDREZIEUX BOUTHEON Cédex</v>
          </cell>
          <cell r="T112">
            <v>477552013</v>
          </cell>
          <cell r="V112">
            <v>477554720</v>
          </cell>
          <cell r="W112">
            <v>713000</v>
          </cell>
          <cell r="Y112">
            <v>713000</v>
          </cell>
          <cell r="Z112">
            <v>448400</v>
          </cell>
          <cell r="AA112" t="str">
            <v>FV</v>
          </cell>
        </row>
        <row r="113">
          <cell r="A113">
            <v>3.1120000000000001</v>
          </cell>
          <cell r="B113">
            <v>12</v>
          </cell>
          <cell r="C113" t="str">
            <v>FZ</v>
          </cell>
          <cell r="D113" t="str">
            <v>MP</v>
          </cell>
          <cell r="E113" t="str">
            <v>CONSEIL REGIONAL DU CENTRE</v>
          </cell>
          <cell r="F113" t="str">
            <v>9, Rue Saint Pierre Lentin</v>
          </cell>
          <cell r="G113">
            <v>45041</v>
          </cell>
          <cell r="H113" t="str">
            <v>ORLEANS Cédex 1</v>
          </cell>
          <cell r="I113">
            <v>238703331</v>
          </cell>
          <cell r="L113" t="str">
            <v>LYCEE BALZAC</v>
          </cell>
          <cell r="M113" t="str">
            <v>CENTRE</v>
          </cell>
          <cell r="N113">
            <v>37</v>
          </cell>
          <cell r="O113" t="str">
            <v>TOURS</v>
          </cell>
          <cell r="P113" t="str">
            <v>VERNAT BATIMENT</v>
          </cell>
          <cell r="Q113" t="str">
            <v>16, Rue de la Fontaine Vivier</v>
          </cell>
          <cell r="R113">
            <v>37600</v>
          </cell>
          <cell r="S113" t="str">
            <v>LOCHES</v>
          </cell>
          <cell r="T113">
            <v>247591914</v>
          </cell>
          <cell r="V113">
            <v>247591275</v>
          </cell>
          <cell r="W113">
            <v>79900</v>
          </cell>
          <cell r="Y113">
            <v>79900</v>
          </cell>
          <cell r="Z113">
            <v>12500</v>
          </cell>
          <cell r="AA113" t="str">
            <v>FZ</v>
          </cell>
        </row>
        <row r="114">
          <cell r="A114">
            <v>3.113</v>
          </cell>
          <cell r="B114">
            <v>12</v>
          </cell>
          <cell r="C114" t="str">
            <v>BE</v>
          </cell>
          <cell r="D114" t="str">
            <v>DI</v>
          </cell>
          <cell r="E114" t="str">
            <v>MAJESTIC COMPIEGNE</v>
          </cell>
          <cell r="F114" t="str">
            <v>Place Jacques Tati</v>
          </cell>
          <cell r="G114">
            <v>60880</v>
          </cell>
          <cell r="H114" t="str">
            <v>JAUX</v>
          </cell>
          <cell r="I114">
            <v>344365111</v>
          </cell>
          <cell r="K114">
            <v>344365110</v>
          </cell>
          <cell r="L114" t="str">
            <v>MAJESTIC COMPIEGNE</v>
          </cell>
          <cell r="M114" t="str">
            <v>PICARDIE</v>
          </cell>
          <cell r="N114">
            <v>60</v>
          </cell>
          <cell r="O114" t="str">
            <v>JAUX</v>
          </cell>
          <cell r="P114" t="str">
            <v>LECOQ Yann</v>
          </cell>
          <cell r="Q114" t="str">
            <v>20, Avenue de la Libération</v>
          </cell>
          <cell r="R114">
            <v>38370</v>
          </cell>
          <cell r="S114" t="str">
            <v>LES ROCHES DE CONDRIEU</v>
          </cell>
          <cell r="T114">
            <v>474564553</v>
          </cell>
          <cell r="V114">
            <v>474563768</v>
          </cell>
          <cell r="W114">
            <v>353395</v>
          </cell>
          <cell r="X114">
            <v>1285</v>
          </cell>
          <cell r="Y114">
            <v>354680</v>
          </cell>
          <cell r="Z114">
            <v>158400</v>
          </cell>
          <cell r="AA114" t="str">
            <v>RM</v>
          </cell>
        </row>
        <row r="115">
          <cell r="A115">
            <v>3.1139999999999999</v>
          </cell>
          <cell r="B115">
            <v>12</v>
          </cell>
          <cell r="C115" t="str">
            <v>BE</v>
          </cell>
          <cell r="D115" t="str">
            <v>GD</v>
          </cell>
          <cell r="E115" t="str">
            <v>PH IMMOBILIER</v>
          </cell>
          <cell r="F115" t="str">
            <v>Immeuble Weldom   Boulevard de la Marne</v>
          </cell>
          <cell r="G115">
            <v>97200</v>
          </cell>
          <cell r="H115" t="str">
            <v>FORT DE FRANCE</v>
          </cell>
          <cell r="L115" t="str">
            <v>SCI SEB</v>
          </cell>
          <cell r="M115" t="str">
            <v>OUTRE MER</v>
          </cell>
          <cell r="N115">
            <v>97</v>
          </cell>
          <cell r="O115" t="str">
            <v>FORT DE FRANCE</v>
          </cell>
          <cell r="W115">
            <v>750000</v>
          </cell>
          <cell r="Y115">
            <v>750000</v>
          </cell>
          <cell r="Z115">
            <v>131500</v>
          </cell>
          <cell r="AA115" t="str">
            <v>FV</v>
          </cell>
        </row>
        <row r="116">
          <cell r="L116" t="str">
            <v/>
          </cell>
          <cell r="Y116" t="str">
            <v/>
          </cell>
        </row>
        <row r="117">
          <cell r="L117" t="str">
            <v/>
          </cell>
          <cell r="Y117" t="str">
            <v/>
          </cell>
        </row>
        <row r="118">
          <cell r="L118" t="str">
            <v/>
          </cell>
          <cell r="Y118" t="str">
            <v/>
          </cell>
        </row>
        <row r="119">
          <cell r="L119" t="str">
            <v/>
          </cell>
          <cell r="Y119" t="str">
            <v/>
          </cell>
        </row>
        <row r="120">
          <cell r="L120" t="str">
            <v/>
          </cell>
          <cell r="Y120" t="str">
            <v/>
          </cell>
        </row>
        <row r="121">
          <cell r="L121" t="str">
            <v/>
          </cell>
          <cell r="Y121" t="str">
            <v/>
          </cell>
        </row>
        <row r="122">
          <cell r="L122" t="str">
            <v/>
          </cell>
          <cell r="Y122" t="str">
            <v/>
          </cell>
        </row>
        <row r="123">
          <cell r="L123" t="str">
            <v/>
          </cell>
          <cell r="Y123" t="str">
            <v/>
          </cell>
        </row>
        <row r="124">
          <cell r="L124" t="str">
            <v/>
          </cell>
          <cell r="Y124" t="str">
            <v/>
          </cell>
        </row>
        <row r="125">
          <cell r="L125" t="str">
            <v/>
          </cell>
          <cell r="Y125" t="str">
            <v/>
          </cell>
        </row>
        <row r="126">
          <cell r="L126" t="str">
            <v/>
          </cell>
          <cell r="Y126" t="str">
            <v/>
          </cell>
        </row>
        <row r="127">
          <cell r="L127" t="str">
            <v/>
          </cell>
          <cell r="Y127" t="str">
            <v/>
          </cell>
        </row>
        <row r="128">
          <cell r="L128" t="str">
            <v/>
          </cell>
          <cell r="Y128" t="str">
            <v/>
          </cell>
        </row>
        <row r="129">
          <cell r="L129" t="str">
            <v/>
          </cell>
          <cell r="Y129" t="str">
            <v/>
          </cell>
        </row>
        <row r="130">
          <cell r="L130" t="str">
            <v/>
          </cell>
          <cell r="Y130" t="str">
            <v/>
          </cell>
        </row>
        <row r="131">
          <cell r="L131" t="str">
            <v/>
          </cell>
          <cell r="Y131" t="str">
            <v/>
          </cell>
        </row>
        <row r="132">
          <cell r="L132" t="str">
            <v/>
          </cell>
          <cell r="Y132" t="str">
            <v/>
          </cell>
        </row>
        <row r="133">
          <cell r="L133" t="str">
            <v/>
          </cell>
          <cell r="Y133" t="str">
            <v/>
          </cell>
        </row>
        <row r="134">
          <cell r="L134" t="str">
            <v/>
          </cell>
          <cell r="Y134" t="str">
            <v/>
          </cell>
        </row>
        <row r="135">
          <cell r="L135" t="str">
            <v/>
          </cell>
          <cell r="Y135" t="str">
            <v/>
          </cell>
        </row>
        <row r="136">
          <cell r="L136" t="str">
            <v/>
          </cell>
          <cell r="Y136" t="str">
            <v/>
          </cell>
        </row>
        <row r="137">
          <cell r="L137" t="str">
            <v/>
          </cell>
          <cell r="Y137" t="str">
            <v/>
          </cell>
        </row>
        <row r="138">
          <cell r="L138" t="str">
            <v/>
          </cell>
          <cell r="Y138" t="str">
            <v/>
          </cell>
        </row>
        <row r="139">
          <cell r="L139" t="str">
            <v/>
          </cell>
          <cell r="Y139" t="str">
            <v/>
          </cell>
        </row>
        <row r="140">
          <cell r="L140" t="str">
            <v/>
          </cell>
          <cell r="Y140" t="str">
            <v/>
          </cell>
        </row>
        <row r="141">
          <cell r="L141" t="str">
            <v/>
          </cell>
          <cell r="Y141" t="str">
            <v/>
          </cell>
        </row>
        <row r="142">
          <cell r="L142" t="str">
            <v/>
          </cell>
          <cell r="Y142" t="str">
            <v/>
          </cell>
        </row>
        <row r="143">
          <cell r="L143" t="str">
            <v/>
          </cell>
          <cell r="Y143" t="str">
            <v/>
          </cell>
        </row>
        <row r="144">
          <cell r="L144" t="str">
            <v/>
          </cell>
          <cell r="Y144" t="str">
            <v/>
          </cell>
        </row>
        <row r="145">
          <cell r="L145" t="str">
            <v/>
          </cell>
          <cell r="Y145" t="str">
            <v/>
          </cell>
        </row>
        <row r="146">
          <cell r="L146" t="str">
            <v/>
          </cell>
          <cell r="Y146" t="str">
            <v/>
          </cell>
        </row>
        <row r="147">
          <cell r="L147" t="str">
            <v/>
          </cell>
          <cell r="Y147" t="str">
            <v/>
          </cell>
        </row>
        <row r="148">
          <cell r="L148" t="str">
            <v/>
          </cell>
          <cell r="Y148" t="str">
            <v/>
          </cell>
        </row>
        <row r="149">
          <cell r="L149" t="str">
            <v/>
          </cell>
          <cell r="Y149" t="str">
            <v/>
          </cell>
        </row>
        <row r="150">
          <cell r="L150" t="str">
            <v/>
          </cell>
          <cell r="Y150" t="str">
            <v/>
          </cell>
        </row>
        <row r="151">
          <cell r="L151" t="str">
            <v/>
          </cell>
          <cell r="Y151" t="str">
            <v/>
          </cell>
        </row>
        <row r="152">
          <cell r="L152" t="str">
            <v/>
          </cell>
          <cell r="Y152" t="str">
            <v/>
          </cell>
        </row>
        <row r="153">
          <cell r="L153" t="str">
            <v/>
          </cell>
          <cell r="Y153" t="str">
            <v/>
          </cell>
        </row>
        <row r="154">
          <cell r="L154" t="str">
            <v/>
          </cell>
          <cell r="Y154" t="str">
            <v/>
          </cell>
        </row>
        <row r="155">
          <cell r="L155" t="str">
            <v/>
          </cell>
          <cell r="Y155" t="str">
            <v/>
          </cell>
        </row>
        <row r="156">
          <cell r="L156" t="str">
            <v/>
          </cell>
          <cell r="Y156" t="str">
            <v/>
          </cell>
        </row>
        <row r="157">
          <cell r="L157" t="str">
            <v/>
          </cell>
          <cell r="Y157" t="str">
            <v/>
          </cell>
        </row>
        <row r="158">
          <cell r="L158" t="str">
            <v/>
          </cell>
          <cell r="Y158" t="str">
            <v/>
          </cell>
        </row>
      </sheetData>
      <sheetData sheetId="17">
        <row r="1">
          <cell r="A1" t="str">
            <v>N° AFFAIRE</v>
          </cell>
          <cell r="B1" t="str">
            <v>MOIS</v>
          </cell>
          <cell r="C1" t="str">
            <v>COM</v>
          </cell>
          <cell r="D1" t="str">
            <v>SECTEUR</v>
          </cell>
          <cell r="E1" t="str">
            <v>NOM DU CLIENT</v>
          </cell>
          <cell r="F1" t="str">
            <v>ADRESSE</v>
          </cell>
          <cell r="G1" t="str">
            <v>CP</v>
          </cell>
          <cell r="H1" t="str">
            <v>VILLE</v>
          </cell>
          <cell r="I1" t="str">
            <v>TEL</v>
          </cell>
          <cell r="J1" t="str">
            <v>PORTABLE</v>
          </cell>
          <cell r="K1" t="str">
            <v>FAX</v>
          </cell>
          <cell r="L1" t="str">
            <v>NOM CHANTIER</v>
          </cell>
          <cell r="M1" t="str">
            <v>REGION</v>
          </cell>
          <cell r="N1" t="str">
            <v>DPT</v>
          </cell>
          <cell r="O1" t="str">
            <v>VILLE</v>
          </cell>
          <cell r="P1" t="str">
            <v>ARCHITECTE</v>
          </cell>
          <cell r="Q1" t="str">
            <v>ADRESSE</v>
          </cell>
          <cell r="R1" t="str">
            <v>CP</v>
          </cell>
          <cell r="S1" t="str">
            <v>VILLE</v>
          </cell>
          <cell r="T1" t="str">
            <v>TEL</v>
          </cell>
          <cell r="U1" t="str">
            <v>PORTABLE</v>
          </cell>
          <cell r="V1" t="str">
            <v>FAX</v>
          </cell>
          <cell r="W1" t="str">
            <v>MONTANT HT</v>
          </cell>
          <cell r="X1" t="str">
            <v>AVENANTS HORS MARCHE HT</v>
          </cell>
          <cell r="Y1" t="str">
            <v>MONTANT TOTAL MARCHE HT</v>
          </cell>
          <cell r="Z1" t="str">
            <v>TONNAGE</v>
          </cell>
          <cell r="AA1" t="str">
            <v>CHARGE AFFAIRE</v>
          </cell>
        </row>
        <row r="2">
          <cell r="A2">
            <v>4.0010000000000003</v>
          </cell>
          <cell r="B2">
            <v>1</v>
          </cell>
          <cell r="C2" t="str">
            <v>BE</v>
          </cell>
          <cell r="D2" t="str">
            <v>HS</v>
          </cell>
          <cell r="E2" t="str">
            <v>SCI LE BOIS JOLI</v>
          </cell>
          <cell r="F2" t="str">
            <v>115, Chemin des Pierrailles</v>
          </cell>
          <cell r="G2">
            <v>74380</v>
          </cell>
          <cell r="H2" t="str">
            <v>ARTHAZ PONT NOTRE DAME</v>
          </cell>
          <cell r="L2" t="str">
            <v>RION</v>
          </cell>
          <cell r="M2" t="str">
            <v>RHONE ALPES</v>
          </cell>
          <cell r="N2">
            <v>74</v>
          </cell>
          <cell r="O2" t="str">
            <v>ANNEMASSE</v>
          </cell>
          <cell r="P2" t="str">
            <v>ARCHIMEN</v>
          </cell>
          <cell r="Q2" t="str">
            <v>2, Rue René Char  BP 66606</v>
          </cell>
          <cell r="R2">
            <v>21066</v>
          </cell>
          <cell r="S2" t="str">
            <v>DIJON Cédex</v>
          </cell>
          <cell r="T2">
            <v>380539595</v>
          </cell>
          <cell r="W2">
            <v>75000</v>
          </cell>
          <cell r="Y2">
            <v>75000</v>
          </cell>
          <cell r="Z2">
            <v>36000</v>
          </cell>
          <cell r="AA2" t="str">
            <v>JM</v>
          </cell>
        </row>
        <row r="3">
          <cell r="A3">
            <v>4.0019999999999998</v>
          </cell>
          <cell r="B3">
            <v>1</v>
          </cell>
          <cell r="C3" t="str">
            <v>BE</v>
          </cell>
          <cell r="D3" t="str">
            <v>AR</v>
          </cell>
          <cell r="E3" t="str">
            <v xml:space="preserve">LCR </v>
          </cell>
          <cell r="F3" t="str">
            <v>19, Rue de la Haye   BP 30058  SCHILTIGHEIM</v>
          </cell>
          <cell r="G3">
            <v>67013</v>
          </cell>
          <cell r="H3" t="str">
            <v>STRASBOURG</v>
          </cell>
          <cell r="I3">
            <v>388770240</v>
          </cell>
          <cell r="K3">
            <v>388770265</v>
          </cell>
          <cell r="L3" t="str">
            <v>SCI 2W - DECONTA</v>
          </cell>
          <cell r="M3" t="str">
            <v>ALSACE</v>
          </cell>
          <cell r="N3">
            <v>67</v>
          </cell>
          <cell r="O3" t="str">
            <v>BISCHWILLER</v>
          </cell>
          <cell r="P3" t="str">
            <v>LCR</v>
          </cell>
          <cell r="Q3" t="str">
            <v>19, Rue de la Haye   BP 30058   SCHILTIGHEIM</v>
          </cell>
          <cell r="R3">
            <v>67013</v>
          </cell>
          <cell r="S3" t="str">
            <v>STRASBOURG Cédex</v>
          </cell>
          <cell r="T3">
            <v>388770240</v>
          </cell>
          <cell r="V3">
            <v>388770265</v>
          </cell>
          <cell r="W3">
            <v>87682</v>
          </cell>
          <cell r="Y3">
            <v>87682</v>
          </cell>
          <cell r="Z3">
            <v>58500</v>
          </cell>
          <cell r="AA3" t="str">
            <v>JM</v>
          </cell>
        </row>
        <row r="4">
          <cell r="A4">
            <v>4.0030000000000001</v>
          </cell>
          <cell r="B4">
            <v>1</v>
          </cell>
          <cell r="C4" t="str">
            <v>BE</v>
          </cell>
          <cell r="D4" t="str">
            <v>AR</v>
          </cell>
          <cell r="E4" t="str">
            <v xml:space="preserve">LCR </v>
          </cell>
          <cell r="F4" t="str">
            <v>19, Rue de la Haye   BP 30058  SCHILTIGHEIM</v>
          </cell>
          <cell r="G4">
            <v>67013</v>
          </cell>
          <cell r="H4" t="str">
            <v>STRASBOURG</v>
          </cell>
          <cell r="I4">
            <v>388770240</v>
          </cell>
          <cell r="K4">
            <v>388770265</v>
          </cell>
          <cell r="L4" t="str">
            <v>SCI SAUER INVEST - THERMOROSSI</v>
          </cell>
          <cell r="M4" t="str">
            <v>ALSACE</v>
          </cell>
          <cell r="N4">
            <v>67</v>
          </cell>
          <cell r="O4" t="str">
            <v>ESCHBACH</v>
          </cell>
          <cell r="P4" t="str">
            <v>LCR</v>
          </cell>
          <cell r="Q4" t="str">
            <v>19, Rue de la Haye   BP 30058   SCHILTIGHEIM</v>
          </cell>
          <cell r="R4">
            <v>67013</v>
          </cell>
          <cell r="S4" t="str">
            <v>STRASBOURG Cédex</v>
          </cell>
          <cell r="T4">
            <v>388770240</v>
          </cell>
          <cell r="V4">
            <v>388770265</v>
          </cell>
          <cell r="W4">
            <v>88500</v>
          </cell>
          <cell r="Y4">
            <v>88500</v>
          </cell>
          <cell r="Z4">
            <v>58500</v>
          </cell>
          <cell r="AA4" t="str">
            <v>JM</v>
          </cell>
        </row>
        <row r="5">
          <cell r="A5">
            <v>4.0039999999999996</v>
          </cell>
          <cell r="B5">
            <v>1</v>
          </cell>
          <cell r="C5" t="str">
            <v>BE</v>
          </cell>
          <cell r="D5" t="str">
            <v>AR</v>
          </cell>
          <cell r="E5" t="str">
            <v xml:space="preserve">LCR </v>
          </cell>
          <cell r="F5" t="str">
            <v>19, Rue de la Haye   BP 30058  SCHILTIGHEIM</v>
          </cell>
          <cell r="G5">
            <v>67013</v>
          </cell>
          <cell r="H5" t="str">
            <v>STRASBOURG</v>
          </cell>
          <cell r="I5">
            <v>388770240</v>
          </cell>
          <cell r="K5">
            <v>388770265</v>
          </cell>
          <cell r="L5" t="str">
            <v>SCI ESPOIR - GARAGE BALTZLI</v>
          </cell>
          <cell r="M5" t="str">
            <v>ALSACE</v>
          </cell>
          <cell r="N5">
            <v>67</v>
          </cell>
          <cell r="O5" t="str">
            <v>BRUMATH</v>
          </cell>
          <cell r="P5" t="str">
            <v>LCR</v>
          </cell>
          <cell r="Q5" t="str">
            <v>19, Rue de la Haye   BP 30058   SCHILTIGHEIM</v>
          </cell>
          <cell r="R5">
            <v>67013</v>
          </cell>
          <cell r="S5" t="str">
            <v>STRASBOURG Cédex</v>
          </cell>
          <cell r="T5">
            <v>388770240</v>
          </cell>
          <cell r="V5">
            <v>388770265</v>
          </cell>
          <cell r="W5">
            <v>49000</v>
          </cell>
          <cell r="Y5">
            <v>49000</v>
          </cell>
          <cell r="Z5">
            <v>58500</v>
          </cell>
          <cell r="AA5" t="str">
            <v>JM</v>
          </cell>
        </row>
        <row r="6">
          <cell r="A6">
            <v>4.0049999999999999</v>
          </cell>
          <cell r="B6">
            <v>1</v>
          </cell>
          <cell r="C6" t="str">
            <v>FZ</v>
          </cell>
          <cell r="D6" t="str">
            <v>BI</v>
          </cell>
          <cell r="E6" t="str">
            <v>STEF chez STS POLE SIEGE</v>
          </cell>
          <cell r="F6" t="str">
            <v>93, Boulevard Malesherbes</v>
          </cell>
          <cell r="G6">
            <v>75008</v>
          </cell>
          <cell r="H6" t="str">
            <v>PARIS</v>
          </cell>
          <cell r="L6" t="str">
            <v>STEF LOG TOURS SAINT PIERRE</v>
          </cell>
          <cell r="M6" t="str">
            <v>CENTRE</v>
          </cell>
          <cell r="N6">
            <v>37</v>
          </cell>
          <cell r="O6" t="str">
            <v>SAINT PIERRE DES CORPS</v>
          </cell>
          <cell r="P6" t="str">
            <v>BE SMIL</v>
          </cell>
          <cell r="Q6" t="str">
            <v>5, Allée de la Margaudière</v>
          </cell>
          <cell r="R6">
            <v>37230</v>
          </cell>
          <cell r="S6" t="str">
            <v>FONDETTES</v>
          </cell>
          <cell r="W6">
            <v>19000</v>
          </cell>
          <cell r="Y6">
            <v>19000</v>
          </cell>
          <cell r="Z6">
            <v>500</v>
          </cell>
          <cell r="AA6" t="str">
            <v>FZ</v>
          </cell>
        </row>
        <row r="7">
          <cell r="A7">
            <v>4.0060000000000002</v>
          </cell>
          <cell r="B7">
            <v>1</v>
          </cell>
          <cell r="C7" t="str">
            <v>FZ</v>
          </cell>
          <cell r="D7" t="str">
            <v>DI</v>
          </cell>
          <cell r="E7" t="str">
            <v>SOPIC</v>
          </cell>
          <cell r="F7" t="str">
            <v>11, Rue Christophe Colomb</v>
          </cell>
          <cell r="G7">
            <v>75008</v>
          </cell>
          <cell r="H7" t="str">
            <v>PARIS</v>
          </cell>
          <cell r="L7" t="str">
            <v>CINEMA MELIES</v>
          </cell>
          <cell r="M7" t="str">
            <v>ILE DE FRANCE</v>
          </cell>
          <cell r="N7">
            <v>93</v>
          </cell>
          <cell r="O7" t="str">
            <v>MONTREUIL</v>
          </cell>
          <cell r="P7" t="str">
            <v>BE SMIL</v>
          </cell>
          <cell r="Q7" t="str">
            <v>5, Allée de la Margaudière</v>
          </cell>
          <cell r="R7">
            <v>37230</v>
          </cell>
          <cell r="S7" t="str">
            <v>FONDETTES</v>
          </cell>
          <cell r="W7">
            <v>12000</v>
          </cell>
          <cell r="Y7">
            <v>12000</v>
          </cell>
          <cell r="Z7">
            <v>1000</v>
          </cell>
          <cell r="AA7" t="str">
            <v>FZ</v>
          </cell>
        </row>
        <row r="8">
          <cell r="A8">
            <v>4.0069999999999997</v>
          </cell>
          <cell r="B8">
            <v>1</v>
          </cell>
          <cell r="C8" t="str">
            <v>BE</v>
          </cell>
          <cell r="D8" t="str">
            <v>AR</v>
          </cell>
          <cell r="E8" t="str">
            <v>SCI MOSAICO chez Ets BARCATTA</v>
          </cell>
          <cell r="F8" t="str">
            <v>2106, Rue de Flammerans</v>
          </cell>
          <cell r="G8">
            <v>21130</v>
          </cell>
          <cell r="H8" t="str">
            <v>AUXONNE</v>
          </cell>
          <cell r="L8" t="str">
            <v>SCI MOSAICO</v>
          </cell>
          <cell r="M8" t="str">
            <v>BOURGOGNE</v>
          </cell>
          <cell r="N8">
            <v>21</v>
          </cell>
          <cell r="O8" t="str">
            <v>AUXONNE</v>
          </cell>
          <cell r="W8">
            <v>29000</v>
          </cell>
          <cell r="Y8">
            <v>29000</v>
          </cell>
          <cell r="Z8">
            <v>17000</v>
          </cell>
          <cell r="AA8" t="str">
            <v>BC</v>
          </cell>
        </row>
        <row r="9">
          <cell r="A9">
            <v>4.008</v>
          </cell>
          <cell r="B9">
            <v>1</v>
          </cell>
          <cell r="C9" t="str">
            <v>BE</v>
          </cell>
          <cell r="D9" t="str">
            <v>DI</v>
          </cell>
          <cell r="E9" t="str">
            <v>ASSOCIATION CHRETIENNE PLEIN EVANGILE</v>
          </cell>
          <cell r="F9" t="str">
            <v>4, Rue des Frères Lumière</v>
          </cell>
          <cell r="G9">
            <v>21300</v>
          </cell>
          <cell r="H9" t="str">
            <v>CHENOVE</v>
          </cell>
          <cell r="L9" t="str">
            <v>ACPE - LIEU DE CULTE</v>
          </cell>
          <cell r="M9" t="str">
            <v>BOURGOGNE</v>
          </cell>
          <cell r="N9">
            <v>21</v>
          </cell>
          <cell r="O9" t="str">
            <v>CHENOVE</v>
          </cell>
          <cell r="P9" t="str">
            <v>ARNAUD+ALQUIER</v>
          </cell>
          <cell r="Q9" t="str">
            <v>27, Rue des Corroyeurs</v>
          </cell>
          <cell r="R9">
            <v>21000</v>
          </cell>
          <cell r="S9" t="str">
            <v>DIJON</v>
          </cell>
          <cell r="T9">
            <v>380308086</v>
          </cell>
          <cell r="V9">
            <v>380303729</v>
          </cell>
          <cell r="W9">
            <v>78333.33</v>
          </cell>
          <cell r="X9">
            <v>1500</v>
          </cell>
          <cell r="Y9">
            <v>79833.33</v>
          </cell>
          <cell r="Z9">
            <v>24200</v>
          </cell>
          <cell r="AA9" t="str">
            <v>BC</v>
          </cell>
        </row>
        <row r="10">
          <cell r="A10">
            <v>4.0090000000000003</v>
          </cell>
          <cell r="B10">
            <v>1</v>
          </cell>
          <cell r="C10" t="str">
            <v>BE</v>
          </cell>
          <cell r="D10" t="str">
            <v>HS</v>
          </cell>
          <cell r="E10" t="str">
            <v>BATIPRO CONCEPT</v>
          </cell>
          <cell r="F10" t="str">
            <v>31, Rue de la Gare</v>
          </cell>
          <cell r="G10">
            <v>25770</v>
          </cell>
          <cell r="H10" t="str">
            <v>SERRE LES SAPINS</v>
          </cell>
          <cell r="I10">
            <v>381412500</v>
          </cell>
          <cell r="K10">
            <v>381518041</v>
          </cell>
          <cell r="L10" t="str">
            <v>SCI IMMOPAQ FR</v>
          </cell>
          <cell r="M10" t="str">
            <v>FRANCHE COMTE</v>
          </cell>
          <cell r="N10">
            <v>70</v>
          </cell>
          <cell r="O10" t="str">
            <v>HERICOURT</v>
          </cell>
          <cell r="P10" t="str">
            <v>BATIPRO CONCEPT</v>
          </cell>
          <cell r="Q10" t="str">
            <v>31, Rue de la Gare</v>
          </cell>
          <cell r="R10">
            <v>25770</v>
          </cell>
          <cell r="S10" t="str">
            <v>SERRE LES SAPINS</v>
          </cell>
          <cell r="T10">
            <v>381412500</v>
          </cell>
          <cell r="V10">
            <v>381518041</v>
          </cell>
          <cell r="W10">
            <v>230000</v>
          </cell>
          <cell r="Y10">
            <v>230000</v>
          </cell>
          <cell r="Z10">
            <v>152300</v>
          </cell>
          <cell r="AA10" t="str">
            <v>BC</v>
          </cell>
        </row>
        <row r="11">
          <cell r="A11">
            <v>4.01</v>
          </cell>
          <cell r="B11">
            <v>2</v>
          </cell>
          <cell r="C11" t="str">
            <v>YM</v>
          </cell>
          <cell r="D11" t="str">
            <v>GD</v>
          </cell>
          <cell r="E11" t="str">
            <v>SCI DOMINIQUE</v>
          </cell>
          <cell r="F11" t="str">
            <v>Route de Paris   Zone Industrielle</v>
          </cell>
          <cell r="G11">
            <v>14120</v>
          </cell>
          <cell r="H11" t="str">
            <v>MONDEVILLE</v>
          </cell>
          <cell r="L11" t="str">
            <v>CARREFOUR PROPERTY PINCE VENT</v>
          </cell>
          <cell r="M11" t="str">
            <v>ILE DE FRANCE</v>
          </cell>
          <cell r="N11">
            <v>94</v>
          </cell>
          <cell r="O11" t="str">
            <v>VITRY SUR SEINE</v>
          </cell>
          <cell r="P11" t="str">
            <v>TPGM</v>
          </cell>
          <cell r="Q11" t="str">
            <v>25, Rue de Solférino</v>
          </cell>
          <cell r="R11">
            <v>92170</v>
          </cell>
          <cell r="S11" t="str">
            <v>VANVES</v>
          </cell>
          <cell r="T11">
            <v>179416660</v>
          </cell>
          <cell r="W11">
            <v>216617.2</v>
          </cell>
          <cell r="X11">
            <v>13460</v>
          </cell>
          <cell r="Y11">
            <v>230077.2</v>
          </cell>
          <cell r="Z11">
            <v>108155</v>
          </cell>
          <cell r="AA11" t="str">
            <v>JM</v>
          </cell>
        </row>
        <row r="12">
          <cell r="A12">
            <v>4.0110000000000001</v>
          </cell>
          <cell r="B12">
            <v>2</v>
          </cell>
          <cell r="C12" t="str">
            <v>YM</v>
          </cell>
          <cell r="D12" t="str">
            <v>GD</v>
          </cell>
          <cell r="E12" t="str">
            <v>NOVO BL</v>
          </cell>
          <cell r="F12" t="str">
            <v>100, Esplanade du Général De Gaulle</v>
          </cell>
          <cell r="G12">
            <v>92392</v>
          </cell>
          <cell r="H12" t="str">
            <v>PARIS LA DEFENSE Cédex</v>
          </cell>
          <cell r="I12">
            <v>184110078</v>
          </cell>
          <cell r="L12" t="str">
            <v>KFC</v>
          </cell>
          <cell r="M12" t="str">
            <v>LORRAINE</v>
          </cell>
          <cell r="N12">
            <v>57</v>
          </cell>
          <cell r="O12" t="str">
            <v>FORBACH</v>
          </cell>
          <cell r="P12" t="str">
            <v>ACTIVE INGENIEURS CONSEILS</v>
          </cell>
          <cell r="Q12" t="str">
            <v>5, Rue de la Gendarmerie</v>
          </cell>
          <cell r="R12">
            <v>57100</v>
          </cell>
          <cell r="S12" t="str">
            <v>THIONVILLE</v>
          </cell>
          <cell r="T12">
            <v>382587131</v>
          </cell>
          <cell r="V12">
            <v>382586478</v>
          </cell>
          <cell r="W12" t="str">
            <v>ANNULEE</v>
          </cell>
          <cell r="Y12" t="str">
            <v>ANNULEE</v>
          </cell>
          <cell r="Z12">
            <v>30345</v>
          </cell>
          <cell r="AA12" t="str">
            <v>JH</v>
          </cell>
          <cell r="AB12">
            <v>55712</v>
          </cell>
        </row>
        <row r="13">
          <cell r="A13">
            <v>4.0119999999999996</v>
          </cell>
          <cell r="B13">
            <v>2</v>
          </cell>
          <cell r="C13" t="str">
            <v>BE</v>
          </cell>
          <cell r="D13" t="str">
            <v>AR</v>
          </cell>
          <cell r="E13" t="str">
            <v>DS INGENIERIE</v>
          </cell>
          <cell r="F13" t="str">
            <v>27, Rue des Cultivateurs</v>
          </cell>
          <cell r="G13">
            <v>67500</v>
          </cell>
          <cell r="H13" t="str">
            <v>HAGUENAU</v>
          </cell>
          <cell r="I13">
            <v>388730728</v>
          </cell>
          <cell r="J13">
            <v>670510419</v>
          </cell>
          <cell r="K13">
            <v>388730369</v>
          </cell>
          <cell r="L13" t="str">
            <v>GARAGE BERNHARDT</v>
          </cell>
          <cell r="M13" t="str">
            <v>ALSACE</v>
          </cell>
          <cell r="N13">
            <v>67</v>
          </cell>
          <cell r="O13" t="str">
            <v>SCHWINDRATZHEIM</v>
          </cell>
          <cell r="P13" t="str">
            <v>DS INGENIERIE</v>
          </cell>
          <cell r="Q13" t="str">
            <v>27, Rue des Cultivateurs</v>
          </cell>
          <cell r="R13">
            <v>67500</v>
          </cell>
          <cell r="S13" t="str">
            <v>HAGUENAU</v>
          </cell>
          <cell r="T13">
            <v>388730728</v>
          </cell>
          <cell r="U13">
            <v>670510419</v>
          </cell>
          <cell r="V13">
            <v>388730369</v>
          </cell>
          <cell r="W13">
            <v>65000</v>
          </cell>
          <cell r="Y13">
            <v>65000</v>
          </cell>
          <cell r="Z13">
            <v>38000</v>
          </cell>
          <cell r="AA13" t="str">
            <v>FV</v>
          </cell>
        </row>
        <row r="14">
          <cell r="A14">
            <v>4.0129999999999999</v>
          </cell>
          <cell r="B14">
            <v>2</v>
          </cell>
          <cell r="C14" t="str">
            <v>BE</v>
          </cell>
          <cell r="D14" t="str">
            <v>BA</v>
          </cell>
          <cell r="E14" t="str">
            <v>GAEC DU CERNEUX (FEUVRIER)</v>
          </cell>
          <cell r="F14" t="str">
            <v>Le Cerneux de Maiche</v>
          </cell>
          <cell r="G14">
            <v>25120</v>
          </cell>
          <cell r="H14" t="str">
            <v>MAICHE</v>
          </cell>
          <cell r="J14">
            <v>686743804</v>
          </cell>
          <cell r="L14" t="str">
            <v>GAEC DU CERNEUX (FEUVRIER)</v>
          </cell>
          <cell r="M14" t="str">
            <v>FRANCHE COMTE</v>
          </cell>
          <cell r="N14">
            <v>25</v>
          </cell>
          <cell r="O14" t="str">
            <v>MAICHE</v>
          </cell>
          <cell r="W14">
            <v>58166.67</v>
          </cell>
          <cell r="X14">
            <v>3800</v>
          </cell>
          <cell r="Y14">
            <v>61966.67</v>
          </cell>
          <cell r="Z14">
            <v>25750</v>
          </cell>
          <cell r="AA14" t="str">
            <v>FV</v>
          </cell>
        </row>
        <row r="15">
          <cell r="A15">
            <v>4.0140000000000002</v>
          </cell>
          <cell r="B15">
            <v>2</v>
          </cell>
          <cell r="C15" t="str">
            <v>BE</v>
          </cell>
          <cell r="D15" t="str">
            <v>BI</v>
          </cell>
          <cell r="E15" t="str">
            <v>SODIEN - GROUPE CORIANCE</v>
          </cell>
          <cell r="F15" t="str">
            <v>10, Allée Bienvenue   Immeuble Horizon 1</v>
          </cell>
          <cell r="G15">
            <v>93885</v>
          </cell>
          <cell r="H15" t="str">
            <v>NOISY LE GRAND</v>
          </cell>
          <cell r="J15">
            <v>635271647</v>
          </cell>
          <cell r="L15" t="str">
            <v>SODIEN - CHAUFFERIE BIOMASSE</v>
          </cell>
          <cell r="M15" t="str">
            <v>BOURGOGNE</v>
          </cell>
          <cell r="N15">
            <v>21</v>
          </cell>
          <cell r="O15" t="str">
            <v>DIJON</v>
          </cell>
          <cell r="P15" t="str">
            <v>TRIA ARCHITECTES</v>
          </cell>
          <cell r="Q15" t="str">
            <v>70, Avenue du Drapeau</v>
          </cell>
          <cell r="R15">
            <v>21000</v>
          </cell>
          <cell r="S15" t="str">
            <v>DIJON</v>
          </cell>
          <cell r="T15">
            <v>380303909</v>
          </cell>
          <cell r="V15">
            <v>380304480</v>
          </cell>
          <cell r="W15">
            <v>215000</v>
          </cell>
          <cell r="X15">
            <v>500</v>
          </cell>
          <cell r="Y15">
            <v>215500</v>
          </cell>
          <cell r="Z15">
            <v>97050</v>
          </cell>
          <cell r="AA15" t="str">
            <v>RC</v>
          </cell>
        </row>
        <row r="16">
          <cell r="A16">
            <v>4.0149999999999997</v>
          </cell>
          <cell r="B16">
            <v>2</v>
          </cell>
          <cell r="C16" t="str">
            <v>BE</v>
          </cell>
          <cell r="D16" t="str">
            <v>DI</v>
          </cell>
          <cell r="E16" t="str">
            <v>CS MULTIMEDIA</v>
          </cell>
          <cell r="F16" t="str">
            <v>23, Rue des Filoirs</v>
          </cell>
          <cell r="G16">
            <v>77480</v>
          </cell>
          <cell r="H16" t="str">
            <v>BRAY SUR SEINE</v>
          </cell>
          <cell r="I16">
            <v>145000122</v>
          </cell>
          <cell r="L16" t="str">
            <v>MEGARAMA</v>
          </cell>
          <cell r="M16" t="str">
            <v>FRANCHE COMTE</v>
          </cell>
          <cell r="N16">
            <v>39</v>
          </cell>
          <cell r="O16" t="str">
            <v>LONS LE SAUNIER</v>
          </cell>
          <cell r="P16" t="str">
            <v>C&amp; D CARRIL ARCHITECTES</v>
          </cell>
          <cell r="Q16" t="str">
            <v>59, Rue Saint Antoine</v>
          </cell>
          <cell r="R16">
            <v>75004</v>
          </cell>
          <cell r="S16" t="str">
            <v>PARIS</v>
          </cell>
          <cell r="T16">
            <v>144549778</v>
          </cell>
          <cell r="W16">
            <v>360648.88</v>
          </cell>
          <cell r="Y16">
            <v>360648.88</v>
          </cell>
          <cell r="Z16">
            <v>153200</v>
          </cell>
          <cell r="AA16" t="str">
            <v>RC</v>
          </cell>
        </row>
        <row r="17">
          <cell r="A17">
            <v>4.016</v>
          </cell>
          <cell r="B17">
            <v>2</v>
          </cell>
          <cell r="C17" t="str">
            <v>BE</v>
          </cell>
          <cell r="D17" t="str">
            <v>BI</v>
          </cell>
          <cell r="E17" t="str">
            <v>ARCO</v>
          </cell>
          <cell r="F17" t="str">
            <v>6, Rue de Dublin</v>
          </cell>
          <cell r="G17">
            <v>67300</v>
          </cell>
          <cell r="H17" t="str">
            <v>SCHILTIGHEIM</v>
          </cell>
          <cell r="I17">
            <v>388251715</v>
          </cell>
          <cell r="K17">
            <v>388251190</v>
          </cell>
          <cell r="L17" t="str">
            <v>SCI JVLW</v>
          </cell>
          <cell r="M17" t="str">
            <v>ALSACE</v>
          </cell>
          <cell r="N17">
            <v>67</v>
          </cell>
          <cell r="O17" t="str">
            <v>SOUFFELWEYERSHEIM</v>
          </cell>
          <cell r="P17" t="str">
            <v>ARCO</v>
          </cell>
          <cell r="Q17" t="str">
            <v>6, Rue de Dublin</v>
          </cell>
          <cell r="R17">
            <v>67300</v>
          </cell>
          <cell r="S17" t="str">
            <v>SCHILTIGHEIM</v>
          </cell>
          <cell r="T17">
            <v>388251715</v>
          </cell>
          <cell r="V17">
            <v>388251190</v>
          </cell>
          <cell r="W17">
            <v>109000</v>
          </cell>
          <cell r="X17">
            <v>2600</v>
          </cell>
          <cell r="Y17">
            <v>111600</v>
          </cell>
          <cell r="Z17">
            <v>46310</v>
          </cell>
          <cell r="AA17" t="str">
            <v>JH</v>
          </cell>
        </row>
        <row r="18">
          <cell r="A18">
            <v>4.0170000000000003</v>
          </cell>
          <cell r="B18">
            <v>2</v>
          </cell>
          <cell r="C18" t="str">
            <v>YM</v>
          </cell>
          <cell r="D18" t="str">
            <v>MP</v>
          </cell>
          <cell r="E18" t="str">
            <v>BOUYGUES BATIMENT ILE DE FRANCE</v>
          </cell>
          <cell r="F18" t="str">
            <v>2, Rue Transversale</v>
          </cell>
          <cell r="G18">
            <v>92635</v>
          </cell>
          <cell r="H18" t="str">
            <v>GENNEVILLIERS Cédex</v>
          </cell>
          <cell r="I18">
            <v>666870547</v>
          </cell>
          <cell r="J18">
            <v>660989343</v>
          </cell>
          <cell r="L18" t="str">
            <v>COLLEGE GUSTAVE MONOD</v>
          </cell>
          <cell r="M18" t="str">
            <v>ILE DE FRANCE</v>
          </cell>
          <cell r="N18">
            <v>94</v>
          </cell>
          <cell r="O18" t="str">
            <v>VITRY SUR SEINE</v>
          </cell>
          <cell r="P18" t="str">
            <v>BOUYGUES BATIMENT ILE DE FRANCE</v>
          </cell>
          <cell r="Q18" t="str">
            <v>2, Rue Transversale</v>
          </cell>
          <cell r="R18">
            <v>92635</v>
          </cell>
          <cell r="S18" t="str">
            <v>GENNEVILLIERS Cédex</v>
          </cell>
          <cell r="T18">
            <v>666870547</v>
          </cell>
          <cell r="U18">
            <v>660989343</v>
          </cell>
          <cell r="W18">
            <v>222567.25</v>
          </cell>
          <cell r="Y18">
            <v>222567.25</v>
          </cell>
          <cell r="Z18">
            <v>73140</v>
          </cell>
          <cell r="AA18" t="str">
            <v>FV</v>
          </cell>
        </row>
        <row r="19">
          <cell r="A19">
            <v>4.0179999999999998</v>
          </cell>
          <cell r="B19">
            <v>2</v>
          </cell>
          <cell r="C19" t="str">
            <v>BE</v>
          </cell>
          <cell r="D19" t="str">
            <v>BI</v>
          </cell>
          <cell r="E19" t="str">
            <v>ARCO</v>
          </cell>
          <cell r="F19" t="str">
            <v>6, Rue de Dublin</v>
          </cell>
          <cell r="G19">
            <v>67300</v>
          </cell>
          <cell r="H19" t="str">
            <v>SCHILTIGHEIM</v>
          </cell>
          <cell r="I19">
            <v>388251715</v>
          </cell>
          <cell r="K19">
            <v>388251190</v>
          </cell>
          <cell r="L19" t="str">
            <v>BINSEN</v>
          </cell>
          <cell r="M19" t="str">
            <v>ALSACE</v>
          </cell>
          <cell r="N19">
            <v>67</v>
          </cell>
          <cell r="O19" t="str">
            <v>NIEDERMODERN</v>
          </cell>
          <cell r="P19" t="str">
            <v>ARCO</v>
          </cell>
          <cell r="Q19" t="str">
            <v>6, Rue de Dublin</v>
          </cell>
          <cell r="R19">
            <v>67300</v>
          </cell>
          <cell r="S19" t="str">
            <v>SCHILTIGHEIM</v>
          </cell>
          <cell r="T19">
            <v>388251715</v>
          </cell>
          <cell r="V19">
            <v>388251190</v>
          </cell>
          <cell r="W19">
            <v>121640</v>
          </cell>
          <cell r="Y19">
            <v>121640</v>
          </cell>
          <cell r="Z19">
            <v>77000</v>
          </cell>
          <cell r="AA19" t="str">
            <v>ER</v>
          </cell>
        </row>
        <row r="20">
          <cell r="A20">
            <v>4.0190000000000001</v>
          </cell>
          <cell r="B20">
            <v>2</v>
          </cell>
          <cell r="C20" t="str">
            <v>RM</v>
          </cell>
          <cell r="D20" t="str">
            <v>DI</v>
          </cell>
          <cell r="E20" t="str">
            <v>LM</v>
          </cell>
          <cell r="F20" t="str">
            <v>16, Rue du Docteur Courvoisier</v>
          </cell>
          <cell r="G20">
            <v>70000</v>
          </cell>
          <cell r="H20" t="str">
            <v>VESOUL</v>
          </cell>
          <cell r="L20" t="str">
            <v>LA PATATERIE (BOWLING)</v>
          </cell>
          <cell r="M20" t="str">
            <v>FRANCHE COMTE</v>
          </cell>
          <cell r="N20">
            <v>70</v>
          </cell>
          <cell r="O20" t="str">
            <v>VESOUL</v>
          </cell>
          <cell r="W20">
            <v>3500</v>
          </cell>
          <cell r="Y20">
            <v>3500</v>
          </cell>
          <cell r="Z20">
            <v>1000</v>
          </cell>
          <cell r="AA20" t="str">
            <v>RM</v>
          </cell>
        </row>
        <row r="21">
          <cell r="A21">
            <v>4.0199999999999996</v>
          </cell>
          <cell r="B21">
            <v>3</v>
          </cell>
          <cell r="C21" t="str">
            <v>BE</v>
          </cell>
          <cell r="D21" t="str">
            <v>GD</v>
          </cell>
          <cell r="E21" t="str">
            <v>METAL 37</v>
          </cell>
          <cell r="F21" t="str">
            <v>4, Rue Alexander Calder</v>
          </cell>
          <cell r="G21">
            <v>37320</v>
          </cell>
          <cell r="H21" t="str">
            <v>TRUYES</v>
          </cell>
          <cell r="I21">
            <v>247388461</v>
          </cell>
          <cell r="K21">
            <v>970612374</v>
          </cell>
          <cell r="L21" t="str">
            <v>SUPER U</v>
          </cell>
          <cell r="M21" t="str">
            <v>CENTRE</v>
          </cell>
          <cell r="N21">
            <v>37</v>
          </cell>
          <cell r="O21" t="str">
            <v>CHANCEAUX SUR CHOISILLE</v>
          </cell>
          <cell r="W21">
            <v>25125</v>
          </cell>
          <cell r="Y21">
            <v>25125</v>
          </cell>
          <cell r="Z21">
            <v>17500</v>
          </cell>
          <cell r="AA21" t="str">
            <v>FZ</v>
          </cell>
        </row>
        <row r="22">
          <cell r="A22">
            <v>4.0209999999999999</v>
          </cell>
          <cell r="B22">
            <v>2</v>
          </cell>
          <cell r="C22" t="str">
            <v>BE</v>
          </cell>
          <cell r="D22" t="str">
            <v>BI</v>
          </cell>
          <cell r="E22" t="str">
            <v xml:space="preserve">LCR </v>
          </cell>
          <cell r="F22" t="str">
            <v>6, Avenue de Bruxelles   Parc des Collines II</v>
          </cell>
          <cell r="G22">
            <v>68069</v>
          </cell>
          <cell r="H22" t="str">
            <v>MULHOUSE Cédex</v>
          </cell>
          <cell r="I22">
            <v>389428974</v>
          </cell>
          <cell r="K22">
            <v>389321347</v>
          </cell>
          <cell r="L22" t="str">
            <v>SCI SOGEMED - MEDIACO</v>
          </cell>
          <cell r="M22" t="str">
            <v>ALSACE</v>
          </cell>
          <cell r="N22">
            <v>68</v>
          </cell>
          <cell r="O22" t="str">
            <v>CERNAY</v>
          </cell>
          <cell r="P22" t="str">
            <v>LCR</v>
          </cell>
          <cell r="Q22" t="str">
            <v>6, Avenue de Bruxelles   Parc des Collines II</v>
          </cell>
          <cell r="R22">
            <v>68069</v>
          </cell>
          <cell r="S22" t="str">
            <v>MULHOUSE Cédex</v>
          </cell>
          <cell r="T22">
            <v>389428974</v>
          </cell>
          <cell r="V22">
            <v>389321347</v>
          </cell>
          <cell r="W22">
            <v>17000</v>
          </cell>
          <cell r="Y22">
            <v>17000</v>
          </cell>
          <cell r="Z22">
            <v>10500</v>
          </cell>
          <cell r="AA22" t="str">
            <v>JM</v>
          </cell>
        </row>
        <row r="23">
          <cell r="A23">
            <v>4.0220000000000002</v>
          </cell>
          <cell r="B23">
            <v>2</v>
          </cell>
          <cell r="C23" t="str">
            <v>BB</v>
          </cell>
          <cell r="D23" t="str">
            <v>BI</v>
          </cell>
          <cell r="E23" t="str">
            <v>LEON GROSSE</v>
          </cell>
          <cell r="F23" t="str">
            <v>10, Boulevard de Russie</v>
          </cell>
          <cell r="G23">
            <v>73100</v>
          </cell>
          <cell r="H23" t="str">
            <v>AIX LES BAINS</v>
          </cell>
          <cell r="I23">
            <v>479887488</v>
          </cell>
          <cell r="J23">
            <v>617036435</v>
          </cell>
          <cell r="K23">
            <v>479542096</v>
          </cell>
          <cell r="L23" t="str">
            <v>CAMIVA IVECO</v>
          </cell>
          <cell r="M23" t="str">
            <v>RHONE ALPES</v>
          </cell>
          <cell r="N23">
            <v>73</v>
          </cell>
          <cell r="O23" t="str">
            <v>CHAMBERY</v>
          </cell>
          <cell r="P23" t="str">
            <v>LEON GROSSE</v>
          </cell>
          <cell r="Q23" t="str">
            <v>10, Boulevard de Russie</v>
          </cell>
          <cell r="R23">
            <v>73100</v>
          </cell>
          <cell r="S23" t="str">
            <v>AIX LES BAINS</v>
          </cell>
          <cell r="T23">
            <v>479887488</v>
          </cell>
          <cell r="U23">
            <v>617036435</v>
          </cell>
          <cell r="V23">
            <v>479542096</v>
          </cell>
          <cell r="W23">
            <v>543085</v>
          </cell>
          <cell r="Y23">
            <v>543085</v>
          </cell>
          <cell r="Z23">
            <v>319530</v>
          </cell>
          <cell r="AA23" t="str">
            <v>ER</v>
          </cell>
        </row>
        <row r="24">
          <cell r="A24">
            <v>4.0229999999999997</v>
          </cell>
          <cell r="B24">
            <v>3</v>
          </cell>
          <cell r="C24" t="str">
            <v>BE</v>
          </cell>
          <cell r="D24" t="str">
            <v>BI</v>
          </cell>
          <cell r="E24" t="str">
            <v>CAMPENON BERNARD</v>
          </cell>
          <cell r="F24" t="str">
            <v>216, Rue du Breuil   BP 11036</v>
          </cell>
          <cell r="G24">
            <v>25461</v>
          </cell>
          <cell r="H24" t="str">
            <v>ETUPES</v>
          </cell>
          <cell r="I24">
            <v>381311790</v>
          </cell>
          <cell r="K24">
            <v>381311791</v>
          </cell>
          <cell r="L24" t="str">
            <v>EUROSERUM</v>
          </cell>
          <cell r="M24" t="str">
            <v>FRANCHE COMTE</v>
          </cell>
          <cell r="N24">
            <v>70</v>
          </cell>
          <cell r="O24" t="str">
            <v>PORT SUR SAONE</v>
          </cell>
          <cell r="P24" t="str">
            <v>CAMPENON BERNARD</v>
          </cell>
          <cell r="Q24" t="str">
            <v>216, Avenue du Breuil   BP 11036</v>
          </cell>
          <cell r="R24">
            <v>25461</v>
          </cell>
          <cell r="S24" t="str">
            <v>ETUPES Cédex</v>
          </cell>
          <cell r="T24">
            <v>381311790</v>
          </cell>
          <cell r="V24">
            <v>381311791</v>
          </cell>
          <cell r="W24">
            <v>155000</v>
          </cell>
          <cell r="Y24">
            <v>155000</v>
          </cell>
          <cell r="Z24">
            <v>94642</v>
          </cell>
          <cell r="AA24" t="str">
            <v>JM</v>
          </cell>
        </row>
        <row r="25">
          <cell r="A25">
            <v>4.024</v>
          </cell>
          <cell r="B25">
            <v>3</v>
          </cell>
          <cell r="C25" t="str">
            <v>BB</v>
          </cell>
          <cell r="D25" t="str">
            <v>GD</v>
          </cell>
          <cell r="E25" t="str">
            <v>SCI NOGA</v>
          </cell>
          <cell r="F25" t="str">
            <v>1778, Route Louhams</v>
          </cell>
          <cell r="G25">
            <v>71500</v>
          </cell>
          <cell r="H25" t="str">
            <v>LA CHAPELLE NAUDE</v>
          </cell>
          <cell r="L25" t="str">
            <v>INTERMARCHE</v>
          </cell>
          <cell r="M25" t="str">
            <v>FRANCHE COMTE</v>
          </cell>
          <cell r="N25">
            <v>39</v>
          </cell>
          <cell r="O25" t="str">
            <v>LONS LE SAUNIER</v>
          </cell>
          <cell r="P25" t="str">
            <v>AXIS INGENIERIE</v>
          </cell>
          <cell r="Q25" t="str">
            <v>96, Rue de la Part Dieu</v>
          </cell>
          <cell r="R25">
            <v>69003</v>
          </cell>
          <cell r="S25" t="str">
            <v>LYON</v>
          </cell>
          <cell r="T25">
            <v>478629555</v>
          </cell>
          <cell r="V25">
            <v>478628553</v>
          </cell>
          <cell r="W25">
            <v>43000</v>
          </cell>
          <cell r="Y25">
            <v>43000</v>
          </cell>
          <cell r="Z25">
            <v>18520</v>
          </cell>
          <cell r="AA25" t="str">
            <v>JH</v>
          </cell>
        </row>
        <row r="26">
          <cell r="A26">
            <v>4.0250000000000004</v>
          </cell>
          <cell r="B26">
            <v>3</v>
          </cell>
          <cell r="C26" t="str">
            <v>BE</v>
          </cell>
          <cell r="D26" t="str">
            <v>BI</v>
          </cell>
          <cell r="E26" t="str">
            <v>LUX ACI</v>
          </cell>
          <cell r="F26" t="str">
            <v>60, Rue Adolphe Fischer</v>
          </cell>
          <cell r="G26" t="str">
            <v>L1520</v>
          </cell>
          <cell r="H26" t="str">
            <v xml:space="preserve">LUXEMBOURG </v>
          </cell>
          <cell r="I26">
            <v>383355494</v>
          </cell>
          <cell r="J26">
            <v>630335083</v>
          </cell>
          <cell r="L26" t="str">
            <v>HALL CHORUS</v>
          </cell>
          <cell r="M26" t="str">
            <v xml:space="preserve">LUXEMBOURG </v>
          </cell>
          <cell r="N26" t="str">
            <v>L</v>
          </cell>
          <cell r="O26" t="str">
            <v>WINDHOF CAPELLEN</v>
          </cell>
          <cell r="P26" t="str">
            <v>CACH</v>
          </cell>
          <cell r="Q26" t="str">
            <v>9, Place de la Carrière</v>
          </cell>
          <cell r="R26">
            <v>54000</v>
          </cell>
          <cell r="S26" t="str">
            <v>NANCY</v>
          </cell>
          <cell r="T26">
            <v>383355494</v>
          </cell>
          <cell r="V26">
            <v>383376693</v>
          </cell>
          <cell r="W26">
            <v>704540.14</v>
          </cell>
          <cell r="X26">
            <v>2200</v>
          </cell>
          <cell r="Y26">
            <v>706740.14</v>
          </cell>
          <cell r="Z26">
            <v>366500</v>
          </cell>
          <cell r="AA26" t="str">
            <v>VR</v>
          </cell>
        </row>
        <row r="27">
          <cell r="A27">
            <v>4.0259999999999998</v>
          </cell>
          <cell r="B27">
            <v>3</v>
          </cell>
          <cell r="C27" t="str">
            <v>BE</v>
          </cell>
          <cell r="D27" t="str">
            <v>BI</v>
          </cell>
          <cell r="E27" t="str">
            <v>EUROPA</v>
          </cell>
          <cell r="F27" t="str">
            <v>27, Route de Jouy</v>
          </cell>
          <cell r="G27">
            <v>91570</v>
          </cell>
          <cell r="H27" t="str">
            <v>BIEVRES</v>
          </cell>
          <cell r="I27">
            <v>169410610</v>
          </cell>
          <cell r="K27">
            <v>169413342</v>
          </cell>
          <cell r="L27" t="str">
            <v>SMAT</v>
          </cell>
          <cell r="M27" t="str">
            <v>MIDI PYRENEES</v>
          </cell>
          <cell r="N27">
            <v>31</v>
          </cell>
          <cell r="O27" t="str">
            <v>COLOMIERS</v>
          </cell>
          <cell r="W27">
            <v>34710</v>
          </cell>
          <cell r="Y27">
            <v>34710</v>
          </cell>
          <cell r="Z27">
            <v>6000</v>
          </cell>
          <cell r="AA27" t="str">
            <v>BC</v>
          </cell>
        </row>
        <row r="28">
          <cell r="A28">
            <v>4.0270000000000001</v>
          </cell>
          <cell r="B28">
            <v>3</v>
          </cell>
          <cell r="C28" t="str">
            <v>BE</v>
          </cell>
          <cell r="D28" t="str">
            <v>AR</v>
          </cell>
          <cell r="E28" t="str">
            <v xml:space="preserve">LCR </v>
          </cell>
          <cell r="F28" t="str">
            <v>6, Avenue de Bruxelles   Parc des Collines II</v>
          </cell>
          <cell r="G28">
            <v>68069</v>
          </cell>
          <cell r="H28" t="str">
            <v>MULHOUSE Cédex</v>
          </cell>
          <cell r="I28">
            <v>389428974</v>
          </cell>
          <cell r="K28">
            <v>389321347</v>
          </cell>
          <cell r="L28" t="str">
            <v>COPROBATI</v>
          </cell>
          <cell r="M28" t="str">
            <v>ALSACE</v>
          </cell>
          <cell r="N28">
            <v>68</v>
          </cell>
          <cell r="O28" t="str">
            <v>SAINTE CROIX EN PLAINE</v>
          </cell>
          <cell r="P28" t="str">
            <v>LCR</v>
          </cell>
          <cell r="Q28" t="str">
            <v>6, Avenue de Bruxelles   Parc des Collines II</v>
          </cell>
          <cell r="R28">
            <v>68069</v>
          </cell>
          <cell r="S28" t="str">
            <v>MULHOUSE Cédex</v>
          </cell>
          <cell r="T28">
            <v>389428974</v>
          </cell>
          <cell r="V28">
            <v>389321347</v>
          </cell>
          <cell r="W28">
            <v>137200</v>
          </cell>
          <cell r="Y28">
            <v>137200</v>
          </cell>
          <cell r="Z28">
            <v>86000</v>
          </cell>
          <cell r="AA28" t="str">
            <v>JM</v>
          </cell>
        </row>
        <row r="29">
          <cell r="A29">
            <v>4.0279999999999996</v>
          </cell>
          <cell r="B29">
            <v>3</v>
          </cell>
          <cell r="C29" t="str">
            <v>RM</v>
          </cell>
          <cell r="D29" t="str">
            <v>BI</v>
          </cell>
          <cell r="E29" t="str">
            <v>CMR</v>
          </cell>
          <cell r="F29" t="str">
            <v>25 C, Avenue de Toulouse   ZA Bel Air</v>
          </cell>
          <cell r="G29">
            <v>97450</v>
          </cell>
          <cell r="H29" t="str">
            <v>SAINT LOUIS</v>
          </cell>
          <cell r="I29">
            <v>262220909</v>
          </cell>
          <cell r="J29">
            <v>692687002</v>
          </cell>
          <cell r="K29">
            <v>262220910</v>
          </cell>
          <cell r="L29" t="str">
            <v>FERMES ET JARDINS</v>
          </cell>
          <cell r="M29" t="str">
            <v>OUTRE MER</v>
          </cell>
          <cell r="N29">
            <v>97</v>
          </cell>
          <cell r="O29" t="str">
            <v>LA REUNION</v>
          </cell>
          <cell r="P29" t="str">
            <v>CMR</v>
          </cell>
          <cell r="Q29" t="str">
            <v>25 C, Avenue de Toulouse   ZA Bel Air</v>
          </cell>
          <cell r="R29">
            <v>97450</v>
          </cell>
          <cell r="S29" t="str">
            <v>SAINT LOUIS</v>
          </cell>
          <cell r="T29">
            <v>262220909</v>
          </cell>
          <cell r="U29">
            <v>692687002</v>
          </cell>
          <cell r="V29">
            <v>262220910</v>
          </cell>
          <cell r="W29">
            <v>62320</v>
          </cell>
          <cell r="Y29">
            <v>62320</v>
          </cell>
          <cell r="Z29">
            <v>36658</v>
          </cell>
          <cell r="AA29" t="str">
            <v>RM</v>
          </cell>
        </row>
        <row r="30">
          <cell r="A30">
            <v>4.0289999999999999</v>
          </cell>
          <cell r="B30">
            <v>3</v>
          </cell>
          <cell r="C30" t="str">
            <v>RM</v>
          </cell>
          <cell r="D30" t="str">
            <v>BI</v>
          </cell>
          <cell r="E30" t="str">
            <v>CMR</v>
          </cell>
          <cell r="F30" t="str">
            <v>25 C, Avenue de Toulouse   ZA Bel Air</v>
          </cell>
          <cell r="G30">
            <v>97450</v>
          </cell>
          <cell r="H30" t="str">
            <v>SAINT LOUIS</v>
          </cell>
          <cell r="I30">
            <v>262220909</v>
          </cell>
          <cell r="J30">
            <v>692687002</v>
          </cell>
          <cell r="K30">
            <v>262220910</v>
          </cell>
          <cell r="L30" t="str">
            <v>TEREOS (USINE SUCRIERE DU GOL)</v>
          </cell>
          <cell r="M30" t="str">
            <v>OUTRE MER</v>
          </cell>
          <cell r="N30">
            <v>97</v>
          </cell>
          <cell r="O30" t="str">
            <v>LA REUNION</v>
          </cell>
          <cell r="P30" t="str">
            <v>CMR</v>
          </cell>
          <cell r="Q30" t="str">
            <v>25 C, Avenue de Toulouse   ZA Bel Air</v>
          </cell>
          <cell r="R30">
            <v>97450</v>
          </cell>
          <cell r="S30" t="str">
            <v>SAINT LOUIS</v>
          </cell>
          <cell r="T30">
            <v>262220909</v>
          </cell>
          <cell r="V30">
            <v>262220910</v>
          </cell>
          <cell r="W30">
            <v>66604.5</v>
          </cell>
          <cell r="Y30">
            <v>66604.5</v>
          </cell>
          <cell r="Z30">
            <v>27806</v>
          </cell>
          <cell r="AA30" t="str">
            <v>RM</v>
          </cell>
        </row>
        <row r="31">
          <cell r="A31">
            <v>4.03</v>
          </cell>
          <cell r="B31">
            <v>4</v>
          </cell>
          <cell r="C31" t="str">
            <v>BE</v>
          </cell>
          <cell r="D31" t="str">
            <v>BA</v>
          </cell>
          <cell r="E31" t="str">
            <v>SCI LIMA</v>
          </cell>
          <cell r="F31" t="str">
            <v>12, Rue Basse</v>
          </cell>
          <cell r="G31">
            <v>21130</v>
          </cell>
          <cell r="H31" t="str">
            <v>AUXONNE</v>
          </cell>
          <cell r="L31" t="str">
            <v>SCI LIMA</v>
          </cell>
          <cell r="M31" t="str">
            <v>BOURGOGNE</v>
          </cell>
          <cell r="N31">
            <v>21</v>
          </cell>
          <cell r="O31" t="str">
            <v>AUXONNE</v>
          </cell>
          <cell r="W31">
            <v>40000</v>
          </cell>
          <cell r="Y31">
            <v>40000</v>
          </cell>
          <cell r="Z31">
            <v>20000</v>
          </cell>
          <cell r="AA31" t="str">
            <v>BC</v>
          </cell>
        </row>
        <row r="32">
          <cell r="A32">
            <v>4.0309999999999997</v>
          </cell>
          <cell r="B32">
            <v>4</v>
          </cell>
          <cell r="C32" t="str">
            <v>RM</v>
          </cell>
          <cell r="D32" t="str">
            <v>DI</v>
          </cell>
          <cell r="E32" t="str">
            <v>SCI LES ALLEES DU PARC chez GROUPE LAZARD</v>
          </cell>
          <cell r="F32" t="str">
            <v>33, Avenue Foch</v>
          </cell>
          <cell r="G32">
            <v>69006</v>
          </cell>
          <cell r="H32" t="str">
            <v>LYON</v>
          </cell>
          <cell r="I32">
            <v>472698936</v>
          </cell>
          <cell r="J32">
            <v>672221380</v>
          </cell>
          <cell r="L32" t="str">
            <v>SCI LES ALLEES DU PARC</v>
          </cell>
          <cell r="M32" t="str">
            <v>RHONE ALPES</v>
          </cell>
          <cell r="N32">
            <v>69</v>
          </cell>
          <cell r="O32" t="str">
            <v>SAINT PRIEST</v>
          </cell>
          <cell r="P32" t="str">
            <v>XANADU</v>
          </cell>
          <cell r="Q32" t="str">
            <v>58 Bis, Rue Sala</v>
          </cell>
          <cell r="R32">
            <v>69002</v>
          </cell>
          <cell r="S32" t="str">
            <v>LYON</v>
          </cell>
          <cell r="T32">
            <v>478375252</v>
          </cell>
          <cell r="V32">
            <v>478370607</v>
          </cell>
          <cell r="W32">
            <v>438931</v>
          </cell>
          <cell r="Y32">
            <v>438931</v>
          </cell>
          <cell r="Z32">
            <v>268014</v>
          </cell>
          <cell r="AA32" t="str">
            <v>RM</v>
          </cell>
        </row>
        <row r="33">
          <cell r="A33">
            <v>4.032</v>
          </cell>
          <cell r="B33">
            <v>4</v>
          </cell>
          <cell r="C33" t="str">
            <v>RM</v>
          </cell>
          <cell r="D33" t="str">
            <v>BI</v>
          </cell>
          <cell r="E33" t="str">
            <v>SCI EVANOEZ</v>
          </cell>
          <cell r="F33" t="str">
            <v>398, Chemin des Prillets</v>
          </cell>
          <cell r="G33">
            <v>74140</v>
          </cell>
          <cell r="H33" t="str">
            <v>EXCENEVEX</v>
          </cell>
          <cell r="L33" t="str">
            <v>SCI EVANOEZ</v>
          </cell>
          <cell r="M33" t="str">
            <v>RHONE ALPES</v>
          </cell>
          <cell r="N33">
            <v>74</v>
          </cell>
          <cell r="O33" t="str">
            <v>BONS EN CHABLAIS</v>
          </cell>
          <cell r="P33" t="str">
            <v>ARCHITUDE</v>
          </cell>
          <cell r="Q33" t="str">
            <v>11, Rue Paul Bert</v>
          </cell>
          <cell r="R33">
            <v>74100</v>
          </cell>
          <cell r="S33" t="str">
            <v>ANNEMASSE</v>
          </cell>
          <cell r="T33">
            <v>450372627</v>
          </cell>
          <cell r="W33">
            <v>196091.91999999998</v>
          </cell>
          <cell r="Y33">
            <v>196091.91999999998</v>
          </cell>
          <cell r="Z33">
            <v>113900</v>
          </cell>
          <cell r="AA33" t="str">
            <v>RM</v>
          </cell>
        </row>
        <row r="34">
          <cell r="A34">
            <v>4.0330000000000004</v>
          </cell>
          <cell r="B34">
            <v>4</v>
          </cell>
          <cell r="C34" t="str">
            <v>BE</v>
          </cell>
          <cell r="D34" t="str">
            <v>BI</v>
          </cell>
          <cell r="E34" t="str">
            <v xml:space="preserve">LCR </v>
          </cell>
          <cell r="F34" t="str">
            <v>19, Rue de la Haye   BP 30058  SCHILTIGHEIM</v>
          </cell>
          <cell r="G34">
            <v>67013</v>
          </cell>
          <cell r="H34" t="str">
            <v>STRASBOURG Cédex</v>
          </cell>
          <cell r="I34">
            <v>388770240</v>
          </cell>
          <cell r="K34">
            <v>388770265</v>
          </cell>
          <cell r="L34" t="str">
            <v>EXAPAQ</v>
          </cell>
          <cell r="M34" t="str">
            <v>POITOU CHARENTES</v>
          </cell>
          <cell r="N34">
            <v>79</v>
          </cell>
          <cell r="O34" t="str">
            <v>NIORT</v>
          </cell>
          <cell r="P34" t="str">
            <v>LCR</v>
          </cell>
          <cell r="Q34" t="str">
            <v>19, Rue de la Haye   BP 30058   SCHILTIGHEIM</v>
          </cell>
          <cell r="R34">
            <v>67013</v>
          </cell>
          <cell r="S34" t="str">
            <v>STRASBOURG Cédex</v>
          </cell>
          <cell r="T34">
            <v>388770240</v>
          </cell>
          <cell r="V34">
            <v>388770265</v>
          </cell>
          <cell r="W34">
            <v>200800</v>
          </cell>
          <cell r="Y34">
            <v>200800</v>
          </cell>
          <cell r="Z34">
            <v>121000</v>
          </cell>
          <cell r="AA34" t="str">
            <v>JM</v>
          </cell>
        </row>
        <row r="35">
          <cell r="A35">
            <v>4.0339999999999998</v>
          </cell>
          <cell r="B35">
            <v>4</v>
          </cell>
          <cell r="C35" t="str">
            <v>BE</v>
          </cell>
          <cell r="D35" t="str">
            <v>BI</v>
          </cell>
          <cell r="E35" t="str">
            <v>AF INVESTISSEMENT</v>
          </cell>
          <cell r="F35" t="str">
            <v>Les Gibeaux Bas</v>
          </cell>
          <cell r="G35">
            <v>70600</v>
          </cell>
          <cell r="H35" t="str">
            <v>CHAMPLITTE</v>
          </cell>
          <cell r="L35" t="str">
            <v>AF INVESTISSEMENT</v>
          </cell>
          <cell r="M35" t="str">
            <v>FRANCHE COMTE</v>
          </cell>
          <cell r="N35">
            <v>70</v>
          </cell>
          <cell r="O35" t="str">
            <v>CHAMPLITTE</v>
          </cell>
          <cell r="P35" t="str">
            <v>SMOD</v>
          </cell>
          <cell r="Q35" t="str">
            <v>48, Rue Carnot</v>
          </cell>
          <cell r="R35">
            <v>70180</v>
          </cell>
          <cell r="S35" t="str">
            <v>DAMPIERRE SUR SALON</v>
          </cell>
          <cell r="T35">
            <v>384670478</v>
          </cell>
          <cell r="W35">
            <v>31150</v>
          </cell>
          <cell r="Y35">
            <v>31150</v>
          </cell>
          <cell r="Z35">
            <v>13000</v>
          </cell>
          <cell r="AA35" t="str">
            <v>JM</v>
          </cell>
        </row>
        <row r="36">
          <cell r="A36">
            <v>4.0350000000000001</v>
          </cell>
          <cell r="B36">
            <v>4</v>
          </cell>
          <cell r="C36" t="str">
            <v>JH</v>
          </cell>
          <cell r="D36" t="str">
            <v>GD</v>
          </cell>
          <cell r="E36" t="str">
            <v>SCI JOFRINETTE</v>
          </cell>
          <cell r="F36" t="str">
            <v>ZAC Jean Monet</v>
          </cell>
          <cell r="G36">
            <v>68870</v>
          </cell>
          <cell r="H36" t="str">
            <v>BARTENHEIM</v>
          </cell>
          <cell r="L36" t="str">
            <v>INTERMARCHE</v>
          </cell>
          <cell r="M36" t="str">
            <v>ALSACE</v>
          </cell>
          <cell r="N36">
            <v>68</v>
          </cell>
          <cell r="O36" t="str">
            <v>BARTENHEIM</v>
          </cell>
          <cell r="P36" t="str">
            <v>AXIS INGENIERIE</v>
          </cell>
          <cell r="Q36" t="str">
            <v>96, Rue de la Part Dieu</v>
          </cell>
          <cell r="R36">
            <v>69003</v>
          </cell>
          <cell r="S36" t="str">
            <v>LYON</v>
          </cell>
          <cell r="T36">
            <v>478629555</v>
          </cell>
          <cell r="V36">
            <v>478628553</v>
          </cell>
          <cell r="W36">
            <v>134970</v>
          </cell>
          <cell r="Y36">
            <v>134970</v>
          </cell>
          <cell r="Z36">
            <v>60800</v>
          </cell>
          <cell r="AA36" t="str">
            <v>JH</v>
          </cell>
        </row>
        <row r="37">
          <cell r="A37">
            <v>4.0359999999999996</v>
          </cell>
          <cell r="B37">
            <v>4</v>
          </cell>
          <cell r="C37" t="str">
            <v>YM</v>
          </cell>
          <cell r="D37" t="str">
            <v>DI</v>
          </cell>
          <cell r="E37" t="str">
            <v>AXIOM SPORT</v>
          </cell>
          <cell r="F37" t="str">
            <v>6, Rue Robert Schuman</v>
          </cell>
          <cell r="G37">
            <v>25410</v>
          </cell>
          <cell r="H37" t="str">
            <v>SAINT VIT</v>
          </cell>
          <cell r="I37">
            <v>381525710</v>
          </cell>
          <cell r="J37">
            <v>603555898</v>
          </cell>
          <cell r="K37">
            <v>381527064</v>
          </cell>
          <cell r="L37" t="str">
            <v>STADE SONNY ANDERSON</v>
          </cell>
          <cell r="M37" t="str">
            <v>RHONE ALPES</v>
          </cell>
          <cell r="N37">
            <v>69</v>
          </cell>
          <cell r="O37" t="str">
            <v>LYON</v>
          </cell>
          <cell r="P37" t="str">
            <v>AXIOM SPORT</v>
          </cell>
          <cell r="Q37" t="str">
            <v>6, Rue Robert Schuman</v>
          </cell>
          <cell r="R37">
            <v>25410</v>
          </cell>
          <cell r="S37" t="str">
            <v>SAINT VIT</v>
          </cell>
          <cell r="T37">
            <v>381525710</v>
          </cell>
          <cell r="U37">
            <v>603555898</v>
          </cell>
          <cell r="V37">
            <v>381527064</v>
          </cell>
          <cell r="W37">
            <v>75080</v>
          </cell>
          <cell r="Y37">
            <v>75080</v>
          </cell>
          <cell r="Z37">
            <v>25053</v>
          </cell>
          <cell r="AA37" t="str">
            <v>JM</v>
          </cell>
        </row>
        <row r="38">
          <cell r="A38">
            <v>4.0369999999999999</v>
          </cell>
          <cell r="B38">
            <v>5</v>
          </cell>
          <cell r="C38" t="str">
            <v>BE</v>
          </cell>
          <cell r="D38" t="str">
            <v>BI</v>
          </cell>
          <cell r="E38" t="str">
            <v>CORETEC</v>
          </cell>
          <cell r="F38" t="str">
            <v>65 Bis, Rue Alexandre Dumas</v>
          </cell>
          <cell r="G38">
            <v>69120</v>
          </cell>
          <cell r="H38" t="str">
            <v>VAULX EN VELIN</v>
          </cell>
          <cell r="I38">
            <v>472723787</v>
          </cell>
          <cell r="J38">
            <v>643766170</v>
          </cell>
          <cell r="L38" t="str">
            <v>EUROSERUM (Rack chaufferie) - COFELY GDF SUEZ</v>
          </cell>
          <cell r="M38" t="str">
            <v>FRANCHE COMTE</v>
          </cell>
          <cell r="N38">
            <v>70</v>
          </cell>
          <cell r="O38" t="str">
            <v>PORT SUR SAONE</v>
          </cell>
          <cell r="P38" t="str">
            <v>CORETEC</v>
          </cell>
          <cell r="Q38" t="str">
            <v>65 Bis, Rue Alexandre Dumas</v>
          </cell>
          <cell r="R38">
            <v>69120</v>
          </cell>
          <cell r="S38" t="str">
            <v>VAULX EN VELIN</v>
          </cell>
          <cell r="T38">
            <v>472723787</v>
          </cell>
          <cell r="U38">
            <v>643766170</v>
          </cell>
          <cell r="W38">
            <v>56000</v>
          </cell>
          <cell r="Y38">
            <v>56000</v>
          </cell>
          <cell r="Z38">
            <v>21000</v>
          </cell>
          <cell r="AA38" t="str">
            <v>JM</v>
          </cell>
        </row>
        <row r="39">
          <cell r="A39">
            <v>4.0380000000000003</v>
          </cell>
          <cell r="B39">
            <v>5</v>
          </cell>
          <cell r="C39" t="str">
            <v>BE</v>
          </cell>
          <cell r="D39" t="str">
            <v>AR</v>
          </cell>
          <cell r="E39" t="str">
            <v>EURL GUIBAUDET CHRISTOPHE</v>
          </cell>
          <cell r="F39" t="str">
            <v>5, Chemin du Muguet</v>
          </cell>
          <cell r="G39">
            <v>70180</v>
          </cell>
          <cell r="H39" t="str">
            <v>DELAIN</v>
          </cell>
          <cell r="L39" t="str">
            <v>GARAGE NIVOIS</v>
          </cell>
          <cell r="M39" t="str">
            <v>BOURGOGNE</v>
          </cell>
          <cell r="N39">
            <v>21</v>
          </cell>
          <cell r="O39" t="str">
            <v>DIJON</v>
          </cell>
          <cell r="W39">
            <v>6400</v>
          </cell>
          <cell r="Y39">
            <v>6400</v>
          </cell>
          <cell r="Z39">
            <v>4500</v>
          </cell>
          <cell r="AA39" t="str">
            <v>BC</v>
          </cell>
        </row>
        <row r="40">
          <cell r="A40">
            <v>4.0389999999999997</v>
          </cell>
          <cell r="B40">
            <v>5</v>
          </cell>
          <cell r="C40" t="str">
            <v>BE</v>
          </cell>
          <cell r="D40" t="str">
            <v>BI</v>
          </cell>
          <cell r="E40" t="str">
            <v xml:space="preserve">LCR </v>
          </cell>
          <cell r="F40" t="str">
            <v>19, Rue de la Haye   BP 30058  SCHILTIGHEIM</v>
          </cell>
          <cell r="G40">
            <v>67013</v>
          </cell>
          <cell r="H40" t="str">
            <v>STRASBOURG Cédex</v>
          </cell>
          <cell r="I40">
            <v>388770240</v>
          </cell>
          <cell r="K40">
            <v>388770265</v>
          </cell>
          <cell r="L40" t="str">
            <v>CTRI - SCI DU MARTELBERG</v>
          </cell>
          <cell r="M40" t="str">
            <v>ALSACE</v>
          </cell>
          <cell r="N40">
            <v>67</v>
          </cell>
          <cell r="O40" t="str">
            <v>MONSWILLER</v>
          </cell>
          <cell r="P40" t="str">
            <v>LCR</v>
          </cell>
          <cell r="Q40" t="str">
            <v>19, Rue de la Haye   BP 30058   SCHILTIGHEIM</v>
          </cell>
          <cell r="R40">
            <v>67013</v>
          </cell>
          <cell r="S40" t="str">
            <v>STRASBOURG Cédex</v>
          </cell>
          <cell r="T40">
            <v>388770240</v>
          </cell>
          <cell r="V40">
            <v>388770265</v>
          </cell>
          <cell r="W40">
            <v>44500</v>
          </cell>
          <cell r="Y40">
            <v>44500</v>
          </cell>
          <cell r="Z40">
            <v>25000</v>
          </cell>
          <cell r="AA40" t="str">
            <v>JM</v>
          </cell>
        </row>
        <row r="41">
          <cell r="A41">
            <v>4.04</v>
          </cell>
          <cell r="B41">
            <v>5</v>
          </cell>
          <cell r="C41" t="str">
            <v>BE</v>
          </cell>
          <cell r="D41" t="str">
            <v>BI</v>
          </cell>
          <cell r="E41" t="str">
            <v>GOURA EMBALLAGE</v>
          </cell>
          <cell r="F41" t="str">
            <v>RN 5</v>
          </cell>
          <cell r="H41" t="str">
            <v>BOUMIA AOMAR WILAYA DE BOUIRA</v>
          </cell>
          <cell r="L41" t="str">
            <v>GOURA EMBALLAGE</v>
          </cell>
          <cell r="M41" t="str">
            <v>ALGERIE</v>
          </cell>
          <cell r="N41" t="str">
            <v>AL</v>
          </cell>
          <cell r="O41" t="str">
            <v>BOUMIA AOMAR WILAYA DE BOUIRA</v>
          </cell>
          <cell r="W41">
            <v>86930</v>
          </cell>
          <cell r="Y41">
            <v>86930</v>
          </cell>
          <cell r="Z41">
            <v>73600</v>
          </cell>
          <cell r="AA41" t="str">
            <v>JM</v>
          </cell>
        </row>
        <row r="42">
          <cell r="A42">
            <v>4.0410000000000004</v>
          </cell>
          <cell r="B42">
            <v>5</v>
          </cell>
          <cell r="C42" t="str">
            <v>BE</v>
          </cell>
          <cell r="D42" t="str">
            <v>BI</v>
          </cell>
          <cell r="E42" t="str">
            <v>DRY TEC</v>
          </cell>
          <cell r="F42" t="str">
            <v>ZAC   3 Saint Jean de Bellevue</v>
          </cell>
          <cell r="G42">
            <v>97150</v>
          </cell>
          <cell r="H42" t="str">
            <v>SAINT MARTIN</v>
          </cell>
          <cell r="I42">
            <v>590276902</v>
          </cell>
          <cell r="J42">
            <v>690383071</v>
          </cell>
          <cell r="K42">
            <v>590271432</v>
          </cell>
          <cell r="L42" t="str">
            <v>SCI MAC TECH - MAC DONALD'S</v>
          </cell>
          <cell r="M42" t="str">
            <v>OUTRE MER</v>
          </cell>
          <cell r="N42">
            <v>97</v>
          </cell>
          <cell r="O42" t="str">
            <v>SAINT MARTIN</v>
          </cell>
          <cell r="W42">
            <v>66921.000000000015</v>
          </cell>
          <cell r="Y42">
            <v>66921.000000000015</v>
          </cell>
          <cell r="Z42">
            <v>16300</v>
          </cell>
          <cell r="AA42" t="str">
            <v>BC</v>
          </cell>
        </row>
        <row r="43">
          <cell r="A43">
            <v>4.0419999999999998</v>
          </cell>
          <cell r="B43">
            <v>5</v>
          </cell>
          <cell r="C43" t="str">
            <v>BE</v>
          </cell>
          <cell r="D43" t="str">
            <v>GD</v>
          </cell>
          <cell r="E43" t="str">
            <v>LES PASSAGES JEAN JAURES</v>
          </cell>
          <cell r="F43" t="str">
            <v>26, Rue du Faubourg Saint Nicolas</v>
          </cell>
          <cell r="G43">
            <v>21121</v>
          </cell>
          <cell r="H43" t="str">
            <v>FONTAINE LES DIJON</v>
          </cell>
          <cell r="I43">
            <v>380584150</v>
          </cell>
          <cell r="L43" t="str">
            <v>LES PASSAGES JEAN JAURES</v>
          </cell>
          <cell r="M43" t="str">
            <v>BOURGOGNE</v>
          </cell>
          <cell r="N43">
            <v>21</v>
          </cell>
          <cell r="O43" t="str">
            <v>DIJON</v>
          </cell>
          <cell r="P43" t="str">
            <v>M+R ARCHITECTES</v>
          </cell>
          <cell r="Q43" t="str">
            <v>4, Rue Victor Lagrange</v>
          </cell>
          <cell r="R43">
            <v>69007</v>
          </cell>
          <cell r="S43" t="str">
            <v>LYON</v>
          </cell>
          <cell r="T43">
            <v>682241169</v>
          </cell>
          <cell r="U43">
            <v>607808908</v>
          </cell>
          <cell r="W43">
            <v>434140</v>
          </cell>
          <cell r="X43">
            <v>1710</v>
          </cell>
          <cell r="Y43">
            <v>435850</v>
          </cell>
          <cell r="Z43">
            <v>143950</v>
          </cell>
          <cell r="AA43" t="str">
            <v>RC</v>
          </cell>
        </row>
        <row r="44">
          <cell r="A44">
            <v>4.0430000000000001</v>
          </cell>
          <cell r="B44">
            <v>6</v>
          </cell>
          <cell r="C44" t="str">
            <v>RM</v>
          </cell>
          <cell r="D44" t="str">
            <v>BI</v>
          </cell>
          <cell r="E44" t="str">
            <v>CMR</v>
          </cell>
          <cell r="F44" t="str">
            <v>25 C, Avenue de Toulouse   ZI Bel Air</v>
          </cell>
          <cell r="G44">
            <v>97450</v>
          </cell>
          <cell r="H44" t="str">
            <v>SAINT LOUIS (LA REUNION)</v>
          </cell>
          <cell r="I44">
            <v>262220909</v>
          </cell>
          <cell r="J44">
            <v>692687002</v>
          </cell>
          <cell r="K44">
            <v>262220910</v>
          </cell>
          <cell r="L44" t="str">
            <v>SICA AUCRE</v>
          </cell>
          <cell r="M44" t="str">
            <v>OUTRE MER</v>
          </cell>
          <cell r="N44">
            <v>97</v>
          </cell>
          <cell r="O44" t="str">
            <v>GIROMAGY</v>
          </cell>
          <cell r="P44" t="str">
            <v>CMR</v>
          </cell>
          <cell r="Q44" t="str">
            <v>25 C, Avenue de Toulouse   ZA Bel Air</v>
          </cell>
          <cell r="R44">
            <v>97450</v>
          </cell>
          <cell r="S44" t="str">
            <v>SAINT LOUIS</v>
          </cell>
          <cell r="T44">
            <v>262220909</v>
          </cell>
          <cell r="U44">
            <v>692687002</v>
          </cell>
          <cell r="V44">
            <v>262220910</v>
          </cell>
          <cell r="W44">
            <v>41793.08</v>
          </cell>
          <cell r="X44">
            <v>165</v>
          </cell>
          <cell r="Y44">
            <v>41958.080000000002</v>
          </cell>
          <cell r="Z44">
            <v>12960</v>
          </cell>
          <cell r="AA44" t="str">
            <v>RM</v>
          </cell>
        </row>
        <row r="45">
          <cell r="A45">
            <v>4.0439999999999996</v>
          </cell>
          <cell r="B45">
            <v>6</v>
          </cell>
          <cell r="C45" t="str">
            <v>BE</v>
          </cell>
          <cell r="D45" t="str">
            <v>BI</v>
          </cell>
          <cell r="E45" t="str">
            <v xml:space="preserve">LCR </v>
          </cell>
          <cell r="F45" t="str">
            <v>95, Rue du Dauphiné</v>
          </cell>
          <cell r="G45">
            <v>69800</v>
          </cell>
          <cell r="H45" t="str">
            <v>SAINT PRIEST</v>
          </cell>
          <cell r="I45">
            <v>478371446</v>
          </cell>
          <cell r="K45">
            <v>472375545</v>
          </cell>
          <cell r="L45" t="str">
            <v>AGL IMPORT</v>
          </cell>
          <cell r="M45" t="str">
            <v>RHONE ALPES</v>
          </cell>
          <cell r="N45">
            <v>74</v>
          </cell>
          <cell r="O45" t="str">
            <v>CHAVANOD</v>
          </cell>
          <cell r="P45" t="str">
            <v>LCR</v>
          </cell>
          <cell r="Q45" t="str">
            <v>95, Rue du Dauphiné</v>
          </cell>
          <cell r="R45">
            <v>69800</v>
          </cell>
          <cell r="S45" t="str">
            <v>SAINT PRIEST</v>
          </cell>
          <cell r="T45">
            <v>478371446</v>
          </cell>
          <cell r="V45">
            <v>472375545</v>
          </cell>
          <cell r="W45">
            <v>186000</v>
          </cell>
          <cell r="Y45">
            <v>186000</v>
          </cell>
          <cell r="Z45">
            <v>108000</v>
          </cell>
          <cell r="AA45" t="str">
            <v>FV</v>
          </cell>
        </row>
        <row r="46">
          <cell r="A46">
            <v>4.0449999999999999</v>
          </cell>
          <cell r="B46">
            <v>6</v>
          </cell>
          <cell r="C46" t="str">
            <v>BE</v>
          </cell>
          <cell r="D46" t="str">
            <v>BI</v>
          </cell>
          <cell r="E46" t="str">
            <v xml:space="preserve">LCR </v>
          </cell>
          <cell r="F46" t="str">
            <v>95, Rue du Dauphiné</v>
          </cell>
          <cell r="G46">
            <v>69800</v>
          </cell>
          <cell r="H46" t="str">
            <v>SAINT PRIEST</v>
          </cell>
          <cell r="I46">
            <v>478371446</v>
          </cell>
          <cell r="K46">
            <v>472375545</v>
          </cell>
          <cell r="L46" t="str">
            <v>ADEMIS</v>
          </cell>
          <cell r="M46" t="str">
            <v>RHONE ALPES</v>
          </cell>
          <cell r="N46">
            <v>38</v>
          </cell>
          <cell r="O46" t="str">
            <v>GRENOBLE</v>
          </cell>
          <cell r="P46" t="str">
            <v>LCR</v>
          </cell>
          <cell r="Q46" t="str">
            <v>95, Rue du Dauphiné</v>
          </cell>
          <cell r="R46">
            <v>69800</v>
          </cell>
          <cell r="S46" t="str">
            <v>SAINT PRIEST</v>
          </cell>
          <cell r="T46">
            <v>478371446</v>
          </cell>
          <cell r="V46">
            <v>472375545</v>
          </cell>
          <cell r="W46">
            <v>38561.050000000003</v>
          </cell>
          <cell r="Y46">
            <v>38561.050000000003</v>
          </cell>
          <cell r="Z46">
            <v>23000</v>
          </cell>
          <cell r="AA46" t="str">
            <v>ER</v>
          </cell>
        </row>
        <row r="47">
          <cell r="A47">
            <v>4.0460000000000003</v>
          </cell>
          <cell r="B47">
            <v>6</v>
          </cell>
          <cell r="C47" t="str">
            <v>BE</v>
          </cell>
          <cell r="D47" t="str">
            <v>BI</v>
          </cell>
          <cell r="E47" t="str">
            <v>VALLEE VIANDES</v>
          </cell>
          <cell r="F47" t="str">
            <v xml:space="preserve">ZAC Taharacht </v>
          </cell>
          <cell r="G47">
            <v>6200</v>
          </cell>
          <cell r="H47" t="str">
            <v>BEJAIA</v>
          </cell>
          <cell r="I47" t="str">
            <v>0034357964 à 67</v>
          </cell>
          <cell r="K47" t="str">
            <v>0034357962 &amp; 63</v>
          </cell>
          <cell r="L47" t="str">
            <v>VALLEE VIANDES - AGGLOMERES DE L'EST</v>
          </cell>
          <cell r="M47" t="str">
            <v>ALGERIE</v>
          </cell>
          <cell r="N47" t="str">
            <v>AL</v>
          </cell>
          <cell r="O47" t="str">
            <v>AKBOU</v>
          </cell>
          <cell r="P47" t="str">
            <v>TMF BATOUCHE</v>
          </cell>
          <cell r="Q47" t="str">
            <v>ZAC Taharacht   AKBOU</v>
          </cell>
          <cell r="R47">
            <v>6200</v>
          </cell>
          <cell r="S47" t="str">
            <v>WILAYA DE BEJAIA</v>
          </cell>
          <cell r="T47" t="str">
            <v>0021334196269 à 72 &amp; 75</v>
          </cell>
          <cell r="V47" t="str">
            <v>0021334196271 &amp; 69</v>
          </cell>
          <cell r="W47">
            <v>64130</v>
          </cell>
          <cell r="Y47">
            <v>64130</v>
          </cell>
          <cell r="Z47">
            <v>27500</v>
          </cell>
          <cell r="AA47" t="str">
            <v>JM</v>
          </cell>
        </row>
        <row r="48">
          <cell r="A48">
            <v>4.0469999999999997</v>
          </cell>
          <cell r="B48">
            <v>6</v>
          </cell>
          <cell r="C48" t="str">
            <v>RM</v>
          </cell>
          <cell r="D48" t="str">
            <v>MP</v>
          </cell>
          <cell r="E48" t="str">
            <v>CMR</v>
          </cell>
          <cell r="F48" t="str">
            <v>25 C, Avenue de Toulouse   ZI Bel Air</v>
          </cell>
          <cell r="G48">
            <v>97450</v>
          </cell>
          <cell r="H48" t="str">
            <v>SAINT LOUIS (LA REUNION)</v>
          </cell>
          <cell r="I48">
            <v>262220909</v>
          </cell>
          <cell r="J48">
            <v>692687002</v>
          </cell>
          <cell r="K48">
            <v>262220910</v>
          </cell>
          <cell r="L48" t="str">
            <v>DEPARTEMENT DE LA REUNION - HALLE FRANCOIS MITTERAND</v>
          </cell>
          <cell r="M48" t="str">
            <v>OUTRE MER</v>
          </cell>
          <cell r="N48">
            <v>97</v>
          </cell>
          <cell r="O48" t="str">
            <v>SAINT JOSEPH</v>
          </cell>
          <cell r="P48" t="str">
            <v>CMR</v>
          </cell>
          <cell r="Q48" t="str">
            <v>25 C, Avenue de Toulouse   ZA Bel Air</v>
          </cell>
          <cell r="R48">
            <v>97450</v>
          </cell>
          <cell r="S48" t="str">
            <v>SAINT LOUIS</v>
          </cell>
          <cell r="T48">
            <v>262220909</v>
          </cell>
          <cell r="U48">
            <v>692687002</v>
          </cell>
          <cell r="V48">
            <v>262220910</v>
          </cell>
          <cell r="W48">
            <v>103125</v>
          </cell>
          <cell r="Y48">
            <v>103125</v>
          </cell>
          <cell r="Z48">
            <v>60000</v>
          </cell>
          <cell r="AA48" t="str">
            <v>RM</v>
          </cell>
        </row>
        <row r="49">
          <cell r="A49">
            <v>4.048</v>
          </cell>
          <cell r="B49">
            <v>6</v>
          </cell>
          <cell r="C49" t="str">
            <v>BE</v>
          </cell>
          <cell r="D49" t="str">
            <v>AR</v>
          </cell>
          <cell r="E49" t="str">
            <v>CACH</v>
          </cell>
          <cell r="F49" t="str">
            <v>9, Place de la Carrière</v>
          </cell>
          <cell r="G49">
            <v>54000</v>
          </cell>
          <cell r="H49" t="str">
            <v>NANCY</v>
          </cell>
          <cell r="I49">
            <v>383355494</v>
          </cell>
          <cell r="K49">
            <v>383336693</v>
          </cell>
          <cell r="L49" t="str">
            <v>MEDICAL SYSTEM</v>
          </cell>
          <cell r="M49" t="str">
            <v>LORRAINE</v>
          </cell>
          <cell r="N49">
            <v>57</v>
          </cell>
          <cell r="O49" t="str">
            <v>BEHREN LES FORBACH</v>
          </cell>
          <cell r="P49" t="str">
            <v>CACH</v>
          </cell>
          <cell r="Q49" t="str">
            <v>9, Place de la Carrière</v>
          </cell>
          <cell r="R49">
            <v>54000</v>
          </cell>
          <cell r="S49" t="str">
            <v>NANCY</v>
          </cell>
          <cell r="T49">
            <v>383355494</v>
          </cell>
          <cell r="V49">
            <v>383336693</v>
          </cell>
          <cell r="W49">
            <v>30000</v>
          </cell>
          <cell r="Y49">
            <v>30000</v>
          </cell>
          <cell r="Z49">
            <v>18000</v>
          </cell>
          <cell r="AA49" t="str">
            <v>BC</v>
          </cell>
        </row>
        <row r="50">
          <cell r="A50">
            <v>4.0490000000000004</v>
          </cell>
          <cell r="B50">
            <v>6</v>
          </cell>
          <cell r="C50" t="str">
            <v>BE</v>
          </cell>
          <cell r="D50" t="str">
            <v>MP</v>
          </cell>
          <cell r="E50" t="str">
            <v>COREAL</v>
          </cell>
          <cell r="F50" t="str">
            <v>38, Avenue Franklin Roosevelt</v>
          </cell>
          <cell r="G50">
            <v>77210</v>
          </cell>
          <cell r="H50" t="str">
            <v>AVON</v>
          </cell>
          <cell r="L50" t="str">
            <v>SEM PAYS DE FONTAINEBLEAU - COMPLEXE CINEMATOGRAPHIQUE</v>
          </cell>
          <cell r="M50" t="str">
            <v>ILE DE FRANCE</v>
          </cell>
          <cell r="N50">
            <v>77</v>
          </cell>
          <cell r="O50" t="str">
            <v>FONTAINEBLEAU</v>
          </cell>
          <cell r="P50" t="str">
            <v>COREAL</v>
          </cell>
          <cell r="Q50" t="str">
            <v>38, Avenue Franklin Roosevelt</v>
          </cell>
          <cell r="R50">
            <v>77210</v>
          </cell>
          <cell r="S50" t="str">
            <v>AVON</v>
          </cell>
          <cell r="W50">
            <v>488716.37</v>
          </cell>
          <cell r="Y50">
            <v>488716.37</v>
          </cell>
          <cell r="Z50">
            <v>274500</v>
          </cell>
          <cell r="AA50" t="str">
            <v>FZ</v>
          </cell>
        </row>
        <row r="51">
          <cell r="A51">
            <v>4.05</v>
          </cell>
          <cell r="B51">
            <v>7</v>
          </cell>
          <cell r="C51" t="str">
            <v>BE</v>
          </cell>
          <cell r="D51" t="str">
            <v>BI</v>
          </cell>
          <cell r="E51" t="str">
            <v>COREAL</v>
          </cell>
          <cell r="F51" t="str">
            <v>38, Avenue Franklin Roosevelt</v>
          </cell>
          <cell r="G51">
            <v>77210</v>
          </cell>
          <cell r="H51" t="str">
            <v>AVON</v>
          </cell>
          <cell r="I51">
            <v>164224972</v>
          </cell>
          <cell r="K51">
            <v>164224542</v>
          </cell>
          <cell r="L51" t="str">
            <v>REINE DE DIJON - DEVELEY IMMOBILIER</v>
          </cell>
          <cell r="M51" t="str">
            <v>BOURGOGNE</v>
          </cell>
          <cell r="N51">
            <v>21</v>
          </cell>
          <cell r="O51" t="str">
            <v>SOMBERNON</v>
          </cell>
          <cell r="P51" t="str">
            <v>COREAL</v>
          </cell>
          <cell r="Q51" t="str">
            <v>38, Avenue Franklin Roosevelt</v>
          </cell>
          <cell r="R51">
            <v>77210</v>
          </cell>
          <cell r="S51" t="str">
            <v>AVON</v>
          </cell>
          <cell r="T51">
            <v>164224972</v>
          </cell>
          <cell r="V51">
            <v>164224542</v>
          </cell>
          <cell r="W51">
            <v>44684</v>
          </cell>
          <cell r="Y51">
            <v>44684</v>
          </cell>
          <cell r="Z51">
            <v>24500</v>
          </cell>
          <cell r="AA51" t="str">
            <v>BC</v>
          </cell>
        </row>
        <row r="52">
          <cell r="A52">
            <v>4.0510000000000002</v>
          </cell>
          <cell r="B52">
            <v>7</v>
          </cell>
          <cell r="C52" t="str">
            <v>BE</v>
          </cell>
          <cell r="D52" t="str">
            <v>DI</v>
          </cell>
          <cell r="E52" t="str">
            <v>COFIPARI VOISIN</v>
          </cell>
          <cell r="F52" t="str">
            <v>15, Place Grangier</v>
          </cell>
          <cell r="G52">
            <v>21000</v>
          </cell>
          <cell r="H52" t="str">
            <v>DIJON</v>
          </cell>
          <cell r="I52">
            <v>380302040</v>
          </cell>
          <cell r="K52">
            <v>380302273</v>
          </cell>
          <cell r="L52" t="str">
            <v>POLE EMPLOI</v>
          </cell>
          <cell r="M52" t="str">
            <v>BOURGOGNE</v>
          </cell>
          <cell r="N52">
            <v>21</v>
          </cell>
          <cell r="O52" t="str">
            <v>DIJON</v>
          </cell>
          <cell r="P52" t="str">
            <v>TRIA ARCHITECTES</v>
          </cell>
          <cell r="Q52" t="str">
            <v>70, Avenue du Drapeau</v>
          </cell>
          <cell r="R52">
            <v>21000</v>
          </cell>
          <cell r="S52" t="str">
            <v>DIJON</v>
          </cell>
          <cell r="T52">
            <v>380303909</v>
          </cell>
          <cell r="V52">
            <v>380304480</v>
          </cell>
          <cell r="W52">
            <v>27500</v>
          </cell>
          <cell r="X52">
            <v>4000</v>
          </cell>
          <cell r="Y52">
            <v>31500</v>
          </cell>
          <cell r="Z52">
            <v>3900</v>
          </cell>
          <cell r="AA52" t="str">
            <v>RC</v>
          </cell>
        </row>
        <row r="53">
          <cell r="A53">
            <v>4.0519999999999996</v>
          </cell>
          <cell r="B53">
            <v>7</v>
          </cell>
          <cell r="C53" t="str">
            <v>RM</v>
          </cell>
          <cell r="D53" t="str">
            <v>BI</v>
          </cell>
          <cell r="E53" t="str">
            <v>CMR</v>
          </cell>
          <cell r="F53" t="str">
            <v>25C, Avenue de Toulouse   ZAC Bel Air</v>
          </cell>
          <cell r="G53">
            <v>97450</v>
          </cell>
          <cell r="H53" t="str">
            <v>SAINT LOUIS (LA REUNION)</v>
          </cell>
          <cell r="J53">
            <v>692687002</v>
          </cell>
          <cell r="L53" t="str">
            <v>SOPSA</v>
          </cell>
          <cell r="M53" t="str">
            <v>OUTRE MER</v>
          </cell>
          <cell r="N53">
            <v>97</v>
          </cell>
          <cell r="O53" t="str">
            <v>LE PORT</v>
          </cell>
          <cell r="W53">
            <v>17135</v>
          </cell>
          <cell r="Y53">
            <v>17135</v>
          </cell>
          <cell r="Z53">
            <v>6000</v>
          </cell>
          <cell r="AA53" t="str">
            <v>RM</v>
          </cell>
        </row>
        <row r="54">
          <cell r="A54">
            <v>4.0529999999999999</v>
          </cell>
          <cell r="B54">
            <v>7</v>
          </cell>
          <cell r="C54" t="str">
            <v>JH</v>
          </cell>
          <cell r="D54" t="str">
            <v>GD</v>
          </cell>
          <cell r="E54" t="str">
            <v>IMMO MOUSQUETAIRES CENTRE EST</v>
          </cell>
          <cell r="F54" t="str">
            <v>836, Route de Tramoyes   Les Echets</v>
          </cell>
          <cell r="G54">
            <v>1706</v>
          </cell>
          <cell r="H54" t="str">
            <v>MIRIBEL</v>
          </cell>
          <cell r="L54" t="str">
            <v>BRICOMARCHE</v>
          </cell>
          <cell r="M54" t="str">
            <v>BOURGOGNE</v>
          </cell>
          <cell r="N54">
            <v>21</v>
          </cell>
          <cell r="O54" t="str">
            <v>NUITS SAINT GEORGES</v>
          </cell>
          <cell r="P54" t="str">
            <v>AXIS INGENIERIE</v>
          </cell>
          <cell r="Q54" t="str">
            <v>96, Rue de la Part Dieu</v>
          </cell>
          <cell r="R54">
            <v>69003</v>
          </cell>
          <cell r="S54" t="str">
            <v>LYON</v>
          </cell>
          <cell r="T54">
            <v>478629555</v>
          </cell>
          <cell r="V54">
            <v>478628553</v>
          </cell>
          <cell r="W54">
            <v>180000</v>
          </cell>
          <cell r="Y54">
            <v>180000</v>
          </cell>
          <cell r="Z54">
            <v>115740</v>
          </cell>
          <cell r="AA54" t="str">
            <v>ER</v>
          </cell>
        </row>
        <row r="55">
          <cell r="A55">
            <v>4.0540000000000003</v>
          </cell>
          <cell r="B55">
            <v>7</v>
          </cell>
          <cell r="C55" t="str">
            <v>BE</v>
          </cell>
          <cell r="D55" t="str">
            <v>DI</v>
          </cell>
          <cell r="E55" t="str">
            <v>LES IMAGES</v>
          </cell>
          <cell r="F55" t="str">
            <v>23, Rue des Filoirs</v>
          </cell>
          <cell r="G55">
            <v>77480</v>
          </cell>
          <cell r="H55" t="str">
            <v>BRAY SUR SEINE</v>
          </cell>
          <cell r="I55">
            <v>145000122</v>
          </cell>
          <cell r="K55">
            <v>145005346</v>
          </cell>
          <cell r="L55" t="str">
            <v>MEGARAMA</v>
          </cell>
          <cell r="M55" t="str">
            <v>FRANCHE COMTE</v>
          </cell>
          <cell r="N55">
            <v>25</v>
          </cell>
          <cell r="O55" t="str">
            <v>BESANCON</v>
          </cell>
          <cell r="P55" t="str">
            <v>C &amp; D CARRIL</v>
          </cell>
          <cell r="Q55" t="str">
            <v>59, Rue Saint Antoine</v>
          </cell>
          <cell r="R55">
            <v>75004</v>
          </cell>
          <cell r="S55" t="str">
            <v>PARIS</v>
          </cell>
          <cell r="T55">
            <v>144549773</v>
          </cell>
          <cell r="W55">
            <v>286740</v>
          </cell>
          <cell r="X55">
            <v>7200</v>
          </cell>
          <cell r="Y55">
            <v>293940</v>
          </cell>
          <cell r="Z55">
            <v>105900</v>
          </cell>
          <cell r="AA55" t="str">
            <v>RC</v>
          </cell>
        </row>
        <row r="56">
          <cell r="A56">
            <v>4.0549999999999997</v>
          </cell>
          <cell r="B56">
            <v>7</v>
          </cell>
          <cell r="C56" t="str">
            <v>JH</v>
          </cell>
          <cell r="D56" t="str">
            <v>BI</v>
          </cell>
          <cell r="E56" t="str">
            <v>LOONOISE DE TRAVAUX METALLIQUES (LTM)</v>
          </cell>
          <cell r="F56" t="str">
            <v>180, Rue de la 32e Division d'Infanterie</v>
          </cell>
          <cell r="G56">
            <v>59229</v>
          </cell>
          <cell r="H56" t="str">
            <v>TETEGHEM</v>
          </cell>
          <cell r="I56">
            <v>328273260</v>
          </cell>
          <cell r="K56">
            <v>328273583</v>
          </cell>
          <cell r="L56" t="str">
            <v>PROCTER &amp; GAMBLE - WALKWAY</v>
          </cell>
          <cell r="M56" t="str">
            <v>PICARDIE</v>
          </cell>
          <cell r="N56">
            <v>80</v>
          </cell>
          <cell r="O56" t="str">
            <v>AMIENS</v>
          </cell>
          <cell r="W56">
            <v>5960</v>
          </cell>
          <cell r="Y56">
            <v>5960</v>
          </cell>
          <cell r="Z56">
            <v>4800</v>
          </cell>
          <cell r="AA56" t="str">
            <v>ER</v>
          </cell>
        </row>
        <row r="57">
          <cell r="A57">
            <v>4.056</v>
          </cell>
          <cell r="B57">
            <v>7</v>
          </cell>
          <cell r="C57" t="str">
            <v>BE</v>
          </cell>
          <cell r="D57" t="str">
            <v>MP</v>
          </cell>
          <cell r="E57" t="str">
            <v>MINISTERE DE L'INTERIEUR ET DE L'OUTRE MER</v>
          </cell>
          <cell r="F57" t="str">
            <v>BP 614   MORNE DESAIX</v>
          </cell>
          <cell r="G57">
            <v>97261</v>
          </cell>
          <cell r="H57" t="str">
            <v>FORT DE FRANCE Cédex</v>
          </cell>
          <cell r="L57" t="str">
            <v>RSMA - 2e et 3e COMPAGNIES</v>
          </cell>
          <cell r="M57" t="str">
            <v>OUTRE MER</v>
          </cell>
          <cell r="N57">
            <v>97</v>
          </cell>
          <cell r="O57" t="str">
            <v>LE LAMENTIN</v>
          </cell>
          <cell r="P57" t="str">
            <v>DID</v>
          </cell>
          <cell r="R57">
            <v>97200</v>
          </cell>
          <cell r="S57" t="str">
            <v>FORT DE FRANCE</v>
          </cell>
          <cell r="W57">
            <v>255593.47</v>
          </cell>
          <cell r="Y57">
            <v>255593.47</v>
          </cell>
          <cell r="Z57">
            <v>22100</v>
          </cell>
          <cell r="AA57" t="str">
            <v>R.C</v>
          </cell>
        </row>
        <row r="58">
          <cell r="A58">
            <v>4.0570000000000004</v>
          </cell>
          <cell r="B58">
            <v>7</v>
          </cell>
          <cell r="C58" t="str">
            <v>BE</v>
          </cell>
          <cell r="D58" t="str">
            <v>MP</v>
          </cell>
          <cell r="E58" t="str">
            <v>MINISTERE DE L'INTERIEUR ET DE L'OUTRE MER</v>
          </cell>
          <cell r="F58" t="str">
            <v>BP 614   MORNE DESAIX</v>
          </cell>
          <cell r="G58">
            <v>97261</v>
          </cell>
          <cell r="H58" t="str">
            <v>FORT DE FRANCE Cédex</v>
          </cell>
          <cell r="L58" t="str">
            <v>CENTOPS</v>
          </cell>
          <cell r="M58" t="str">
            <v>OUTRE MER</v>
          </cell>
          <cell r="N58">
            <v>97</v>
          </cell>
          <cell r="O58" t="str">
            <v>FORT DESAIX</v>
          </cell>
          <cell r="P58" t="str">
            <v>DID</v>
          </cell>
          <cell r="R58">
            <v>97200</v>
          </cell>
          <cell r="S58" t="str">
            <v>FORT DE FRANCE</v>
          </cell>
          <cell r="W58">
            <v>149614.46000000002</v>
          </cell>
          <cell r="Y58">
            <v>149614.46000000002</v>
          </cell>
          <cell r="Z58">
            <v>8770</v>
          </cell>
          <cell r="AA58" t="str">
            <v>R.C</v>
          </cell>
        </row>
        <row r="59">
          <cell r="A59">
            <v>4.0579999999999998</v>
          </cell>
          <cell r="B59">
            <v>7</v>
          </cell>
          <cell r="C59" t="str">
            <v>BE</v>
          </cell>
          <cell r="D59" t="str">
            <v>BI</v>
          </cell>
          <cell r="E59" t="str">
            <v>SCI GMC 2</v>
          </cell>
          <cell r="F59" t="str">
            <v>Espace Valentin</v>
          </cell>
          <cell r="G59">
            <v>25480</v>
          </cell>
          <cell r="H59" t="str">
            <v>ECOLE VALENTIN</v>
          </cell>
          <cell r="L59" t="str">
            <v>COVI 21 - ETOILE 21 - MERCEDES POIDS LOURDS</v>
          </cell>
          <cell r="M59" t="str">
            <v>BOURGOGNE</v>
          </cell>
          <cell r="N59">
            <v>21</v>
          </cell>
          <cell r="O59" t="str">
            <v>DIJON</v>
          </cell>
          <cell r="P59" t="str">
            <v>MCICG</v>
          </cell>
          <cell r="Q59" t="str">
            <v>19 B, Rue du Professeur Louis Neel</v>
          </cell>
          <cell r="R59">
            <v>21600</v>
          </cell>
          <cell r="S59" t="str">
            <v>LONGVIC</v>
          </cell>
          <cell r="T59">
            <v>380588911</v>
          </cell>
          <cell r="V59">
            <v>380317192</v>
          </cell>
          <cell r="W59">
            <v>132975</v>
          </cell>
          <cell r="Y59">
            <v>132975</v>
          </cell>
          <cell r="Z59">
            <v>50520</v>
          </cell>
          <cell r="AA59" t="str">
            <v>JM</v>
          </cell>
        </row>
        <row r="60">
          <cell r="A60">
            <v>4.0590000000000002</v>
          </cell>
          <cell r="B60">
            <v>7</v>
          </cell>
          <cell r="C60" t="str">
            <v>BE</v>
          </cell>
          <cell r="D60" t="str">
            <v>BI</v>
          </cell>
          <cell r="E60" t="str">
            <v xml:space="preserve">LCR </v>
          </cell>
          <cell r="F60" t="str">
            <v>29, Avenue de la Marne  Parc des 3 Chênes</v>
          </cell>
          <cell r="G60">
            <v>59290</v>
          </cell>
          <cell r="H60" t="str">
            <v>WASQUEHAL</v>
          </cell>
          <cell r="I60">
            <v>328334849</v>
          </cell>
          <cell r="K60">
            <v>320980168</v>
          </cell>
          <cell r="L60" t="str">
            <v>ARETEC - SCI CITRON</v>
          </cell>
          <cell r="M60" t="str">
            <v>NORD PAS DE CALAIS</v>
          </cell>
          <cell r="N60">
            <v>62</v>
          </cell>
          <cell r="O60" t="str">
            <v>LENS</v>
          </cell>
          <cell r="P60" t="str">
            <v>LCR</v>
          </cell>
          <cell r="Q60" t="str">
            <v>29, Avenue de la Marne   Parc des 3 Chênes</v>
          </cell>
          <cell r="R60">
            <v>59290</v>
          </cell>
          <cell r="S60" t="str">
            <v>WASQUEHAL</v>
          </cell>
          <cell r="T60">
            <v>328334849</v>
          </cell>
          <cell r="V60">
            <v>320980168</v>
          </cell>
          <cell r="W60">
            <v>95220</v>
          </cell>
          <cell r="Y60">
            <v>95220</v>
          </cell>
          <cell r="Z60">
            <v>57000</v>
          </cell>
          <cell r="AA60" t="str">
            <v>ER</v>
          </cell>
        </row>
        <row r="61">
          <cell r="A61">
            <v>4.0599999999999996</v>
          </cell>
          <cell r="B61">
            <v>7</v>
          </cell>
          <cell r="C61" t="str">
            <v>JH</v>
          </cell>
          <cell r="D61" t="str">
            <v>DI</v>
          </cell>
          <cell r="E61" t="str">
            <v xml:space="preserve">LCR </v>
          </cell>
          <cell r="F61" t="str">
            <v>19, Rue de la Haye   BP 30058  SCHILTIGHEIM</v>
          </cell>
          <cell r="G61">
            <v>67013</v>
          </cell>
          <cell r="H61" t="str">
            <v>STRASBOURG Cédex</v>
          </cell>
          <cell r="I61">
            <v>388770240</v>
          </cell>
          <cell r="K61">
            <v>388770265</v>
          </cell>
          <cell r="L61" t="str">
            <v>DEKRA - CLM SERVICES</v>
          </cell>
          <cell r="M61" t="str">
            <v>ALSACE</v>
          </cell>
          <cell r="N61">
            <v>67</v>
          </cell>
          <cell r="O61" t="str">
            <v>SCHERWILLER</v>
          </cell>
          <cell r="P61" t="str">
            <v>LCR</v>
          </cell>
          <cell r="Q61" t="str">
            <v>19, Rue de la Haye   BP 30058   SCHILTIGHEIM</v>
          </cell>
          <cell r="R61">
            <v>67013</v>
          </cell>
          <cell r="S61" t="str">
            <v>STRASBOURG Cédex</v>
          </cell>
          <cell r="T61">
            <v>388770240</v>
          </cell>
          <cell r="V61">
            <v>388770265</v>
          </cell>
          <cell r="W61">
            <v>25842</v>
          </cell>
          <cell r="Y61">
            <v>25842</v>
          </cell>
          <cell r="Z61">
            <v>13000</v>
          </cell>
          <cell r="AA61" t="str">
            <v>ER</v>
          </cell>
        </row>
        <row r="62">
          <cell r="A62">
            <v>4.0609999999999999</v>
          </cell>
          <cell r="B62">
            <v>7</v>
          </cell>
          <cell r="C62" t="str">
            <v>JH</v>
          </cell>
          <cell r="D62" t="str">
            <v>DI</v>
          </cell>
          <cell r="E62" t="str">
            <v xml:space="preserve">LCR </v>
          </cell>
          <cell r="F62" t="str">
            <v>19, Rue de la Haye   BP 30058  SCHILTIGHEIM</v>
          </cell>
          <cell r="G62">
            <v>67013</v>
          </cell>
          <cell r="H62" t="str">
            <v>STRASBOURG Cédex</v>
          </cell>
          <cell r="I62">
            <v>388770240</v>
          </cell>
          <cell r="K62">
            <v>388770265</v>
          </cell>
          <cell r="L62" t="str">
            <v>DEKRA - SCI FRESNEY</v>
          </cell>
          <cell r="M62" t="str">
            <v>RHONE ALPES</v>
          </cell>
          <cell r="N62">
            <v>74</v>
          </cell>
          <cell r="O62" t="str">
            <v>BONS EN CHABLAIS</v>
          </cell>
          <cell r="P62" t="str">
            <v>LCR</v>
          </cell>
          <cell r="Q62" t="str">
            <v>19, Rue de la Haye   BP 30058   SCHILTIGHEIM</v>
          </cell>
          <cell r="R62">
            <v>67013</v>
          </cell>
          <cell r="S62" t="str">
            <v>STRASBOURG Cédex</v>
          </cell>
          <cell r="T62">
            <v>388770240</v>
          </cell>
          <cell r="V62">
            <v>388770265</v>
          </cell>
          <cell r="W62">
            <v>22500</v>
          </cell>
          <cell r="Y62">
            <v>22500</v>
          </cell>
          <cell r="Z62">
            <v>13000</v>
          </cell>
          <cell r="AA62" t="str">
            <v>ER</v>
          </cell>
        </row>
        <row r="63">
          <cell r="A63">
            <v>4.0620000000000003</v>
          </cell>
          <cell r="B63">
            <v>7</v>
          </cell>
          <cell r="C63" t="str">
            <v>JH</v>
          </cell>
          <cell r="D63" t="str">
            <v>DI</v>
          </cell>
          <cell r="E63" t="str">
            <v xml:space="preserve">LCR </v>
          </cell>
          <cell r="F63" t="str">
            <v>19, Rue de la Haye   BP 30058  SCHILTIGHEIM</v>
          </cell>
          <cell r="G63">
            <v>67013</v>
          </cell>
          <cell r="H63" t="str">
            <v>STRASBOURG Cédex</v>
          </cell>
          <cell r="I63">
            <v>388770240</v>
          </cell>
          <cell r="K63">
            <v>388770265</v>
          </cell>
          <cell r="L63" t="str">
            <v>DEKRA</v>
          </cell>
          <cell r="M63" t="str">
            <v>CENTRE</v>
          </cell>
          <cell r="N63">
            <v>45</v>
          </cell>
          <cell r="O63" t="str">
            <v>SEMOY</v>
          </cell>
          <cell r="P63" t="str">
            <v>LCR</v>
          </cell>
          <cell r="Q63" t="str">
            <v>19, Rue de la Haye   BP 30058   SCHILTIGHEIM</v>
          </cell>
          <cell r="R63">
            <v>67013</v>
          </cell>
          <cell r="S63" t="str">
            <v>STRASBOURG Cédex</v>
          </cell>
          <cell r="T63">
            <v>388770240</v>
          </cell>
          <cell r="V63">
            <v>388770265</v>
          </cell>
          <cell r="W63">
            <v>22500</v>
          </cell>
          <cell r="Y63">
            <v>22500</v>
          </cell>
          <cell r="Z63">
            <v>13000</v>
          </cell>
          <cell r="AA63" t="str">
            <v>ER</v>
          </cell>
        </row>
        <row r="64">
          <cell r="A64">
            <v>4.0629999999999997</v>
          </cell>
          <cell r="B64">
            <v>7</v>
          </cell>
          <cell r="C64" t="str">
            <v>JH</v>
          </cell>
          <cell r="D64" t="str">
            <v>DI</v>
          </cell>
          <cell r="E64" t="str">
            <v xml:space="preserve">LCR </v>
          </cell>
          <cell r="F64" t="str">
            <v>19, Rue de la Haye   BP 30058  SCHILTIGHEIM</v>
          </cell>
          <cell r="G64">
            <v>67013</v>
          </cell>
          <cell r="H64" t="str">
            <v>STRASBOURG Cédex</v>
          </cell>
          <cell r="I64">
            <v>388770240</v>
          </cell>
          <cell r="K64">
            <v>388770265</v>
          </cell>
          <cell r="L64" t="str">
            <v>DEKRA</v>
          </cell>
          <cell r="M64" t="str">
            <v>BASSE NORMANDIE</v>
          </cell>
          <cell r="N64">
            <v>50</v>
          </cell>
          <cell r="O64" t="str">
            <v>POILLEY</v>
          </cell>
          <cell r="P64" t="str">
            <v>LCR</v>
          </cell>
          <cell r="Q64" t="str">
            <v>19, Rue de la Haye   BP 30058   SCHILTIGHEIM</v>
          </cell>
          <cell r="R64">
            <v>67013</v>
          </cell>
          <cell r="S64" t="str">
            <v>STRASBOURG Cédex</v>
          </cell>
          <cell r="T64">
            <v>388770240</v>
          </cell>
          <cell r="V64">
            <v>388770265</v>
          </cell>
          <cell r="W64">
            <v>25500</v>
          </cell>
          <cell r="Y64">
            <v>25500</v>
          </cell>
          <cell r="Z64">
            <v>13000</v>
          </cell>
          <cell r="AA64" t="str">
            <v>ER</v>
          </cell>
        </row>
        <row r="65">
          <cell r="A65">
            <v>4.0640000000000001</v>
          </cell>
          <cell r="B65">
            <v>7</v>
          </cell>
          <cell r="C65" t="str">
            <v>JH</v>
          </cell>
          <cell r="D65" t="str">
            <v>DI</v>
          </cell>
          <cell r="E65" t="str">
            <v xml:space="preserve">LCR </v>
          </cell>
          <cell r="F65" t="str">
            <v>19, Rue de la Haye   BP 30058  SCHILTIGHEIM</v>
          </cell>
          <cell r="G65">
            <v>67013</v>
          </cell>
          <cell r="H65" t="str">
            <v>STRASBOURG Cédex</v>
          </cell>
          <cell r="I65">
            <v>388770240</v>
          </cell>
          <cell r="K65">
            <v>388770265</v>
          </cell>
          <cell r="L65" t="str">
            <v>DEKRA</v>
          </cell>
          <cell r="M65" t="str">
            <v>NORD PAS DE CALAIS</v>
          </cell>
          <cell r="N65">
            <v>62</v>
          </cell>
          <cell r="O65" t="str">
            <v>LENS</v>
          </cell>
          <cell r="P65" t="str">
            <v>LCR</v>
          </cell>
          <cell r="Q65" t="str">
            <v>19, Rue de la Haye   BP 30058   SCHILTIGHEIM</v>
          </cell>
          <cell r="R65">
            <v>67013</v>
          </cell>
          <cell r="S65" t="str">
            <v>STRASBOURG Cédex</v>
          </cell>
          <cell r="T65">
            <v>388770240</v>
          </cell>
          <cell r="V65">
            <v>388770265</v>
          </cell>
          <cell r="W65">
            <v>26834</v>
          </cell>
          <cell r="Y65">
            <v>26834</v>
          </cell>
          <cell r="Z65">
            <v>13000</v>
          </cell>
          <cell r="AA65" t="str">
            <v>ER</v>
          </cell>
        </row>
        <row r="66">
          <cell r="A66">
            <v>4.0650000000000004</v>
          </cell>
          <cell r="B66">
            <v>7</v>
          </cell>
          <cell r="C66" t="str">
            <v>JH</v>
          </cell>
          <cell r="D66" t="str">
            <v>DI</v>
          </cell>
          <cell r="E66" t="str">
            <v xml:space="preserve">LCR </v>
          </cell>
          <cell r="F66" t="str">
            <v>19, Rue de la Haye   BP 30058  SCHILTIGHEIM</v>
          </cell>
          <cell r="G66">
            <v>67013</v>
          </cell>
          <cell r="H66" t="str">
            <v>STRASBOURG Cédex</v>
          </cell>
          <cell r="I66">
            <v>388770240</v>
          </cell>
          <cell r="K66">
            <v>388770265</v>
          </cell>
          <cell r="L66" t="str">
            <v>DEKRA</v>
          </cell>
          <cell r="M66" t="str">
            <v>ILE DE FRANCE</v>
          </cell>
          <cell r="N66">
            <v>91</v>
          </cell>
          <cell r="O66" t="str">
            <v>FLEURY MEROGIS</v>
          </cell>
          <cell r="P66" t="str">
            <v>LCR</v>
          </cell>
          <cell r="Q66" t="str">
            <v>19, Rue de la Haye   BP 30058   SCHILTIGHEIM</v>
          </cell>
          <cell r="R66">
            <v>67013</v>
          </cell>
          <cell r="S66" t="str">
            <v>STRASBOURG Cédex</v>
          </cell>
          <cell r="T66">
            <v>388770240</v>
          </cell>
          <cell r="V66">
            <v>388770265</v>
          </cell>
          <cell r="W66">
            <v>35000</v>
          </cell>
          <cell r="Y66">
            <v>35000</v>
          </cell>
          <cell r="Z66">
            <v>21000</v>
          </cell>
          <cell r="AA66" t="str">
            <v>ER</v>
          </cell>
        </row>
        <row r="67">
          <cell r="A67">
            <v>4.0659999999999998</v>
          </cell>
          <cell r="B67">
            <v>8</v>
          </cell>
          <cell r="C67" t="str">
            <v>BE</v>
          </cell>
          <cell r="D67" t="str">
            <v>MP</v>
          </cell>
          <cell r="E67" t="str">
            <v>CUROT CONSTRUCTION</v>
          </cell>
          <cell r="F67" t="str">
            <v>BP 101</v>
          </cell>
          <cell r="G67">
            <v>21603</v>
          </cell>
          <cell r="H67" t="str">
            <v xml:space="preserve">LONGVIC </v>
          </cell>
          <cell r="I67">
            <v>380680730</v>
          </cell>
          <cell r="K67">
            <v>380667341</v>
          </cell>
          <cell r="L67" t="str">
            <v>SEMAAD - TECHNOPOLE AGRONOV</v>
          </cell>
          <cell r="M67" t="str">
            <v>BOURGOGNE</v>
          </cell>
          <cell r="N67">
            <v>21</v>
          </cell>
          <cell r="O67" t="str">
            <v>BRETENIERE</v>
          </cell>
          <cell r="P67" t="str">
            <v>ART ET FACT ARCHITECTURE</v>
          </cell>
          <cell r="Q67" t="str">
            <v>8, Rond Point de la Nation</v>
          </cell>
          <cell r="R67">
            <v>21000</v>
          </cell>
          <cell r="S67" t="str">
            <v>DIJON</v>
          </cell>
          <cell r="W67">
            <v>50000</v>
          </cell>
          <cell r="Y67">
            <v>50000</v>
          </cell>
          <cell r="Z67">
            <v>18610</v>
          </cell>
          <cell r="AA67" t="str">
            <v>RC</v>
          </cell>
        </row>
        <row r="68">
          <cell r="A68">
            <v>4.0670000000000002</v>
          </cell>
          <cell r="B68">
            <v>7</v>
          </cell>
          <cell r="C68" t="str">
            <v>RM</v>
          </cell>
          <cell r="D68" t="str">
            <v>GD</v>
          </cell>
          <cell r="E68" t="str">
            <v>SCI DHI</v>
          </cell>
          <cell r="F68" t="str">
            <v>34, Rue de la Barrière   BP 138</v>
          </cell>
          <cell r="G68">
            <v>19000</v>
          </cell>
          <cell r="H68" t="str">
            <v>TULLE</v>
          </cell>
          <cell r="I68">
            <v>555207620</v>
          </cell>
          <cell r="K68">
            <v>555207621</v>
          </cell>
          <cell r="L68" t="str">
            <v>LE PETIT BETHONCOURT</v>
          </cell>
          <cell r="M68" t="str">
            <v>FRANCHE COMTE</v>
          </cell>
          <cell r="N68">
            <v>25</v>
          </cell>
          <cell r="O68" t="str">
            <v>BETHONCOURT</v>
          </cell>
          <cell r="P68" t="str">
            <v>SOPRICOM</v>
          </cell>
          <cell r="Q68" t="str">
            <v>7 Bis, Boulevard de la République   BP 245</v>
          </cell>
          <cell r="R68">
            <v>58002</v>
          </cell>
          <cell r="S68" t="str">
            <v>NEVERS Cédex</v>
          </cell>
          <cell r="T68">
            <v>386939120</v>
          </cell>
          <cell r="V68">
            <v>386612048</v>
          </cell>
          <cell r="W68">
            <v>64224</v>
          </cell>
          <cell r="Y68">
            <v>64224</v>
          </cell>
          <cell r="Z68">
            <v>38752</v>
          </cell>
          <cell r="AA68" t="str">
            <v>RM</v>
          </cell>
        </row>
        <row r="69">
          <cell r="A69">
            <v>4.0679999999999996</v>
          </cell>
          <cell r="B69">
            <v>7</v>
          </cell>
          <cell r="C69" t="str">
            <v>JH</v>
          </cell>
          <cell r="D69" t="str">
            <v>BI</v>
          </cell>
          <cell r="E69" t="str">
            <v>ALIX TRANSPORTS</v>
          </cell>
          <cell r="F69" t="str">
            <v>15, Route du Pont de Paris</v>
          </cell>
          <cell r="G69">
            <v>21190</v>
          </cell>
          <cell r="H69" t="str">
            <v>CORPEAU</v>
          </cell>
          <cell r="J69">
            <v>612901342</v>
          </cell>
          <cell r="L69" t="str">
            <v>ALIX TRANSPORTS</v>
          </cell>
          <cell r="M69" t="str">
            <v>BOURGOGNE</v>
          </cell>
          <cell r="N69">
            <v>21</v>
          </cell>
          <cell r="O69" t="str">
            <v>CORPEAU</v>
          </cell>
          <cell r="W69">
            <v>110000</v>
          </cell>
          <cell r="Y69">
            <v>110000</v>
          </cell>
          <cell r="Z69">
            <v>66210</v>
          </cell>
          <cell r="AA69" t="str">
            <v>FV</v>
          </cell>
        </row>
        <row r="70">
          <cell r="A70">
            <v>4.069</v>
          </cell>
          <cell r="B70">
            <v>7</v>
          </cell>
          <cell r="C70" t="str">
            <v>BE</v>
          </cell>
          <cell r="D70" t="str">
            <v>AR</v>
          </cell>
          <cell r="E70" t="str">
            <v>COREAL</v>
          </cell>
          <cell r="F70" t="str">
            <v>38, Avenue Franklin Roosevelt</v>
          </cell>
          <cell r="G70">
            <v>77210</v>
          </cell>
          <cell r="H70" t="str">
            <v>AVON</v>
          </cell>
          <cell r="I70">
            <v>164224972</v>
          </cell>
          <cell r="K70">
            <v>164224542</v>
          </cell>
          <cell r="L70" t="str">
            <v>SCI ZOUARI - TNT</v>
          </cell>
          <cell r="M70" t="str">
            <v>PICARDIE</v>
          </cell>
          <cell r="N70">
            <v>60</v>
          </cell>
          <cell r="O70" t="str">
            <v>VILLIERS SAINT PAUL</v>
          </cell>
          <cell r="P70" t="str">
            <v>COREAL</v>
          </cell>
          <cell r="Q70" t="str">
            <v>38, Avenue Franklin Roosevelt</v>
          </cell>
          <cell r="R70">
            <v>77210</v>
          </cell>
          <cell r="S70" t="str">
            <v>AVON</v>
          </cell>
          <cell r="T70">
            <v>164224972</v>
          </cell>
          <cell r="V70">
            <v>164224542</v>
          </cell>
          <cell r="W70">
            <v>51900</v>
          </cell>
          <cell r="Y70">
            <v>51900</v>
          </cell>
          <cell r="Z70">
            <v>35559</v>
          </cell>
          <cell r="AA70" t="str">
            <v>BC</v>
          </cell>
        </row>
        <row r="71">
          <cell r="A71">
            <v>4.07</v>
          </cell>
          <cell r="B71">
            <v>7</v>
          </cell>
          <cell r="C71" t="str">
            <v>RM</v>
          </cell>
          <cell r="D71" t="str">
            <v>AL</v>
          </cell>
          <cell r="E71" t="str">
            <v>SOCIETE FONCIERE DES VOSGES SAONOISES</v>
          </cell>
          <cell r="F71" t="str">
            <v>19, Rue Anatole France</v>
          </cell>
          <cell r="G71">
            <v>77300</v>
          </cell>
          <cell r="H71" t="str">
            <v>LUXEUIL LES BAINS</v>
          </cell>
          <cell r="L71" t="str">
            <v>ABATTOIRS DE LUXEUIL LES BAINS</v>
          </cell>
          <cell r="M71" t="str">
            <v>FRANCHE COMTE</v>
          </cell>
          <cell r="N71">
            <v>70</v>
          </cell>
          <cell r="O71" t="str">
            <v>LUXEUIL LES BAINS</v>
          </cell>
          <cell r="P71" t="str">
            <v>IKAR INGENIERIE</v>
          </cell>
          <cell r="Q71" t="str">
            <v>2, Avenue de Strasbourg</v>
          </cell>
          <cell r="R71">
            <v>68350</v>
          </cell>
          <cell r="S71" t="str">
            <v>DIDENHEIM</v>
          </cell>
          <cell r="T71">
            <v>362532550</v>
          </cell>
          <cell r="V71">
            <v>389591563</v>
          </cell>
          <cell r="W71">
            <v>101188.9</v>
          </cell>
          <cell r="Y71">
            <v>101188.9</v>
          </cell>
          <cell r="Z71">
            <v>55595</v>
          </cell>
          <cell r="AA71" t="str">
            <v>RM</v>
          </cell>
        </row>
        <row r="72">
          <cell r="A72">
            <v>4.0709999999999997</v>
          </cell>
          <cell r="B72">
            <v>7</v>
          </cell>
          <cell r="C72" t="str">
            <v>BE</v>
          </cell>
          <cell r="D72" t="str">
            <v>GD</v>
          </cell>
          <cell r="E72" t="str">
            <v>COREAL</v>
          </cell>
          <cell r="F72" t="str">
            <v>38, Avenue Franklin Roosevelt</v>
          </cell>
          <cell r="G72">
            <v>77210</v>
          </cell>
          <cell r="H72" t="str">
            <v>AVON</v>
          </cell>
          <cell r="I72">
            <v>164224972</v>
          </cell>
          <cell r="K72">
            <v>164224542</v>
          </cell>
          <cell r="L72" t="str">
            <v>LEADER PRICE</v>
          </cell>
          <cell r="M72" t="str">
            <v>RHONE ALPES</v>
          </cell>
          <cell r="N72">
            <v>1</v>
          </cell>
          <cell r="O72" t="str">
            <v>CESSY</v>
          </cell>
          <cell r="P72" t="str">
            <v>COREAL</v>
          </cell>
          <cell r="Q72" t="str">
            <v>38, Avenue Franklin Roosevelt</v>
          </cell>
          <cell r="R72">
            <v>77210</v>
          </cell>
          <cell r="S72" t="str">
            <v>AVON</v>
          </cell>
          <cell r="T72">
            <v>164224972</v>
          </cell>
          <cell r="V72">
            <v>164224542</v>
          </cell>
          <cell r="W72">
            <v>68500</v>
          </cell>
          <cell r="Y72">
            <v>68500</v>
          </cell>
          <cell r="Z72">
            <v>37000</v>
          </cell>
          <cell r="AA72" t="str">
            <v>BC</v>
          </cell>
        </row>
        <row r="73">
          <cell r="A73">
            <v>4.0720000000000001</v>
          </cell>
          <cell r="B73">
            <v>7</v>
          </cell>
          <cell r="C73" t="str">
            <v>BE</v>
          </cell>
          <cell r="D73" t="str">
            <v>GD</v>
          </cell>
          <cell r="E73" t="str">
            <v>COREAL</v>
          </cell>
          <cell r="F73" t="str">
            <v>38, Avenue Franklin Roosevelt</v>
          </cell>
          <cell r="G73">
            <v>77210</v>
          </cell>
          <cell r="H73" t="str">
            <v>AVON</v>
          </cell>
          <cell r="I73">
            <v>164224972</v>
          </cell>
          <cell r="K73">
            <v>164224542</v>
          </cell>
          <cell r="L73" t="str">
            <v>BRICORAMA</v>
          </cell>
          <cell r="M73" t="str">
            <v>CENTRE</v>
          </cell>
          <cell r="N73">
            <v>41</v>
          </cell>
          <cell r="O73" t="str">
            <v>VINEUIL</v>
          </cell>
          <cell r="P73" t="str">
            <v>COREAL</v>
          </cell>
          <cell r="Q73" t="str">
            <v>38, Avenue Franklin Roosevelt</v>
          </cell>
          <cell r="R73">
            <v>77210</v>
          </cell>
          <cell r="S73" t="str">
            <v>AVON</v>
          </cell>
          <cell r="T73">
            <v>164224972</v>
          </cell>
          <cell r="V73">
            <v>164224542</v>
          </cell>
          <cell r="W73">
            <v>108900</v>
          </cell>
          <cell r="Y73">
            <v>108900</v>
          </cell>
          <cell r="Z73">
            <v>50000</v>
          </cell>
          <cell r="AA73" t="str">
            <v>BC</v>
          </cell>
        </row>
        <row r="74">
          <cell r="A74">
            <v>4.0730000000000004</v>
          </cell>
          <cell r="B74">
            <v>7</v>
          </cell>
          <cell r="C74" t="str">
            <v>BE</v>
          </cell>
          <cell r="D74" t="str">
            <v>GD</v>
          </cell>
          <cell r="E74" t="str">
            <v>COREAL</v>
          </cell>
          <cell r="F74" t="str">
            <v>38, Avenue Franklin Roosevelt</v>
          </cell>
          <cell r="G74">
            <v>77210</v>
          </cell>
          <cell r="H74" t="str">
            <v>AVON</v>
          </cell>
          <cell r="I74">
            <v>164224972</v>
          </cell>
          <cell r="K74">
            <v>164224542</v>
          </cell>
          <cell r="L74" t="str">
            <v>ROCHE BOBOIS</v>
          </cell>
          <cell r="M74" t="str">
            <v>FRANCHE COMTE</v>
          </cell>
          <cell r="N74">
            <v>90</v>
          </cell>
          <cell r="O74" t="str">
            <v>DANJOUTIN</v>
          </cell>
          <cell r="P74" t="str">
            <v>COREAL</v>
          </cell>
          <cell r="Q74" t="str">
            <v>38, Avenue Franklin Roosevelt</v>
          </cell>
          <cell r="R74">
            <v>77210</v>
          </cell>
          <cell r="S74" t="str">
            <v>AVON</v>
          </cell>
          <cell r="T74">
            <v>164224972</v>
          </cell>
          <cell r="V74">
            <v>164224542</v>
          </cell>
          <cell r="W74">
            <v>41900</v>
          </cell>
          <cell r="Y74">
            <v>41900</v>
          </cell>
          <cell r="Z74">
            <v>24000</v>
          </cell>
          <cell r="AA74" t="str">
            <v>BC</v>
          </cell>
        </row>
        <row r="75">
          <cell r="A75">
            <v>4.0739999999999998</v>
          </cell>
          <cell r="B75">
            <v>7</v>
          </cell>
          <cell r="C75" t="str">
            <v>BE</v>
          </cell>
          <cell r="D75" t="str">
            <v>BI</v>
          </cell>
          <cell r="E75" t="str">
            <v>PROTECHNIC</v>
          </cell>
          <cell r="F75" t="str">
            <v>41, Avenue Montaigne   BP 30178</v>
          </cell>
          <cell r="G75">
            <v>68702</v>
          </cell>
          <cell r="H75" t="str">
            <v>CERNAY</v>
          </cell>
          <cell r="I75">
            <v>389356000</v>
          </cell>
          <cell r="K75">
            <v>389356020</v>
          </cell>
          <cell r="L75" t="str">
            <v>PROTECHNIC</v>
          </cell>
          <cell r="M75" t="str">
            <v>ALSACE</v>
          </cell>
          <cell r="N75">
            <v>68</v>
          </cell>
          <cell r="O75" t="str">
            <v>CERNAY</v>
          </cell>
          <cell r="P75" t="str">
            <v>KOESSLER JACQUES</v>
          </cell>
          <cell r="Q75" t="str">
            <v>2A, Rue des Prés</v>
          </cell>
          <cell r="R75">
            <v>68700</v>
          </cell>
          <cell r="S75" t="str">
            <v>CERNAY</v>
          </cell>
          <cell r="T75">
            <v>389356416</v>
          </cell>
          <cell r="W75">
            <v>230281</v>
          </cell>
          <cell r="Y75">
            <v>230281</v>
          </cell>
          <cell r="Z75">
            <v>123000</v>
          </cell>
          <cell r="AA75" t="str">
            <v>JM</v>
          </cell>
        </row>
        <row r="76">
          <cell r="A76">
            <v>4.0750000000000002</v>
          </cell>
          <cell r="B76">
            <v>7</v>
          </cell>
          <cell r="C76" t="str">
            <v>BE</v>
          </cell>
          <cell r="D76" t="str">
            <v>BI</v>
          </cell>
          <cell r="E76" t="str">
            <v>ZEDAM PLAST</v>
          </cell>
          <cell r="F76" t="str">
            <v>Lot El Yasmine   Villa n° 5</v>
          </cell>
          <cell r="H76" t="str">
            <v>DRARIA (ALGERIE)</v>
          </cell>
          <cell r="J76">
            <v>616857814</v>
          </cell>
          <cell r="L76" t="str">
            <v>DZ GATE</v>
          </cell>
          <cell r="M76" t="str">
            <v>ALGERIE</v>
          </cell>
          <cell r="N76" t="str">
            <v>AL</v>
          </cell>
          <cell r="O76" t="str">
            <v>OUED EL KARMA ALGER</v>
          </cell>
          <cell r="W76">
            <v>638184.35</v>
          </cell>
          <cell r="Y76">
            <v>638184.35</v>
          </cell>
          <cell r="Z76">
            <v>393215.5</v>
          </cell>
          <cell r="AA76" t="str">
            <v>JM</v>
          </cell>
        </row>
        <row r="77">
          <cell r="A77">
            <v>4.0750000000000002</v>
          </cell>
          <cell r="B77">
            <v>7</v>
          </cell>
          <cell r="C77" t="str">
            <v>YM</v>
          </cell>
          <cell r="D77" t="str">
            <v>BI</v>
          </cell>
          <cell r="E77" t="str">
            <v>ZEDAM PLAST</v>
          </cell>
          <cell r="F77" t="str">
            <v>Lot El Yasmine   Villa n° 5</v>
          </cell>
          <cell r="H77" t="str">
            <v>DRARIA (ALGERIE)</v>
          </cell>
          <cell r="J77">
            <v>616857814</v>
          </cell>
          <cell r="L77" t="str">
            <v>DZ GATE</v>
          </cell>
          <cell r="M77" t="str">
            <v>ALGERIE</v>
          </cell>
          <cell r="N77" t="str">
            <v>AL</v>
          </cell>
          <cell r="O77" t="str">
            <v>OUED EL KARMA ALGER</v>
          </cell>
          <cell r="W77">
            <v>638184.35</v>
          </cell>
          <cell r="Y77">
            <v>638184.35</v>
          </cell>
          <cell r="Z77">
            <v>393215.6</v>
          </cell>
          <cell r="AA77" t="str">
            <v>JM</v>
          </cell>
        </row>
        <row r="78">
          <cell r="A78">
            <v>4.0759999999999996</v>
          </cell>
          <cell r="B78">
            <v>7</v>
          </cell>
          <cell r="C78" t="str">
            <v>RM</v>
          </cell>
          <cell r="D78" t="str">
            <v>MP</v>
          </cell>
          <cell r="E78" t="str">
            <v>CMR</v>
          </cell>
          <cell r="F78" t="str">
            <v>25 C, Avenue de Toulouse   ZI Bel Air</v>
          </cell>
          <cell r="G78">
            <v>97450</v>
          </cell>
          <cell r="H78" t="str">
            <v>SAINT LOUIS (LA REUNION)</v>
          </cell>
          <cell r="I78">
            <v>262220909</v>
          </cell>
          <cell r="K78">
            <v>262220910</v>
          </cell>
          <cell r="L78" t="str">
            <v>CAMPUS DU TAMPON</v>
          </cell>
          <cell r="M78" t="str">
            <v>OUTRE MER</v>
          </cell>
          <cell r="N78">
            <v>97</v>
          </cell>
          <cell r="O78" t="str">
            <v>TAMPON (LA REUNION)</v>
          </cell>
          <cell r="W78">
            <v>37000</v>
          </cell>
          <cell r="Y78">
            <v>37000</v>
          </cell>
          <cell r="Z78">
            <v>16550</v>
          </cell>
          <cell r="AA78" t="str">
            <v>RM</v>
          </cell>
        </row>
        <row r="79">
          <cell r="A79">
            <v>4.077</v>
          </cell>
          <cell r="B79">
            <v>9</v>
          </cell>
          <cell r="C79" t="str">
            <v>RM</v>
          </cell>
          <cell r="D79" t="str">
            <v>AR</v>
          </cell>
          <cell r="E79" t="str">
            <v>CMR</v>
          </cell>
          <cell r="F79" t="str">
            <v>25 C, Avenue de Toulouse   ZI Bel Air</v>
          </cell>
          <cell r="G79">
            <v>97450</v>
          </cell>
          <cell r="H79" t="str">
            <v>SAINT LOUIS (LA REUNION)</v>
          </cell>
          <cell r="I79">
            <v>262220909</v>
          </cell>
          <cell r="K79">
            <v>262220910</v>
          </cell>
          <cell r="L79" t="str">
            <v>SCI BEL AIR</v>
          </cell>
          <cell r="M79" t="str">
            <v>OUTRE MER</v>
          </cell>
          <cell r="N79">
            <v>97</v>
          </cell>
          <cell r="O79" t="str">
            <v>SAINT PAUL (LA REUNION)</v>
          </cell>
          <cell r="W79">
            <v>28784</v>
          </cell>
          <cell r="Y79">
            <v>28784</v>
          </cell>
          <cell r="Z79">
            <v>13000</v>
          </cell>
          <cell r="AA79" t="str">
            <v>RM</v>
          </cell>
        </row>
        <row r="80">
          <cell r="A80">
            <v>4.0780000000000003</v>
          </cell>
          <cell r="B80">
            <v>9</v>
          </cell>
          <cell r="C80" t="str">
            <v>BE</v>
          </cell>
          <cell r="D80" t="str">
            <v>DI</v>
          </cell>
          <cell r="E80" t="str">
            <v>SCI JOUVENCE NUTRITION</v>
          </cell>
          <cell r="F80" t="str">
            <v>18, Rue des Alisiers</v>
          </cell>
          <cell r="G80">
            <v>21380</v>
          </cell>
          <cell r="H80" t="str">
            <v>MESSIGNY VANTOUX</v>
          </cell>
          <cell r="L80" t="str">
            <v>SCI JOUVENCE NUTRITION</v>
          </cell>
          <cell r="M80" t="str">
            <v>BOURGOGNE</v>
          </cell>
          <cell r="N80">
            <v>21</v>
          </cell>
          <cell r="O80" t="str">
            <v>MESSIGNY ET VANTOUX</v>
          </cell>
          <cell r="P80" t="str">
            <v>SETUREC ARCHITECTURE</v>
          </cell>
          <cell r="Q80" t="str">
            <v>37, Rue Elsa Triolet   Parc Valmy</v>
          </cell>
          <cell r="R80">
            <v>21000</v>
          </cell>
          <cell r="S80" t="str">
            <v>DIJON</v>
          </cell>
          <cell r="T80">
            <v>380740102</v>
          </cell>
          <cell r="V80">
            <v>380740106</v>
          </cell>
          <cell r="W80">
            <v>20550</v>
          </cell>
          <cell r="Y80">
            <v>20550</v>
          </cell>
          <cell r="Z80">
            <v>4450</v>
          </cell>
          <cell r="AA80" t="str">
            <v>JM</v>
          </cell>
        </row>
        <row r="81">
          <cell r="A81">
            <v>4.0789999999999997</v>
          </cell>
          <cell r="B81">
            <v>9</v>
          </cell>
          <cell r="C81" t="str">
            <v>JH</v>
          </cell>
          <cell r="D81" t="str">
            <v>BI</v>
          </cell>
          <cell r="E81" t="str">
            <v xml:space="preserve">LCR </v>
          </cell>
          <cell r="F81" t="str">
            <v>19, Rue de la Haye   BP 30058  SCHILTIGHEIM</v>
          </cell>
          <cell r="G81">
            <v>67013</v>
          </cell>
          <cell r="H81" t="str">
            <v>STRASBOURG Cédex</v>
          </cell>
          <cell r="I81">
            <v>388770240</v>
          </cell>
          <cell r="K81">
            <v>388770265</v>
          </cell>
          <cell r="L81" t="str">
            <v>SCI LES CIGOGNAUX 4</v>
          </cell>
          <cell r="M81" t="str">
            <v>ALSACE</v>
          </cell>
          <cell r="N81">
            <v>67</v>
          </cell>
          <cell r="O81" t="str">
            <v>BRUMATH</v>
          </cell>
          <cell r="P81" t="str">
            <v>LCR</v>
          </cell>
          <cell r="Q81" t="str">
            <v>19, Rue de la Haye   BP 30058   SCHILTIGHEIM</v>
          </cell>
          <cell r="R81">
            <v>67013</v>
          </cell>
          <cell r="S81" t="str">
            <v>STRASBOURG Cédex</v>
          </cell>
          <cell r="T81">
            <v>388770240</v>
          </cell>
          <cell r="V81">
            <v>3888770265</v>
          </cell>
          <cell r="W81">
            <v>46788</v>
          </cell>
          <cell r="Y81">
            <v>46788</v>
          </cell>
          <cell r="Z81">
            <v>24000</v>
          </cell>
          <cell r="AA81" t="str">
            <v>ER</v>
          </cell>
        </row>
        <row r="82">
          <cell r="A82">
            <v>4.08</v>
          </cell>
          <cell r="B82">
            <v>9</v>
          </cell>
          <cell r="C82" t="str">
            <v>BE</v>
          </cell>
          <cell r="D82" t="str">
            <v>BI</v>
          </cell>
          <cell r="E82" t="str">
            <v>RION</v>
          </cell>
          <cell r="F82" t="str">
            <v>5, Rue Germain Sommeiller</v>
          </cell>
          <cell r="G82">
            <v>74100</v>
          </cell>
          <cell r="H82" t="str">
            <v>ANNEMASSE</v>
          </cell>
          <cell r="L82" t="str">
            <v>RION</v>
          </cell>
          <cell r="M82" t="str">
            <v>RHONE ALPES</v>
          </cell>
          <cell r="N82">
            <v>74</v>
          </cell>
          <cell r="O82" t="str">
            <v>JUVIGNY</v>
          </cell>
          <cell r="P82" t="str">
            <v>ARCHIMEN</v>
          </cell>
          <cell r="Q82" t="str">
            <v>2, Rue René Char  BP 66606</v>
          </cell>
          <cell r="R82">
            <v>21066</v>
          </cell>
          <cell r="S82" t="str">
            <v>DIJON Cédex</v>
          </cell>
          <cell r="T82">
            <v>380539595</v>
          </cell>
          <cell r="V82">
            <v>380539604</v>
          </cell>
          <cell r="W82">
            <v>325750</v>
          </cell>
          <cell r="Y82">
            <v>325750</v>
          </cell>
          <cell r="Z82">
            <v>171000</v>
          </cell>
          <cell r="AA82" t="str">
            <v>JM</v>
          </cell>
        </row>
        <row r="83">
          <cell r="A83">
            <v>4.0810000000000004</v>
          </cell>
          <cell r="B83">
            <v>9</v>
          </cell>
          <cell r="C83" t="str">
            <v>RM</v>
          </cell>
          <cell r="D83" t="str">
            <v>DI</v>
          </cell>
          <cell r="E83" t="str">
            <v>CMR</v>
          </cell>
          <cell r="F83" t="str">
            <v>25 C, Avenue de Toulouse   ZI Bel Air</v>
          </cell>
          <cell r="G83">
            <v>97450</v>
          </cell>
          <cell r="H83" t="str">
            <v>SAINT LOUIS (LA REUNION)</v>
          </cell>
          <cell r="I83">
            <v>262220909</v>
          </cell>
          <cell r="K83">
            <v>262220910</v>
          </cell>
          <cell r="L83" t="str">
            <v>CLINIFUTUR</v>
          </cell>
          <cell r="M83" t="str">
            <v>OUTRE MER</v>
          </cell>
          <cell r="N83">
            <v>97</v>
          </cell>
          <cell r="O83" t="str">
            <v>SAINTE CLOTILDE (LA REUNION)</v>
          </cell>
          <cell r="W83">
            <v>83177.119999999995</v>
          </cell>
          <cell r="Y83">
            <v>83177.119999999995</v>
          </cell>
          <cell r="Z83">
            <v>42000</v>
          </cell>
          <cell r="AA83" t="str">
            <v>RM</v>
          </cell>
        </row>
        <row r="84">
          <cell r="A84">
            <v>4.0819999999999999</v>
          </cell>
          <cell r="B84">
            <v>9</v>
          </cell>
          <cell r="C84" t="str">
            <v>JH</v>
          </cell>
          <cell r="D84" t="str">
            <v>BI</v>
          </cell>
          <cell r="E84" t="str">
            <v xml:space="preserve">LCR </v>
          </cell>
          <cell r="F84" t="str">
            <v>2, Rue Augustin Fresnel   Tour B</v>
          </cell>
          <cell r="G84">
            <v>57082</v>
          </cell>
          <cell r="H84" t="str">
            <v>METZ</v>
          </cell>
          <cell r="I84">
            <v>387213113</v>
          </cell>
          <cell r="K84">
            <v>387795612</v>
          </cell>
          <cell r="L84" t="str">
            <v>ALSALOR</v>
          </cell>
          <cell r="M84" t="str">
            <v>LORRAINE</v>
          </cell>
          <cell r="N84">
            <v>57</v>
          </cell>
          <cell r="O84" t="str">
            <v>SEMECOURT</v>
          </cell>
          <cell r="P84" t="str">
            <v>LCR</v>
          </cell>
          <cell r="Q84" t="str">
            <v>2, Rue Augustin Fresnel   Tour B</v>
          </cell>
          <cell r="R84">
            <v>57082</v>
          </cell>
          <cell r="S84" t="str">
            <v>METZ</v>
          </cell>
          <cell r="T84">
            <v>387213113</v>
          </cell>
          <cell r="V84">
            <v>387795612</v>
          </cell>
          <cell r="W84">
            <v>97895</v>
          </cell>
          <cell r="Y84">
            <v>97895</v>
          </cell>
          <cell r="Z84">
            <v>45800</v>
          </cell>
          <cell r="AA84" t="str">
            <v>R.C</v>
          </cell>
        </row>
        <row r="85">
          <cell r="A85">
            <v>4.0830000000000002</v>
          </cell>
          <cell r="B85">
            <v>9</v>
          </cell>
          <cell r="C85" t="str">
            <v>RM</v>
          </cell>
          <cell r="D85" t="str">
            <v>BI</v>
          </cell>
          <cell r="E85" t="str">
            <v>SIS</v>
          </cell>
          <cell r="F85" t="str">
            <v>26, Rue de la Gare   BP 4</v>
          </cell>
          <cell r="G85">
            <v>25690</v>
          </cell>
          <cell r="H85" t="str">
            <v>AVOUDREY</v>
          </cell>
          <cell r="I85">
            <v>381432311</v>
          </cell>
          <cell r="K85">
            <v>381432579</v>
          </cell>
          <cell r="L85" t="str">
            <v>SIS</v>
          </cell>
          <cell r="M85" t="str">
            <v>FRANCHE COMTE</v>
          </cell>
          <cell r="N85">
            <v>25</v>
          </cell>
          <cell r="O85" t="str">
            <v>VALDAHON</v>
          </cell>
          <cell r="P85" t="str">
            <v>BLONDEAU INGENIERIE</v>
          </cell>
          <cell r="Q85" t="str">
            <v>30, Avenue Villarceau</v>
          </cell>
          <cell r="R85">
            <v>25000</v>
          </cell>
          <cell r="S85" t="str">
            <v>BESANCON</v>
          </cell>
          <cell r="T85">
            <v>381814849</v>
          </cell>
          <cell r="V85">
            <v>381813200</v>
          </cell>
          <cell r="W85">
            <v>178931</v>
          </cell>
          <cell r="Y85">
            <v>178931</v>
          </cell>
          <cell r="Z85">
            <v>87480</v>
          </cell>
          <cell r="AA85" t="str">
            <v>RM</v>
          </cell>
        </row>
        <row r="86">
          <cell r="A86">
            <v>4.0839999999999996</v>
          </cell>
          <cell r="B86">
            <v>9</v>
          </cell>
          <cell r="C86" t="str">
            <v>RM</v>
          </cell>
          <cell r="D86" t="str">
            <v>HS</v>
          </cell>
          <cell r="E86" t="str">
            <v>SCI MAAD</v>
          </cell>
          <cell r="F86" t="str">
            <v>146, Avenue Principale</v>
          </cell>
          <cell r="G86">
            <v>97450</v>
          </cell>
          <cell r="H86" t="str">
            <v>SAINT LOUIS (LA REUNION)</v>
          </cell>
          <cell r="L86" t="str">
            <v>SCI MAAD</v>
          </cell>
          <cell r="M86" t="str">
            <v>OUTRE MER</v>
          </cell>
          <cell r="N86">
            <v>97</v>
          </cell>
          <cell r="O86" t="str">
            <v>SAINT LOUIS (LA REUNION)</v>
          </cell>
          <cell r="W86">
            <v>140348</v>
          </cell>
          <cell r="Y86">
            <v>140348</v>
          </cell>
          <cell r="Z86">
            <v>54000</v>
          </cell>
          <cell r="AA86" t="str">
            <v>RM</v>
          </cell>
        </row>
        <row r="87">
          <cell r="A87">
            <v>4.085</v>
          </cell>
          <cell r="B87">
            <v>9</v>
          </cell>
          <cell r="C87" t="str">
            <v>JH</v>
          </cell>
          <cell r="D87" t="str">
            <v>GD</v>
          </cell>
          <cell r="E87" t="str">
            <v>IMMO MOUSQUETAIRES CENTRE EST</v>
          </cell>
          <cell r="F87" t="str">
            <v>836, Route de Tramoyes   Les Echets</v>
          </cell>
          <cell r="G87">
            <v>1706</v>
          </cell>
          <cell r="H87" t="str">
            <v>MIRIBEL Cédex</v>
          </cell>
          <cell r="I87">
            <v>472262857</v>
          </cell>
          <cell r="K87">
            <v>472265018</v>
          </cell>
          <cell r="L87" t="str">
            <v>INTERMARCHE</v>
          </cell>
          <cell r="M87" t="str">
            <v>BOURGOGNE</v>
          </cell>
          <cell r="N87">
            <v>21</v>
          </cell>
          <cell r="O87" t="str">
            <v>SEMUR EN AUXOIS</v>
          </cell>
          <cell r="P87" t="str">
            <v>AXIS INGENIERIE</v>
          </cell>
          <cell r="Q87" t="str">
            <v>96, Rue de la Part Dieu</v>
          </cell>
          <cell r="R87">
            <v>69003</v>
          </cell>
          <cell r="S87" t="str">
            <v>LYON</v>
          </cell>
          <cell r="T87">
            <v>478629555</v>
          </cell>
          <cell r="V87">
            <v>478628553</v>
          </cell>
          <cell r="W87">
            <v>421158</v>
          </cell>
          <cell r="X87">
            <v>950</v>
          </cell>
          <cell r="Y87">
            <v>422108</v>
          </cell>
          <cell r="Z87">
            <v>334830</v>
          </cell>
          <cell r="AA87" t="str">
            <v>FV</v>
          </cell>
        </row>
        <row r="88">
          <cell r="A88">
            <v>4.0860000000000003</v>
          </cell>
          <cell r="B88">
            <v>10</v>
          </cell>
          <cell r="C88" t="str">
            <v>JH</v>
          </cell>
          <cell r="D88" t="str">
            <v>BI</v>
          </cell>
          <cell r="E88" t="str">
            <v xml:space="preserve">LCR </v>
          </cell>
          <cell r="F88" t="str">
            <v>19, Rue de la Haye   BP 30058  SCHILTIGHEIM</v>
          </cell>
          <cell r="G88">
            <v>67013</v>
          </cell>
          <cell r="H88" t="str">
            <v>STRASBOURG Cédex</v>
          </cell>
          <cell r="I88">
            <v>488770240</v>
          </cell>
          <cell r="K88">
            <v>388770265</v>
          </cell>
          <cell r="L88" t="str">
            <v>PROFORM</v>
          </cell>
          <cell r="M88" t="str">
            <v>ALSACE</v>
          </cell>
          <cell r="N88">
            <v>67</v>
          </cell>
          <cell r="O88" t="str">
            <v>HANGENBIETEN</v>
          </cell>
          <cell r="P88" t="str">
            <v>LCR</v>
          </cell>
          <cell r="Q88" t="str">
            <v>19, Rue de la Haye   BP 30058   SCHILTIGHEIM</v>
          </cell>
          <cell r="R88">
            <v>67013</v>
          </cell>
          <cell r="S88" t="str">
            <v>STRASBOURG Cédex</v>
          </cell>
          <cell r="T88">
            <v>488770240</v>
          </cell>
          <cell r="V88">
            <v>388770265</v>
          </cell>
          <cell r="W88">
            <v>108200</v>
          </cell>
          <cell r="Y88">
            <v>108200</v>
          </cell>
          <cell r="Z88">
            <v>52200</v>
          </cell>
          <cell r="AA88" t="str">
            <v>R.C</v>
          </cell>
        </row>
        <row r="89">
          <cell r="A89">
            <v>4.0869999999999997</v>
          </cell>
          <cell r="B89">
            <v>10</v>
          </cell>
          <cell r="C89" t="str">
            <v>RM</v>
          </cell>
          <cell r="D89" t="str">
            <v>BI</v>
          </cell>
          <cell r="E89" t="str">
            <v>REBETON</v>
          </cell>
          <cell r="F89" t="str">
            <v>ZA</v>
          </cell>
          <cell r="G89">
            <v>90150</v>
          </cell>
          <cell r="H89" t="str">
            <v>BETHONVILLIERS</v>
          </cell>
          <cell r="I89">
            <v>384586588</v>
          </cell>
          <cell r="K89">
            <v>384238532</v>
          </cell>
          <cell r="L89" t="str">
            <v>SOMOCLEST</v>
          </cell>
          <cell r="M89" t="str">
            <v>FRANCHE COMTE</v>
          </cell>
          <cell r="N89">
            <v>90</v>
          </cell>
          <cell r="O89" t="str">
            <v>BETHONVILLIERS</v>
          </cell>
          <cell r="W89">
            <v>11400</v>
          </cell>
          <cell r="Y89">
            <v>11400</v>
          </cell>
          <cell r="Z89">
            <v>8000</v>
          </cell>
          <cell r="AA89" t="str">
            <v>RM</v>
          </cell>
        </row>
        <row r="90">
          <cell r="A90">
            <v>4.0880000000000001</v>
          </cell>
          <cell r="B90">
            <v>10</v>
          </cell>
          <cell r="C90" t="str">
            <v>JH</v>
          </cell>
          <cell r="D90" t="str">
            <v>BI</v>
          </cell>
          <cell r="E90" t="str">
            <v xml:space="preserve">LCR </v>
          </cell>
          <cell r="F90" t="str">
            <v>19, Rue de la Haye   BP 30058  SCHILTIGHEIM</v>
          </cell>
          <cell r="G90">
            <v>67013</v>
          </cell>
          <cell r="H90" t="str">
            <v>STRASBOURG Cédex</v>
          </cell>
          <cell r="I90">
            <v>388770240</v>
          </cell>
          <cell r="K90">
            <v>388770265</v>
          </cell>
          <cell r="L90" t="str">
            <v>KIEHL - SCI IMALBA</v>
          </cell>
          <cell r="M90" t="str">
            <v>ALSACE</v>
          </cell>
          <cell r="N90">
            <v>67</v>
          </cell>
          <cell r="O90" t="str">
            <v>MOMMENHEIM</v>
          </cell>
          <cell r="P90" t="str">
            <v>LCR</v>
          </cell>
          <cell r="Q90" t="str">
            <v>19, Rue de la Haye   BP 30058   SCHILTIGHEIM</v>
          </cell>
          <cell r="R90">
            <v>67013</v>
          </cell>
          <cell r="S90" t="str">
            <v>STRASBOURG Cédex</v>
          </cell>
          <cell r="T90">
            <v>488770240</v>
          </cell>
          <cell r="V90">
            <v>388770265</v>
          </cell>
          <cell r="W90">
            <v>148060</v>
          </cell>
          <cell r="Y90">
            <v>148060</v>
          </cell>
          <cell r="Z90">
            <v>84521</v>
          </cell>
          <cell r="AA90" t="str">
            <v>R.C</v>
          </cell>
        </row>
        <row r="91">
          <cell r="A91">
            <v>4.0890000000000004</v>
          </cell>
          <cell r="B91">
            <v>10</v>
          </cell>
          <cell r="C91" t="str">
            <v>BE</v>
          </cell>
          <cell r="D91" t="str">
            <v>MP</v>
          </cell>
          <cell r="E91" t="str">
            <v>NFI NOFRAG</v>
          </cell>
          <cell r="F91" t="str">
            <v>Belle Plaine</v>
          </cell>
          <cell r="G91">
            <v>97139</v>
          </cell>
          <cell r="H91" t="str">
            <v>ABYMES</v>
          </cell>
          <cell r="I91">
            <v>690393411</v>
          </cell>
          <cell r="L91" t="str">
            <v>CENTRE CULTUREL ET SPORTIF</v>
          </cell>
          <cell r="M91" t="str">
            <v>OUTRE MER</v>
          </cell>
          <cell r="N91">
            <v>97</v>
          </cell>
          <cell r="O91" t="str">
            <v>LE RAIZET</v>
          </cell>
          <cell r="P91" t="str">
            <v>AR ARCHITECTURE</v>
          </cell>
          <cell r="Q91" t="str">
            <v>2, Jardin de Convenance</v>
          </cell>
          <cell r="R91">
            <v>97122</v>
          </cell>
          <cell r="S91" t="str">
            <v>BAIE MAHAULT</v>
          </cell>
          <cell r="W91">
            <v>14024.840000000004</v>
          </cell>
          <cell r="Y91">
            <v>14024.840000000004</v>
          </cell>
          <cell r="AA91" t="str">
            <v>R.C</v>
          </cell>
          <cell r="AB91">
            <v>70124.19</v>
          </cell>
        </row>
        <row r="92">
          <cell r="A92">
            <v>4.09</v>
          </cell>
          <cell r="B92">
            <v>10</v>
          </cell>
          <cell r="C92" t="str">
            <v>BE</v>
          </cell>
          <cell r="D92" t="str">
            <v>BI</v>
          </cell>
          <cell r="E92" t="str">
            <v>SCI VALSET</v>
          </cell>
          <cell r="F92" t="str">
            <v>1, Rue Joliet</v>
          </cell>
          <cell r="G92">
            <v>21490</v>
          </cell>
          <cell r="H92" t="str">
            <v>VAROIS ET CHAIGNOT</v>
          </cell>
          <cell r="I92">
            <v>380600404</v>
          </cell>
          <cell r="K92">
            <v>380600146</v>
          </cell>
          <cell r="L92" t="str">
            <v>SETEO</v>
          </cell>
          <cell r="M92" t="str">
            <v>BOURGOGNE</v>
          </cell>
          <cell r="N92">
            <v>21</v>
          </cell>
          <cell r="O92" t="str">
            <v>SAINT APOLLINAIRE</v>
          </cell>
          <cell r="W92">
            <v>140000</v>
          </cell>
          <cell r="Y92">
            <v>140000</v>
          </cell>
          <cell r="Z92">
            <v>84550</v>
          </cell>
          <cell r="AA92" t="str">
            <v>RC</v>
          </cell>
        </row>
        <row r="93">
          <cell r="A93">
            <v>4.0910000000000002</v>
          </cell>
          <cell r="B93">
            <v>10</v>
          </cell>
          <cell r="C93" t="str">
            <v>BE</v>
          </cell>
          <cell r="D93" t="str">
            <v>MP</v>
          </cell>
          <cell r="E93" t="str">
            <v>EIFFAGE TRAVAUX PUBLICS ANTILLES</v>
          </cell>
          <cell r="F93" t="str">
            <v>Zone Industrielle de Génipa</v>
          </cell>
          <cell r="G93">
            <v>97224</v>
          </cell>
          <cell r="H93" t="str">
            <v>DUCOS</v>
          </cell>
          <cell r="I93">
            <v>596579656</v>
          </cell>
          <cell r="K93">
            <v>596579798</v>
          </cell>
          <cell r="L93" t="str">
            <v>STEP DE DIZAC</v>
          </cell>
          <cell r="M93" t="str">
            <v>OUTRE MER</v>
          </cell>
          <cell r="N93">
            <v>97</v>
          </cell>
          <cell r="O93" t="str">
            <v>LE DIAMANT</v>
          </cell>
          <cell r="P93" t="str">
            <v>EIFFAGE TRAVAUX PUBLICS ANTILLES</v>
          </cell>
          <cell r="Q93" t="str">
            <v>Zone Industrielle de Génipa</v>
          </cell>
          <cell r="R93">
            <v>97224</v>
          </cell>
          <cell r="S93" t="str">
            <v>DUCOS</v>
          </cell>
          <cell r="T93">
            <v>596579656</v>
          </cell>
          <cell r="V93">
            <v>596579798</v>
          </cell>
          <cell r="W93">
            <v>141853.49</v>
          </cell>
          <cell r="Y93">
            <v>141853.49</v>
          </cell>
          <cell r="Z93">
            <v>23000</v>
          </cell>
          <cell r="AA93" t="str">
            <v>BC</v>
          </cell>
        </row>
        <row r="94">
          <cell r="A94">
            <v>4.0919999999999996</v>
          </cell>
          <cell r="B94">
            <v>10</v>
          </cell>
          <cell r="C94" t="str">
            <v>BE</v>
          </cell>
          <cell r="D94" t="str">
            <v>MP</v>
          </cell>
          <cell r="E94" t="str">
            <v>EIFFAGE TRAVAUX PUBLICS ANTILLES</v>
          </cell>
          <cell r="F94" t="str">
            <v>Zone Industrielle de Génipa</v>
          </cell>
          <cell r="G94">
            <v>97224</v>
          </cell>
          <cell r="H94" t="str">
            <v>DUCOS</v>
          </cell>
          <cell r="I94">
            <v>596579656</v>
          </cell>
          <cell r="K94">
            <v>596579798</v>
          </cell>
          <cell r="L94" t="str">
            <v>STEP de GROS RAISIN</v>
          </cell>
          <cell r="M94" t="str">
            <v>OUTRE MER</v>
          </cell>
          <cell r="N94">
            <v>97</v>
          </cell>
          <cell r="O94" t="str">
            <v>SAINTE LUCE</v>
          </cell>
          <cell r="P94" t="str">
            <v>EIFFAGE TRAVAUX PUBLICS ANTILLES</v>
          </cell>
          <cell r="Q94" t="str">
            <v>Zone Industrielle de Génipa</v>
          </cell>
          <cell r="R94">
            <v>97224</v>
          </cell>
          <cell r="S94" t="str">
            <v>DUCOS</v>
          </cell>
          <cell r="T94">
            <v>596579656</v>
          </cell>
          <cell r="V94">
            <v>596579798</v>
          </cell>
          <cell r="W94">
            <v>131382</v>
          </cell>
          <cell r="Y94">
            <v>131382</v>
          </cell>
          <cell r="Z94">
            <v>15000</v>
          </cell>
          <cell r="AA94" t="str">
            <v>BC</v>
          </cell>
        </row>
        <row r="95">
          <cell r="A95">
            <v>4.093</v>
          </cell>
          <cell r="B95">
            <v>10</v>
          </cell>
          <cell r="C95" t="str">
            <v>RM</v>
          </cell>
          <cell r="D95" t="str">
            <v>DI</v>
          </cell>
          <cell r="E95" t="str">
            <v>SCI AN NOUR</v>
          </cell>
          <cell r="F95" t="str">
            <v>41, Rue Neppert   BP 3095</v>
          </cell>
          <cell r="G95">
            <v>68062</v>
          </cell>
          <cell r="H95" t="str">
            <v>MULHOUSE</v>
          </cell>
          <cell r="L95" t="str">
            <v xml:space="preserve">MOSQUEE </v>
          </cell>
          <cell r="M95" t="str">
            <v>ALSACE</v>
          </cell>
          <cell r="N95">
            <v>68</v>
          </cell>
          <cell r="O95" t="str">
            <v>MULHOUSE</v>
          </cell>
          <cell r="P95" t="str">
            <v>BLONDEAU INGENIERIE</v>
          </cell>
          <cell r="Q95" t="str">
            <v>30, Avenue Villarceau</v>
          </cell>
          <cell r="R95">
            <v>25000</v>
          </cell>
          <cell r="S95" t="str">
            <v>BESANCON</v>
          </cell>
          <cell r="T95">
            <v>381814849</v>
          </cell>
          <cell r="V95">
            <v>381813200</v>
          </cell>
          <cell r="W95">
            <v>380060</v>
          </cell>
          <cell r="X95">
            <v>8000</v>
          </cell>
          <cell r="Y95">
            <v>388060</v>
          </cell>
          <cell r="Z95">
            <v>169500</v>
          </cell>
          <cell r="AA95" t="str">
            <v>RM</v>
          </cell>
          <cell r="AC95" t="str">
            <v xml:space="preserve"> </v>
          </cell>
        </row>
        <row r="96">
          <cell r="A96">
            <v>4.0940000000000003</v>
          </cell>
          <cell r="B96">
            <v>10</v>
          </cell>
          <cell r="C96" t="str">
            <v>YZ</v>
          </cell>
          <cell r="D96" t="str">
            <v>BI</v>
          </cell>
          <cell r="E96" t="str">
            <v>ANTHYLIS</v>
          </cell>
          <cell r="F96" t="str">
            <v>17, Rue Jacobi Netter   Parc d'Activités des Forges</v>
          </cell>
          <cell r="G96">
            <v>67200</v>
          </cell>
          <cell r="H96" t="str">
            <v>STRASBOURG</v>
          </cell>
          <cell r="I96">
            <v>388830489</v>
          </cell>
          <cell r="K96">
            <v>388831856</v>
          </cell>
          <cell r="L96" t="str">
            <v>SCI MB3 - COOPERATIVE DES BOULANGERS</v>
          </cell>
          <cell r="M96" t="str">
            <v>ALSACE</v>
          </cell>
          <cell r="N96">
            <v>67</v>
          </cell>
          <cell r="O96" t="str">
            <v>STRASBOURG</v>
          </cell>
          <cell r="P96" t="str">
            <v>ANTHYLIS</v>
          </cell>
          <cell r="Q96" t="str">
            <v>17, Rue Jacobi Netter   Parc d'Activités des Forges</v>
          </cell>
          <cell r="R96">
            <v>67200</v>
          </cell>
          <cell r="S96" t="str">
            <v>STRASBOURG</v>
          </cell>
          <cell r="T96">
            <v>388830489</v>
          </cell>
          <cell r="V96">
            <v>388831856</v>
          </cell>
          <cell r="W96">
            <v>186000</v>
          </cell>
          <cell r="X96">
            <v>680</v>
          </cell>
          <cell r="Y96">
            <v>186680</v>
          </cell>
          <cell r="Z96">
            <v>110558</v>
          </cell>
          <cell r="AA96" t="str">
            <v>ER</v>
          </cell>
        </row>
        <row r="97">
          <cell r="A97">
            <v>4.0949999999999998</v>
          </cell>
          <cell r="B97">
            <v>10</v>
          </cell>
          <cell r="C97" t="str">
            <v>YZ</v>
          </cell>
          <cell r="D97" t="str">
            <v>BI</v>
          </cell>
          <cell r="E97" t="str">
            <v>ANTHYLIS</v>
          </cell>
          <cell r="F97" t="str">
            <v>17, Rue Jacobi Netter   Parc d'Activités des Forges</v>
          </cell>
          <cell r="G97">
            <v>67200</v>
          </cell>
          <cell r="H97" t="str">
            <v>STRASBOURG</v>
          </cell>
          <cell r="I97">
            <v>388830489</v>
          </cell>
          <cell r="K97">
            <v>388831856</v>
          </cell>
          <cell r="L97" t="str">
            <v>SCI EMR - HYDROSERVICES</v>
          </cell>
          <cell r="M97" t="str">
            <v>ALSACE</v>
          </cell>
          <cell r="N97">
            <v>67</v>
          </cell>
          <cell r="O97" t="str">
            <v>UBERACH</v>
          </cell>
          <cell r="P97" t="str">
            <v>ANTHYLIS</v>
          </cell>
          <cell r="Q97" t="str">
            <v>17, Rue Jacobi Netter   Parc d'Activités des Forges</v>
          </cell>
          <cell r="R97">
            <v>67200</v>
          </cell>
          <cell r="S97" t="str">
            <v>STRASBOURG</v>
          </cell>
          <cell r="T97">
            <v>388830489</v>
          </cell>
          <cell r="V97">
            <v>388831856</v>
          </cell>
          <cell r="W97">
            <v>35700</v>
          </cell>
          <cell r="Y97">
            <v>35700</v>
          </cell>
          <cell r="Z97">
            <v>19284</v>
          </cell>
          <cell r="AA97" t="str">
            <v>ER</v>
          </cell>
        </row>
        <row r="98">
          <cell r="A98">
            <v>4.0960000000000001</v>
          </cell>
          <cell r="B98">
            <v>10</v>
          </cell>
          <cell r="C98" t="str">
            <v>JH</v>
          </cell>
          <cell r="D98" t="str">
            <v>GD</v>
          </cell>
          <cell r="E98" t="str">
            <v>IMMO MOUSQUETAIRES CENTRE EST</v>
          </cell>
          <cell r="F98" t="str">
            <v>836, Route de Tramoyes   Les Echets</v>
          </cell>
          <cell r="G98">
            <v>1706</v>
          </cell>
          <cell r="H98" t="str">
            <v>MIRIBEL Cédex</v>
          </cell>
          <cell r="I98">
            <v>472262857</v>
          </cell>
          <cell r="K98">
            <v>472265018</v>
          </cell>
          <cell r="L98" t="str">
            <v>BRICOMARCHE - SCI PETITMAEL</v>
          </cell>
          <cell r="M98" t="str">
            <v>RHONE ALPES</v>
          </cell>
          <cell r="N98">
            <v>38</v>
          </cell>
          <cell r="O98" t="str">
            <v>AOSTE</v>
          </cell>
          <cell r="P98" t="str">
            <v>EUROCREA</v>
          </cell>
          <cell r="Q98" t="str">
            <v>3, Avenue Karl Marx</v>
          </cell>
          <cell r="R98">
            <v>69120</v>
          </cell>
          <cell r="S98" t="str">
            <v>VAULX EN VELIN</v>
          </cell>
          <cell r="T98">
            <v>172970280</v>
          </cell>
          <cell r="V98">
            <v>478820038</v>
          </cell>
          <cell r="W98">
            <v>133884</v>
          </cell>
          <cell r="Y98">
            <v>133884</v>
          </cell>
          <cell r="Z98">
            <v>73000</v>
          </cell>
          <cell r="AA98" t="str">
            <v>JM</v>
          </cell>
        </row>
        <row r="99">
          <cell r="A99">
            <v>4.0970000000000004</v>
          </cell>
          <cell r="B99">
            <v>10</v>
          </cell>
          <cell r="C99" t="str">
            <v>BE</v>
          </cell>
          <cell r="D99" t="str">
            <v>MP</v>
          </cell>
          <cell r="E99" t="str">
            <v>L'AUBE</v>
          </cell>
          <cell r="F99" t="str">
            <v>La Jonxion 1   1, Avenue de la Gare TGV</v>
          </cell>
          <cell r="G99">
            <v>90400</v>
          </cell>
          <cell r="H99" t="str">
            <v>MEROUX</v>
          </cell>
          <cell r="I99">
            <v>384570835</v>
          </cell>
          <cell r="K99">
            <v>384570871</v>
          </cell>
          <cell r="L99" t="str">
            <v>SOUS  PREFECTURE</v>
          </cell>
          <cell r="M99" t="str">
            <v>FRANCHE COMTE</v>
          </cell>
          <cell r="N99">
            <v>25</v>
          </cell>
          <cell r="O99" t="str">
            <v>MONTBELIARD</v>
          </cell>
          <cell r="P99" t="str">
            <v>MALCOTTI ROUSSEY</v>
          </cell>
          <cell r="Q99" t="str">
            <v>5, Rue de Grammont</v>
          </cell>
          <cell r="R99">
            <v>70300</v>
          </cell>
          <cell r="S99" t="str">
            <v>LUXEUIL LES BAINS</v>
          </cell>
          <cell r="T99">
            <v>384404331</v>
          </cell>
          <cell r="V99">
            <v>384938359</v>
          </cell>
          <cell r="W99">
            <v>240183.34</v>
          </cell>
          <cell r="X99">
            <v>5600</v>
          </cell>
          <cell r="Y99">
            <v>245783.34</v>
          </cell>
          <cell r="Z99">
            <v>157192</v>
          </cell>
          <cell r="AA99" t="str">
            <v>JM</v>
          </cell>
        </row>
        <row r="100">
          <cell r="A100">
            <v>4.0979999999999999</v>
          </cell>
          <cell r="B100">
            <v>10</v>
          </cell>
          <cell r="C100" t="str">
            <v>BE</v>
          </cell>
          <cell r="D100" t="str">
            <v>DI</v>
          </cell>
          <cell r="E100" t="str">
            <v>SMAC</v>
          </cell>
          <cell r="F100" t="str">
            <v>14, Rue Champeau   ZAE Cap Nord</v>
          </cell>
          <cell r="G100">
            <v>21000</v>
          </cell>
          <cell r="H100" t="str">
            <v>DIJON</v>
          </cell>
          <cell r="I100">
            <v>380716256</v>
          </cell>
          <cell r="K100">
            <v>380721495</v>
          </cell>
          <cell r="L100" t="str">
            <v>KEOLIS - CENTRE DE MAINTENANCE TRAMWAY</v>
          </cell>
          <cell r="M100" t="str">
            <v>BOURGOGNE</v>
          </cell>
          <cell r="N100">
            <v>21</v>
          </cell>
          <cell r="O100" t="str">
            <v>DIJON</v>
          </cell>
          <cell r="P100" t="str">
            <v>FERRAND SIGAL</v>
          </cell>
          <cell r="Q100" t="str">
            <v>15, Place Louis Pradel</v>
          </cell>
          <cell r="R100">
            <v>69281</v>
          </cell>
          <cell r="S100" t="str">
            <v>LYON Cédex 01</v>
          </cell>
          <cell r="T100">
            <v>478274749</v>
          </cell>
          <cell r="W100">
            <v>16000</v>
          </cell>
          <cell r="Y100">
            <v>16000</v>
          </cell>
          <cell r="Z100">
            <v>3000</v>
          </cell>
          <cell r="AA100" t="str">
            <v>RC</v>
          </cell>
        </row>
        <row r="101">
          <cell r="A101">
            <v>4.0990000000000002</v>
          </cell>
          <cell r="B101">
            <v>10</v>
          </cell>
          <cell r="C101" t="str">
            <v>BE</v>
          </cell>
          <cell r="D101" t="str">
            <v>MP</v>
          </cell>
          <cell r="E101" t="str">
            <v>STCE</v>
          </cell>
          <cell r="F101" t="str">
            <v>En Clairvot</v>
          </cell>
          <cell r="G101">
            <v>21850</v>
          </cell>
          <cell r="H101" t="str">
            <v>SAINT APOLLINAIRE</v>
          </cell>
          <cell r="I101">
            <v>380637484</v>
          </cell>
          <cell r="J101">
            <v>614450199</v>
          </cell>
          <cell r="L101" t="str">
            <v>UNIVERSITE DE BOURGOGNE - DATA CENTER</v>
          </cell>
          <cell r="M101" t="str">
            <v>BOURGOGNE</v>
          </cell>
          <cell r="N101">
            <v>21</v>
          </cell>
          <cell r="O101" t="str">
            <v>DIJON</v>
          </cell>
          <cell r="W101">
            <v>23440</v>
          </cell>
          <cell r="Y101">
            <v>23440</v>
          </cell>
          <cell r="Z101">
            <v>5850</v>
          </cell>
          <cell r="AA101" t="str">
            <v>JM</v>
          </cell>
        </row>
        <row r="102">
          <cell r="A102">
            <v>4.0999999999999996</v>
          </cell>
          <cell r="B102">
            <v>11</v>
          </cell>
          <cell r="C102" t="str">
            <v>RM</v>
          </cell>
          <cell r="D102" t="str">
            <v>AR</v>
          </cell>
          <cell r="E102" t="str">
            <v>PROTECMA</v>
          </cell>
          <cell r="F102" t="str">
            <v xml:space="preserve">3, Chemin de l'Océan   ZA du Gol   </v>
          </cell>
          <cell r="G102">
            <v>97450</v>
          </cell>
          <cell r="H102" t="str">
            <v>SAINT LOUIS (LA REUNION)</v>
          </cell>
          <cell r="I102">
            <v>262262424</v>
          </cell>
          <cell r="J102">
            <v>692684367</v>
          </cell>
          <cell r="K102">
            <v>262260000</v>
          </cell>
          <cell r="L102" t="str">
            <v>PROTECMA</v>
          </cell>
          <cell r="M102" t="str">
            <v>OUTRE MER</v>
          </cell>
          <cell r="N102">
            <v>97</v>
          </cell>
          <cell r="O102" t="str">
            <v>SAINT LOUIS (LA REUNION)</v>
          </cell>
          <cell r="W102">
            <v>15730</v>
          </cell>
          <cell r="Y102">
            <v>15730</v>
          </cell>
          <cell r="Z102">
            <v>6032</v>
          </cell>
          <cell r="AA102" t="str">
            <v>RM</v>
          </cell>
        </row>
        <row r="103">
          <cell r="A103">
            <v>4.101</v>
          </cell>
          <cell r="B103">
            <v>11</v>
          </cell>
          <cell r="C103" t="str">
            <v>YM</v>
          </cell>
          <cell r="D103" t="str">
            <v>BI</v>
          </cell>
          <cell r="E103" t="str">
            <v>ETIP</v>
          </cell>
          <cell r="F103" t="str">
            <v>14, Rue du Malanbas   CS 70235   HAUCONCOURT</v>
          </cell>
          <cell r="G103">
            <v>57282</v>
          </cell>
          <cell r="H103" t="str">
            <v>MEZIERES LES METZ Cédex</v>
          </cell>
          <cell r="I103">
            <v>387346030</v>
          </cell>
          <cell r="L103" t="str">
            <v>TOTAL</v>
          </cell>
          <cell r="M103" t="str">
            <v>LORRAINE</v>
          </cell>
          <cell r="N103">
            <v>57</v>
          </cell>
          <cell r="O103" t="str">
            <v>CARLING - SAINT AVOLD</v>
          </cell>
          <cell r="P103" t="str">
            <v>ICR</v>
          </cell>
          <cell r="Q103" t="str">
            <v>33 - 39, Rue Basse</v>
          </cell>
          <cell r="S103" t="str">
            <v>SCHLIFFLANGE (Luxembourg)</v>
          </cell>
          <cell r="W103" t="str">
            <v>ANNULEE</v>
          </cell>
          <cell r="Y103" t="str">
            <v>ANNULEE</v>
          </cell>
          <cell r="AA103" t="str">
            <v>CS</v>
          </cell>
          <cell r="AB103">
            <v>1150000</v>
          </cell>
          <cell r="AC103">
            <v>354000</v>
          </cell>
        </row>
        <row r="104">
          <cell r="A104">
            <v>4.1020000000000003</v>
          </cell>
          <cell r="B104">
            <v>11</v>
          </cell>
          <cell r="C104" t="str">
            <v>RM</v>
          </cell>
          <cell r="D104" t="str">
            <v>AR</v>
          </cell>
          <cell r="E104" t="str">
            <v>CMR</v>
          </cell>
          <cell r="F104" t="str">
            <v>25 C, Avenue de Toulouse   ZI Bel Air</v>
          </cell>
          <cell r="G104">
            <v>97450</v>
          </cell>
          <cell r="H104" t="str">
            <v>SAINT LOUIS (LA REUNION)</v>
          </cell>
          <cell r="I104">
            <v>262220909</v>
          </cell>
          <cell r="K104">
            <v>262220910</v>
          </cell>
          <cell r="L104" t="str">
            <v>BUREAU VALLEE - SCI LEOKA INVEST</v>
          </cell>
          <cell r="M104" t="str">
            <v>OUTRE MER</v>
          </cell>
          <cell r="N104">
            <v>97</v>
          </cell>
          <cell r="O104" t="str">
            <v>LA POSSESSION (LA REUNION)</v>
          </cell>
          <cell r="W104">
            <v>51362.9</v>
          </cell>
          <cell r="Y104">
            <v>51362.9</v>
          </cell>
          <cell r="Z104">
            <v>28310</v>
          </cell>
          <cell r="AA104" t="str">
            <v>RM</v>
          </cell>
        </row>
        <row r="105">
          <cell r="A105">
            <v>4.1029999999999998</v>
          </cell>
          <cell r="B105">
            <v>11</v>
          </cell>
          <cell r="C105" t="str">
            <v>BE</v>
          </cell>
          <cell r="D105" t="str">
            <v>AR</v>
          </cell>
          <cell r="E105" t="str">
            <v>ARCO</v>
          </cell>
          <cell r="F105" t="str">
            <v>6, Rue de Dublin</v>
          </cell>
          <cell r="G105">
            <v>67300</v>
          </cell>
          <cell r="H105" t="str">
            <v>SCHILTIGHEIM</v>
          </cell>
          <cell r="I105">
            <v>388251715</v>
          </cell>
          <cell r="K105">
            <v>388251190</v>
          </cell>
          <cell r="L105" t="str">
            <v>SCI MAFA - MARCO PIECES AUTO</v>
          </cell>
          <cell r="M105" t="str">
            <v>ALSACE</v>
          </cell>
          <cell r="N105">
            <v>67</v>
          </cell>
          <cell r="O105" t="str">
            <v>GEIPOLSHEIM GARE</v>
          </cell>
          <cell r="P105" t="str">
            <v>ARCO</v>
          </cell>
          <cell r="Q105" t="str">
            <v>6, Rue de Dublin</v>
          </cell>
          <cell r="R105">
            <v>67300</v>
          </cell>
          <cell r="S105" t="str">
            <v>SCHILTIGHEIM</v>
          </cell>
          <cell r="T105">
            <v>388251715</v>
          </cell>
          <cell r="V105">
            <v>388251190</v>
          </cell>
          <cell r="W105">
            <v>89000</v>
          </cell>
          <cell r="Y105">
            <v>89000</v>
          </cell>
          <cell r="Z105">
            <v>52000</v>
          </cell>
          <cell r="AA105" t="str">
            <v>ER</v>
          </cell>
        </row>
        <row r="106">
          <cell r="A106">
            <v>4.1040000000000001</v>
          </cell>
          <cell r="B106">
            <v>11</v>
          </cell>
          <cell r="C106" t="str">
            <v>RM</v>
          </cell>
          <cell r="D106" t="str">
            <v>DI</v>
          </cell>
          <cell r="E106" t="str">
            <v>SCI TOSCANE</v>
          </cell>
          <cell r="F106" t="str">
            <v>283, Rue de l'Etang</v>
          </cell>
          <cell r="G106">
            <v>69760</v>
          </cell>
          <cell r="H106" t="str">
            <v>LIMONEST</v>
          </cell>
          <cell r="L106" t="str">
            <v>SCI TOSCANE</v>
          </cell>
          <cell r="M106" t="str">
            <v>RHONE ALPES</v>
          </cell>
          <cell r="N106">
            <v>69</v>
          </cell>
          <cell r="O106" t="str">
            <v>LIMONEST</v>
          </cell>
          <cell r="P106" t="str">
            <v>ARCHIGROUP - ECOGROUP</v>
          </cell>
          <cell r="Q106" t="str">
            <v>50, Allée des Cyprès   BP 34</v>
          </cell>
          <cell r="R106">
            <v>69579</v>
          </cell>
          <cell r="S106" t="str">
            <v>LIMONEST Cédex</v>
          </cell>
          <cell r="T106">
            <v>478664848</v>
          </cell>
          <cell r="V106">
            <v>478664866</v>
          </cell>
          <cell r="W106">
            <v>74000</v>
          </cell>
          <cell r="Y106">
            <v>74000</v>
          </cell>
          <cell r="Z106">
            <v>34400</v>
          </cell>
          <cell r="AA106" t="str">
            <v>RM</v>
          </cell>
        </row>
        <row r="107">
          <cell r="A107">
            <v>4.1050000000000004</v>
          </cell>
          <cell r="B107">
            <v>11</v>
          </cell>
          <cell r="C107" t="str">
            <v>JH</v>
          </cell>
          <cell r="D107" t="str">
            <v>BI</v>
          </cell>
          <cell r="E107" t="str">
            <v>COREAL</v>
          </cell>
          <cell r="F107" t="str">
            <v>38, Avenue Franklin Roosevelt</v>
          </cell>
          <cell r="G107">
            <v>77210</v>
          </cell>
          <cell r="H107" t="str">
            <v>AVON</v>
          </cell>
          <cell r="I107">
            <v>164224972</v>
          </cell>
          <cell r="K107">
            <v>164224542</v>
          </cell>
          <cell r="L107" t="str">
            <v>PARIS HABITAT (Logements étudiants et crèche Ménilmontant)</v>
          </cell>
          <cell r="M107" t="str">
            <v>ILE DE FRANCE</v>
          </cell>
          <cell r="N107">
            <v>75</v>
          </cell>
          <cell r="O107" t="str">
            <v>PARIS</v>
          </cell>
          <cell r="P107" t="str">
            <v>COREAL</v>
          </cell>
          <cell r="Q107" t="str">
            <v>38, Avenue Franklin Roosevelt</v>
          </cell>
          <cell r="R107">
            <v>77210</v>
          </cell>
          <cell r="S107" t="str">
            <v>AVON</v>
          </cell>
          <cell r="T107">
            <v>164224972</v>
          </cell>
          <cell r="V107">
            <v>164224542</v>
          </cell>
          <cell r="W107" t="str">
            <v>ANNULEE</v>
          </cell>
          <cell r="Y107" t="str">
            <v>ANNULEE</v>
          </cell>
          <cell r="AA107" t="str">
            <v>BC</v>
          </cell>
          <cell r="AB107">
            <v>13594</v>
          </cell>
          <cell r="AC107">
            <v>1600</v>
          </cell>
        </row>
        <row r="108">
          <cell r="A108">
            <v>4.1059999999999999</v>
          </cell>
          <cell r="B108">
            <v>11</v>
          </cell>
          <cell r="C108" t="str">
            <v>RM</v>
          </cell>
          <cell r="D108" t="str">
            <v>BI</v>
          </cell>
          <cell r="E108" t="str">
            <v>NOVELIGE</v>
          </cell>
          <cell r="F108" t="str">
            <v>120, Avenue Jean Jaurès</v>
          </cell>
          <cell r="G108">
            <v>69362</v>
          </cell>
          <cell r="H108" t="str">
            <v>LYON Cédex 07</v>
          </cell>
          <cell r="I108">
            <v>426041414</v>
          </cell>
          <cell r="K108">
            <v>472781048</v>
          </cell>
          <cell r="L108" t="str">
            <v>INEO</v>
          </cell>
          <cell r="M108" t="str">
            <v>RHONE ALPES</v>
          </cell>
          <cell r="N108">
            <v>69</v>
          </cell>
          <cell r="O108" t="str">
            <v>GENAS</v>
          </cell>
          <cell r="P108" t="str">
            <v>NOVELIGE</v>
          </cell>
          <cell r="Q108" t="str">
            <v>120, Avenue Jean Jaurès</v>
          </cell>
          <cell r="R108">
            <v>69362</v>
          </cell>
          <cell r="S108" t="str">
            <v>LYON</v>
          </cell>
          <cell r="T108">
            <v>426041414</v>
          </cell>
          <cell r="V108">
            <v>472781048</v>
          </cell>
          <cell r="W108">
            <v>272070</v>
          </cell>
          <cell r="Y108">
            <v>272070</v>
          </cell>
          <cell r="Z108">
            <v>171700</v>
          </cell>
          <cell r="AA108" t="str">
            <v>RM</v>
          </cell>
        </row>
        <row r="109">
          <cell r="A109">
            <v>4.1070000000000002</v>
          </cell>
          <cell r="B109">
            <v>11</v>
          </cell>
          <cell r="C109" t="str">
            <v>BE</v>
          </cell>
          <cell r="D109" t="str">
            <v>GD</v>
          </cell>
          <cell r="E109" t="str">
            <v>IMMOCHAN FRANCE</v>
          </cell>
          <cell r="G109">
            <v>37000</v>
          </cell>
          <cell r="H109" t="str">
            <v>TOURS</v>
          </cell>
          <cell r="I109">
            <v>247777777</v>
          </cell>
          <cell r="K109">
            <v>247777710</v>
          </cell>
          <cell r="L109" t="str">
            <v>AUCHAN</v>
          </cell>
          <cell r="M109" t="str">
            <v>CENTRE</v>
          </cell>
          <cell r="N109">
            <v>45</v>
          </cell>
          <cell r="O109" t="str">
            <v>SAINT JEAN DE LA RUELLE</v>
          </cell>
          <cell r="P109" t="str">
            <v>SERUE INGENIERIE</v>
          </cell>
          <cell r="Q109" t="str">
            <v>4, Rue de Vienne</v>
          </cell>
          <cell r="R109">
            <v>67300</v>
          </cell>
          <cell r="S109" t="str">
            <v>SCHILTIGHEIM</v>
          </cell>
          <cell r="T109">
            <v>388336020</v>
          </cell>
          <cell r="V109">
            <v>388624292</v>
          </cell>
          <cell r="W109">
            <v>573020</v>
          </cell>
          <cell r="X109">
            <v>17030</v>
          </cell>
          <cell r="Y109">
            <v>590050</v>
          </cell>
          <cell r="AA109" t="str">
            <v>FV</v>
          </cell>
        </row>
        <row r="110">
          <cell r="A110">
            <v>4.1079999999999997</v>
          </cell>
          <cell r="B110">
            <v>11</v>
          </cell>
          <cell r="C110" t="str">
            <v>RM</v>
          </cell>
          <cell r="D110" t="str">
            <v>BI</v>
          </cell>
          <cell r="E110" t="str">
            <v>AKUO ENERGY SOLUTIONS</v>
          </cell>
          <cell r="F110" t="str">
            <v>Unit N° 1606 - HDS Business Center - Plot n° M1  - Jumeirah Lakes Towers</v>
          </cell>
          <cell r="H110" t="str">
            <v>DUBAI (UNITED ARAB EMIRATES)</v>
          </cell>
          <cell r="L110" t="str">
            <v>LES CEDRES</v>
          </cell>
          <cell r="M110" t="str">
            <v>OUTRE MER</v>
          </cell>
          <cell r="N110">
            <v>97</v>
          </cell>
          <cell r="O110" t="str">
            <v>L'ETANG SALE (LA REUNION)</v>
          </cell>
          <cell r="W110">
            <v>735826.89999999991</v>
          </cell>
          <cell r="Y110">
            <v>735826.89999999991</v>
          </cell>
          <cell r="Z110">
            <v>290000</v>
          </cell>
          <cell r="AA110" t="str">
            <v>RM</v>
          </cell>
        </row>
        <row r="111">
          <cell r="A111">
            <v>4.109</v>
          </cell>
          <cell r="B111">
            <v>12</v>
          </cell>
          <cell r="C111" t="str">
            <v>BE</v>
          </cell>
          <cell r="D111" t="str">
            <v>BI</v>
          </cell>
          <cell r="E111" t="str">
            <v>FADERCO</v>
          </cell>
          <cell r="F111" t="str">
            <v>Zone Industrielle Les Eucalyptus   Lot n° 22   Route de Larbaa</v>
          </cell>
          <cell r="G111">
            <v>16220</v>
          </cell>
          <cell r="H111" t="str">
            <v>ALGER (ALBERIE)</v>
          </cell>
          <cell r="I111">
            <v>213770770111958</v>
          </cell>
          <cell r="K111">
            <v>21321501467</v>
          </cell>
          <cell r="L111" t="str">
            <v>FADERCO</v>
          </cell>
          <cell r="M111" t="str">
            <v>ALGERIE</v>
          </cell>
          <cell r="N111" t="str">
            <v>E</v>
          </cell>
          <cell r="O111" t="str">
            <v>SETIF (ALGERIE)</v>
          </cell>
          <cell r="W111">
            <v>2048883</v>
          </cell>
          <cell r="X111">
            <v>3524.64</v>
          </cell>
          <cell r="Y111">
            <v>2052407.64</v>
          </cell>
          <cell r="Z111">
            <v>1309700</v>
          </cell>
          <cell r="AA111" t="str">
            <v>JM</v>
          </cell>
        </row>
        <row r="112">
          <cell r="A112">
            <v>4.1100000000000003</v>
          </cell>
          <cell r="B112">
            <v>12</v>
          </cell>
          <cell r="C112" t="str">
            <v>BE</v>
          </cell>
          <cell r="D112" t="str">
            <v>GD</v>
          </cell>
          <cell r="E112" t="str">
            <v>LA MAISON DU TREIZIEME</v>
          </cell>
          <cell r="F112" t="str">
            <v>21a, Boulevard Jean Monnet   ZAC des Boutareines</v>
          </cell>
          <cell r="G112">
            <v>94357</v>
          </cell>
          <cell r="H112" t="str">
            <v>VILLIERS SUR MARNE</v>
          </cell>
          <cell r="L112" t="str">
            <v>BRICORAMA</v>
          </cell>
          <cell r="M112" t="str">
            <v>POITOU CHARENTES</v>
          </cell>
          <cell r="N112">
            <v>86</v>
          </cell>
          <cell r="O112" t="str">
            <v>JARDRES</v>
          </cell>
          <cell r="P112" t="str">
            <v>AB INGENIERIE</v>
          </cell>
          <cell r="Q112" t="str">
            <v>44, Allée Sorbiers des Oiseaux</v>
          </cell>
          <cell r="R112">
            <v>45160</v>
          </cell>
          <cell r="S112" t="str">
            <v>OLIVET</v>
          </cell>
          <cell r="W112">
            <v>223700</v>
          </cell>
          <cell r="X112">
            <v>1380</v>
          </cell>
          <cell r="Y112">
            <v>225080</v>
          </cell>
          <cell r="Z112">
            <v>108430</v>
          </cell>
          <cell r="AA112" t="str">
            <v>R.C</v>
          </cell>
        </row>
        <row r="113">
          <cell r="A113">
            <v>4.1109999999999998</v>
          </cell>
          <cell r="B113">
            <v>12</v>
          </cell>
          <cell r="C113" t="str">
            <v>BE</v>
          </cell>
          <cell r="D113" t="str">
            <v>DI</v>
          </cell>
          <cell r="E113" t="str">
            <v>EHPAD</v>
          </cell>
          <cell r="F113" t="str">
            <v>11, Rue Alfred Dornier</v>
          </cell>
          <cell r="G113">
            <v>70180</v>
          </cell>
          <cell r="H113" t="str">
            <v>DAMPIERRE SUR SALON</v>
          </cell>
          <cell r="I113">
            <v>384671110</v>
          </cell>
          <cell r="K113">
            <v>384672761</v>
          </cell>
          <cell r="L113" t="str">
            <v>EHPAD</v>
          </cell>
          <cell r="M113" t="str">
            <v>FRANCHE COMTE</v>
          </cell>
          <cell r="N113">
            <v>70</v>
          </cell>
          <cell r="O113" t="str">
            <v>DAMPIERRE SUR SALON</v>
          </cell>
          <cell r="P113" t="str">
            <v>SOTEB</v>
          </cell>
          <cell r="Q113" t="str">
            <v>1, Rue des Giranaux</v>
          </cell>
          <cell r="R113">
            <v>70100</v>
          </cell>
          <cell r="S113" t="str">
            <v>ARC LES GRAY</v>
          </cell>
          <cell r="T113">
            <v>384651320</v>
          </cell>
          <cell r="V113">
            <v>384656054</v>
          </cell>
          <cell r="W113">
            <v>38370</v>
          </cell>
          <cell r="Y113">
            <v>38370</v>
          </cell>
          <cell r="Z113">
            <v>6000</v>
          </cell>
          <cell r="AA113" t="str">
            <v>RC</v>
          </cell>
        </row>
        <row r="114">
          <cell r="A114">
            <v>4.1120000000000001</v>
          </cell>
          <cell r="B114">
            <v>12</v>
          </cell>
          <cell r="C114" t="str">
            <v>JH</v>
          </cell>
          <cell r="D114" t="str">
            <v>GD</v>
          </cell>
          <cell r="E114" t="str">
            <v>SCI LA COTE</v>
          </cell>
          <cell r="F114" t="str">
            <v>836, Route de Tramoyes   Les Echets</v>
          </cell>
          <cell r="G114">
            <v>1706</v>
          </cell>
          <cell r="H114" t="str">
            <v>MIRIBEL Cédex</v>
          </cell>
          <cell r="I114">
            <v>472262857</v>
          </cell>
          <cell r="K114">
            <v>472265018</v>
          </cell>
          <cell r="L114" t="str">
            <v>NORAUTO</v>
          </cell>
          <cell r="M114" t="str">
            <v>BOURGOGNE</v>
          </cell>
          <cell r="N114">
            <v>21</v>
          </cell>
          <cell r="O114" t="str">
            <v>MONTBARD</v>
          </cell>
          <cell r="P114" t="str">
            <v>AXIS INGENIERIE</v>
          </cell>
          <cell r="Q114" t="str">
            <v>96, Rue de la Part Dieu</v>
          </cell>
          <cell r="R114">
            <v>69003</v>
          </cell>
          <cell r="S114" t="str">
            <v>LYON</v>
          </cell>
          <cell r="T114">
            <v>478629555</v>
          </cell>
          <cell r="U114">
            <v>685088201</v>
          </cell>
          <cell r="V114">
            <v>478628553</v>
          </cell>
          <cell r="W114">
            <v>42400</v>
          </cell>
          <cell r="Y114">
            <v>42400</v>
          </cell>
          <cell r="Z114">
            <v>21330</v>
          </cell>
          <cell r="AA114" t="str">
            <v>JM</v>
          </cell>
        </row>
        <row r="115">
          <cell r="A115">
            <v>4.1130000000000004</v>
          </cell>
          <cell r="B115">
            <v>12</v>
          </cell>
          <cell r="C115" t="str">
            <v>YZ</v>
          </cell>
          <cell r="D115" t="str">
            <v>BI</v>
          </cell>
          <cell r="E115" t="str">
            <v>ANTHYLIS</v>
          </cell>
          <cell r="F115" t="str">
            <v>17, Rue Jacobi-Netter   Parc d'Activités des Forges</v>
          </cell>
          <cell r="G115">
            <v>67200</v>
          </cell>
          <cell r="H115" t="str">
            <v>STRASBOURG</v>
          </cell>
          <cell r="I115">
            <v>388830489</v>
          </cell>
          <cell r="K115">
            <v>388831856</v>
          </cell>
          <cell r="L115" t="str">
            <v>SBY 2 - PROUDREED - SCI SHEET ANCHOR BETA</v>
          </cell>
          <cell r="M115" t="str">
            <v>ALSACE</v>
          </cell>
          <cell r="N115">
            <v>67</v>
          </cell>
          <cell r="O115" t="str">
            <v>STRASBOURG</v>
          </cell>
          <cell r="P115" t="str">
            <v>ANTHYLIS</v>
          </cell>
          <cell r="Q115" t="str">
            <v>17, Rue Jacobi Netter   Parc d'Activités des Forges</v>
          </cell>
          <cell r="R115">
            <v>67000</v>
          </cell>
          <cell r="S115" t="str">
            <v>STRASBOURG</v>
          </cell>
          <cell r="T115">
            <v>388830489</v>
          </cell>
          <cell r="V115">
            <v>388831856</v>
          </cell>
          <cell r="W115">
            <v>145391</v>
          </cell>
          <cell r="Y115">
            <v>145391</v>
          </cell>
          <cell r="Z115">
            <v>69800</v>
          </cell>
          <cell r="AA115" t="str">
            <v>ER</v>
          </cell>
        </row>
        <row r="116">
          <cell r="A116">
            <v>4.1139999999999999</v>
          </cell>
          <cell r="B116">
            <v>12</v>
          </cell>
          <cell r="C116" t="str">
            <v>BE</v>
          </cell>
          <cell r="D116" t="str">
            <v>DI</v>
          </cell>
          <cell r="E116" t="str">
            <v>BRISARD CARAIBES</v>
          </cell>
          <cell r="F116" t="str">
            <v>3, Rue Eugène Eucharis   Lotissement Dillon</v>
          </cell>
          <cell r="G116">
            <v>97200</v>
          </cell>
          <cell r="H116" t="str">
            <v>FORT DE FRANCE Cédex</v>
          </cell>
          <cell r="I116">
            <v>596716525</v>
          </cell>
          <cell r="K116">
            <v>596716202</v>
          </cell>
          <cell r="L116" t="str">
            <v>SOGEA - TCSP (Abri bus) - CARAIBUS</v>
          </cell>
          <cell r="M116" t="str">
            <v>OUTRE MER</v>
          </cell>
          <cell r="N116">
            <v>97</v>
          </cell>
          <cell r="W116">
            <v>267360.96000000002</v>
          </cell>
          <cell r="X116">
            <v>118008.91</v>
          </cell>
          <cell r="Y116">
            <v>385369.87</v>
          </cell>
          <cell r="Z116">
            <v>49100</v>
          </cell>
          <cell r="AA116" t="str">
            <v>BC</v>
          </cell>
        </row>
        <row r="117">
          <cell r="A117">
            <v>4.1150000000000002</v>
          </cell>
          <cell r="B117">
            <v>12</v>
          </cell>
          <cell r="C117" t="str">
            <v>BE</v>
          </cell>
          <cell r="D117" t="str">
            <v>BA</v>
          </cell>
          <cell r="E117" t="str">
            <v>MOUGIN FREDERIC</v>
          </cell>
          <cell r="F117" t="str">
            <v>33 Bis, Rue de l'Eglise</v>
          </cell>
          <cell r="G117">
            <v>25140</v>
          </cell>
          <cell r="H117" t="str">
            <v>CHARQUEMONT</v>
          </cell>
          <cell r="L117" t="str">
            <v>MOUGIN FREDERIC</v>
          </cell>
          <cell r="M117" t="str">
            <v>FRANCHE COMTE</v>
          </cell>
          <cell r="N117">
            <v>25</v>
          </cell>
          <cell r="O117" t="str">
            <v>CHARQUEMONT</v>
          </cell>
          <cell r="W117">
            <v>112000</v>
          </cell>
          <cell r="Y117">
            <v>112000</v>
          </cell>
          <cell r="Z117">
            <v>33060</v>
          </cell>
          <cell r="AA117" t="str">
            <v>FB</v>
          </cell>
        </row>
        <row r="118">
          <cell r="A118">
            <v>4.1159999999999997</v>
          </cell>
          <cell r="B118">
            <v>12</v>
          </cell>
          <cell r="C118" t="str">
            <v>BE</v>
          </cell>
          <cell r="D118" t="str">
            <v>BA</v>
          </cell>
          <cell r="E118" t="str">
            <v>PIRAS OLIVIER</v>
          </cell>
          <cell r="F118" t="str">
            <v>19, Rue du Seud</v>
          </cell>
          <cell r="G118">
            <v>25470</v>
          </cell>
          <cell r="H118" t="str">
            <v>CHARMAUVILLERS</v>
          </cell>
          <cell r="J118">
            <v>659988825</v>
          </cell>
          <cell r="L118" t="str">
            <v>PIRAS OLIVIER</v>
          </cell>
          <cell r="M118" t="str">
            <v>FRANCHE COMTE</v>
          </cell>
          <cell r="N118">
            <v>25</v>
          </cell>
          <cell r="O118" t="str">
            <v>CHARMONVILLERS</v>
          </cell>
          <cell r="W118">
            <v>26327.5</v>
          </cell>
          <cell r="Y118">
            <v>26327.5</v>
          </cell>
          <cell r="Z118">
            <v>10000</v>
          </cell>
          <cell r="AA118" t="str">
            <v>R.C</v>
          </cell>
        </row>
        <row r="119">
          <cell r="A119">
            <v>4.117</v>
          </cell>
          <cell r="B119">
            <v>12</v>
          </cell>
          <cell r="C119" t="str">
            <v>JH</v>
          </cell>
          <cell r="D119" t="str">
            <v>BI</v>
          </cell>
          <cell r="E119" t="str">
            <v xml:space="preserve">LCR </v>
          </cell>
          <cell r="F119" t="str">
            <v>95, Rue du Dauphiné</v>
          </cell>
          <cell r="G119">
            <v>69800</v>
          </cell>
          <cell r="H119" t="str">
            <v>SAINT PRIEST</v>
          </cell>
          <cell r="I119">
            <v>478371446</v>
          </cell>
          <cell r="K119">
            <v>472375545</v>
          </cell>
          <cell r="L119" t="str">
            <v>SCI P2M - WC LOC</v>
          </cell>
          <cell r="M119" t="str">
            <v>ILE DE FRANCE</v>
          </cell>
          <cell r="N119">
            <v>91</v>
          </cell>
          <cell r="O119" t="str">
            <v>MARCOUSSI</v>
          </cell>
          <cell r="P119" t="str">
            <v>LCR</v>
          </cell>
          <cell r="Q119" t="str">
            <v>95, Rue du Dauphiné</v>
          </cell>
          <cell r="R119">
            <v>69800</v>
          </cell>
          <cell r="S119" t="str">
            <v>SAINT PRIEST</v>
          </cell>
          <cell r="T119">
            <v>478371446</v>
          </cell>
          <cell r="V119">
            <v>472375545</v>
          </cell>
          <cell r="W119">
            <v>45000</v>
          </cell>
          <cell r="Y119">
            <v>45000</v>
          </cell>
          <cell r="Z119">
            <v>25946</v>
          </cell>
          <cell r="AA119" t="str">
            <v>JM</v>
          </cell>
        </row>
        <row r="120">
          <cell r="A120">
            <v>4.1180000000000003</v>
          </cell>
          <cell r="B120">
            <v>12</v>
          </cell>
          <cell r="C120" t="str">
            <v>RM</v>
          </cell>
          <cell r="D120" t="str">
            <v>AL</v>
          </cell>
          <cell r="E120" t="str">
            <v>SAT MANAGER</v>
          </cell>
          <cell r="F120" t="str">
            <v>34, Rue du Moulinet   BP 30001</v>
          </cell>
          <cell r="G120">
            <v>10451</v>
          </cell>
          <cell r="H120" t="str">
            <v>BREVIANDES Cédex 1</v>
          </cell>
          <cell r="I120">
            <v>325499425</v>
          </cell>
          <cell r="K120">
            <v>325495676</v>
          </cell>
          <cell r="L120" t="str">
            <v>CHAMPAGNE NICOLAS FEUILLATTE</v>
          </cell>
          <cell r="M120" t="str">
            <v>CHAMPAGNE ARDENNES</v>
          </cell>
          <cell r="N120">
            <v>51</v>
          </cell>
          <cell r="O120" t="str">
            <v>CHOUILLY</v>
          </cell>
          <cell r="P120" t="str">
            <v>SAT MANAGER</v>
          </cell>
          <cell r="Q120" t="str">
            <v>34, Rue du Moulinet</v>
          </cell>
          <cell r="R120">
            <v>10451</v>
          </cell>
          <cell r="S120" t="str">
            <v>BREVANDES</v>
          </cell>
          <cell r="T120">
            <v>325499425</v>
          </cell>
          <cell r="V120">
            <v>325495676</v>
          </cell>
          <cell r="W120">
            <v>634195.9</v>
          </cell>
          <cell r="X120">
            <v>800</v>
          </cell>
          <cell r="Y120">
            <v>634995.9</v>
          </cell>
          <cell r="Z120">
            <v>262100</v>
          </cell>
          <cell r="AA120" t="str">
            <v>R.C</v>
          </cell>
        </row>
        <row r="121">
          <cell r="A121">
            <v>4.1189999999999998</v>
          </cell>
          <cell r="B121">
            <v>12</v>
          </cell>
          <cell r="C121" t="str">
            <v>BE</v>
          </cell>
          <cell r="D121" t="str">
            <v>HS</v>
          </cell>
          <cell r="E121" t="str">
            <v>EM2C</v>
          </cell>
          <cell r="F121" t="str">
            <v>Chemin de la Plaine</v>
          </cell>
          <cell r="G121">
            <v>69390</v>
          </cell>
          <cell r="H121" t="str">
            <v>VOURLES</v>
          </cell>
          <cell r="I121">
            <v>472319444</v>
          </cell>
          <cell r="K121">
            <v>472319468</v>
          </cell>
          <cell r="L121" t="str">
            <v>ARTIPOLIS</v>
          </cell>
          <cell r="M121" t="str">
            <v>RHONE ALPES</v>
          </cell>
          <cell r="N121">
            <v>69</v>
          </cell>
          <cell r="O121" t="str">
            <v>VOURLES</v>
          </cell>
          <cell r="W121">
            <v>113192</v>
          </cell>
          <cell r="Y121">
            <v>113192</v>
          </cell>
          <cell r="Z121">
            <v>28550</v>
          </cell>
          <cell r="AA121" t="str">
            <v>XF</v>
          </cell>
        </row>
        <row r="122">
          <cell r="A122">
            <v>4.12</v>
          </cell>
          <cell r="B122">
            <v>12</v>
          </cell>
          <cell r="C122" t="str">
            <v>BE</v>
          </cell>
          <cell r="D122" t="str">
            <v>DI</v>
          </cell>
          <cell r="E122" t="str">
            <v>SIMP</v>
          </cell>
          <cell r="F122" t="str">
            <v>ZI La Jambette   BP 370</v>
          </cell>
          <cell r="G122">
            <v>97288</v>
          </cell>
          <cell r="H122" t="str">
            <v>LE LAMENTIN Cédex 2</v>
          </cell>
          <cell r="I122">
            <v>596500009</v>
          </cell>
          <cell r="K122">
            <v>596504172</v>
          </cell>
          <cell r="L122" t="str">
            <v>SIMAR - RESIDENCES AUTOROUTES</v>
          </cell>
          <cell r="M122" t="str">
            <v>OUTRE MER</v>
          </cell>
          <cell r="N122">
            <v>97</v>
          </cell>
          <cell r="O122" t="str">
            <v>FORT DE FRANCE</v>
          </cell>
          <cell r="P122" t="str">
            <v>SIMP</v>
          </cell>
          <cell r="Q122" t="str">
            <v>ZI La Jambette   BP 370</v>
          </cell>
          <cell r="R122">
            <v>97288</v>
          </cell>
          <cell r="S122" t="str">
            <v>LE LAMENTIN Cédex 2</v>
          </cell>
          <cell r="T122">
            <v>596500009</v>
          </cell>
          <cell r="V122">
            <v>596504172</v>
          </cell>
          <cell r="W122">
            <v>1140971.6200000001</v>
          </cell>
          <cell r="X122">
            <v>1880.38</v>
          </cell>
          <cell r="Y122">
            <v>1142852</v>
          </cell>
          <cell r="Z122">
            <v>232400</v>
          </cell>
          <cell r="AA122" t="str">
            <v>FB</v>
          </cell>
        </row>
        <row r="123">
          <cell r="A123">
            <v>4.1210000000000004</v>
          </cell>
          <cell r="B123">
            <v>12</v>
          </cell>
          <cell r="C123" t="str">
            <v>RM</v>
          </cell>
          <cell r="D123" t="str">
            <v>GD</v>
          </cell>
          <cell r="E123" t="str">
            <v>SAS CHAMPS LA NOIR</v>
          </cell>
          <cell r="F123" t="str">
            <v>ZA Les Salines</v>
          </cell>
          <cell r="G123">
            <v>25115</v>
          </cell>
          <cell r="H123" t="str">
            <v>POUILLEY LES VIGNES</v>
          </cell>
          <cell r="I123">
            <v>381602323</v>
          </cell>
          <cell r="K123">
            <v>381602324</v>
          </cell>
          <cell r="L123" t="str">
            <v>SUPER U</v>
          </cell>
          <cell r="M123" t="str">
            <v>FRANCHE COMTE</v>
          </cell>
          <cell r="N123">
            <v>25</v>
          </cell>
          <cell r="O123" t="str">
            <v>POUILLEY LES VIGNES</v>
          </cell>
          <cell r="P123" t="str">
            <v>SOCODER</v>
          </cell>
          <cell r="Q123" t="str">
            <v>ZA Les Epenottes   BP 153</v>
          </cell>
          <cell r="R123">
            <v>39101</v>
          </cell>
          <cell r="S123" t="str">
            <v>DOLE</v>
          </cell>
          <cell r="T123">
            <v>384751055</v>
          </cell>
          <cell r="W123">
            <v>799856.16</v>
          </cell>
          <cell r="X123">
            <v>84777.600000000006</v>
          </cell>
          <cell r="Y123">
            <v>884633.76</v>
          </cell>
          <cell r="Z123">
            <v>435569</v>
          </cell>
          <cell r="AA123" t="str">
            <v>RM</v>
          </cell>
        </row>
        <row r="124">
          <cell r="A124">
            <v>4.1219999999999999</v>
          </cell>
          <cell r="B124">
            <v>12</v>
          </cell>
          <cell r="C124" t="str">
            <v>BE</v>
          </cell>
          <cell r="D124" t="str">
            <v>BI</v>
          </cell>
          <cell r="E124" t="str">
            <v>CARREAU DU SAHEL (CSK)</v>
          </cell>
          <cell r="F124" t="str">
            <v>Zone d'Activités du Mazafran   Route de Boufarik   BP 73   KOLEA</v>
          </cell>
          <cell r="G124">
            <v>42400</v>
          </cell>
          <cell r="H124" t="str">
            <v>W. TIPAZA</v>
          </cell>
          <cell r="L124" t="str">
            <v>CARREAU DU SAHEL (CSK)</v>
          </cell>
          <cell r="M124" t="str">
            <v>ALGERIE</v>
          </cell>
          <cell r="N124" t="str">
            <v>E</v>
          </cell>
          <cell r="O124" t="str">
            <v>KOLEA W. TIPAZA</v>
          </cell>
          <cell r="W124">
            <v>120000</v>
          </cell>
          <cell r="Y124">
            <v>120000</v>
          </cell>
          <cell r="Z124">
            <v>81000</v>
          </cell>
          <cell r="AA124" t="str">
            <v>JM</v>
          </cell>
        </row>
        <row r="125">
          <cell r="A125">
            <v>4.1230000000000002</v>
          </cell>
          <cell r="B125">
            <v>12</v>
          </cell>
          <cell r="C125" t="str">
            <v>BE</v>
          </cell>
          <cell r="D125" t="str">
            <v>BI</v>
          </cell>
          <cell r="E125" t="str">
            <v>STPA (SOCIETE TRANSFORMATION PRODUITS AGRICOLES)</v>
          </cell>
          <cell r="F125" t="str">
            <v>Zone Industrielle Hellouane Commune Ouzellaguen</v>
          </cell>
          <cell r="G125">
            <v>6010</v>
          </cell>
          <cell r="H125" t="str">
            <v>W. BEJAIA (ALGERIE)</v>
          </cell>
          <cell r="L125" t="str">
            <v>STPA (SOCIETE TRANSFORMATION PRODUITS AGRICOLES)</v>
          </cell>
          <cell r="M125" t="str">
            <v>ALGERIE</v>
          </cell>
          <cell r="N125" t="str">
            <v>E</v>
          </cell>
          <cell r="O125" t="str">
            <v>OUZELLAGUEN</v>
          </cell>
          <cell r="W125">
            <v>226777.5</v>
          </cell>
          <cell r="Y125">
            <v>226777.5</v>
          </cell>
          <cell r="Z125">
            <v>95000</v>
          </cell>
          <cell r="AA125" t="str">
            <v>JM</v>
          </cell>
        </row>
        <row r="126">
          <cell r="A126">
            <v>4.1239999999999997</v>
          </cell>
          <cell r="B126">
            <v>12</v>
          </cell>
          <cell r="C126" t="str">
            <v>BE</v>
          </cell>
          <cell r="D126" t="str">
            <v>BI</v>
          </cell>
          <cell r="E126" t="str">
            <v>BE SMIL</v>
          </cell>
          <cell r="F126" t="str">
            <v>27, Rue Laponneraye</v>
          </cell>
          <cell r="G126">
            <v>37000</v>
          </cell>
          <cell r="H126" t="str">
            <v>TOURS</v>
          </cell>
          <cell r="I126">
            <v>247640155</v>
          </cell>
          <cell r="J126">
            <v>611945272</v>
          </cell>
          <cell r="L126" t="str">
            <v>DJIBOUTI</v>
          </cell>
          <cell r="M126" t="str">
            <v>DJIBOUTI</v>
          </cell>
          <cell r="N126" t="str">
            <v>E</v>
          </cell>
          <cell r="O126" t="str">
            <v>DJIBOUTI</v>
          </cell>
          <cell r="P126" t="str">
            <v>BE SMIL</v>
          </cell>
          <cell r="Q126" t="str">
            <v>27, Rue Laponneraye</v>
          </cell>
          <cell r="R126">
            <v>37000</v>
          </cell>
          <cell r="S126" t="str">
            <v>TOURS</v>
          </cell>
          <cell r="T126">
            <v>247640155</v>
          </cell>
          <cell r="U126">
            <v>611945272</v>
          </cell>
          <cell r="W126">
            <v>38000</v>
          </cell>
          <cell r="Y126">
            <v>38000</v>
          </cell>
          <cell r="Z126">
            <v>22000</v>
          </cell>
          <cell r="AA126" t="str">
            <v>FZ</v>
          </cell>
        </row>
        <row r="127">
          <cell r="L127" t="str">
            <v/>
          </cell>
          <cell r="M127" t="str">
            <v/>
          </cell>
          <cell r="Y127" t="str">
            <v/>
          </cell>
        </row>
        <row r="128">
          <cell r="L128" t="str">
            <v/>
          </cell>
          <cell r="M128" t="str">
            <v/>
          </cell>
          <cell r="Y128" t="str">
            <v/>
          </cell>
        </row>
        <row r="129">
          <cell r="L129" t="str">
            <v/>
          </cell>
          <cell r="M129" t="str">
            <v/>
          </cell>
          <cell r="Y129" t="str">
            <v/>
          </cell>
        </row>
        <row r="130">
          <cell r="L130" t="str">
            <v/>
          </cell>
          <cell r="M130" t="str">
            <v/>
          </cell>
          <cell r="Y130" t="str">
            <v/>
          </cell>
        </row>
        <row r="131">
          <cell r="L131" t="str">
            <v/>
          </cell>
          <cell r="M131" t="str">
            <v/>
          </cell>
          <cell r="Y131" t="str">
            <v/>
          </cell>
        </row>
        <row r="132">
          <cell r="L132" t="str">
            <v/>
          </cell>
          <cell r="M132" t="str">
            <v/>
          </cell>
          <cell r="Y132" t="str">
            <v/>
          </cell>
        </row>
        <row r="133">
          <cell r="L133" t="str">
            <v/>
          </cell>
          <cell r="M133" t="str">
            <v/>
          </cell>
          <cell r="Y133" t="str">
            <v/>
          </cell>
        </row>
        <row r="134">
          <cell r="L134" t="str">
            <v/>
          </cell>
          <cell r="M134" t="str">
            <v/>
          </cell>
          <cell r="Y134" t="str">
            <v/>
          </cell>
        </row>
        <row r="135">
          <cell r="L135" t="str">
            <v/>
          </cell>
          <cell r="M135" t="str">
            <v/>
          </cell>
          <cell r="Y135" t="str">
            <v/>
          </cell>
        </row>
        <row r="136">
          <cell r="L136" t="str">
            <v/>
          </cell>
          <cell r="M136" t="str">
            <v/>
          </cell>
          <cell r="Y136" t="str">
            <v/>
          </cell>
        </row>
        <row r="137">
          <cell r="L137" t="str">
            <v/>
          </cell>
          <cell r="M137" t="str">
            <v/>
          </cell>
          <cell r="Y137" t="str">
            <v/>
          </cell>
        </row>
        <row r="138">
          <cell r="L138" t="str">
            <v/>
          </cell>
          <cell r="M138" t="str">
            <v/>
          </cell>
          <cell r="Y138" t="str">
            <v/>
          </cell>
        </row>
        <row r="139">
          <cell r="L139" t="str">
            <v/>
          </cell>
          <cell r="M139" t="str">
            <v/>
          </cell>
          <cell r="Y139" t="str">
            <v/>
          </cell>
        </row>
        <row r="140">
          <cell r="L140" t="str">
            <v/>
          </cell>
          <cell r="M140" t="str">
            <v/>
          </cell>
          <cell r="Y140" t="str">
            <v/>
          </cell>
        </row>
        <row r="141">
          <cell r="L141" t="str">
            <v/>
          </cell>
          <cell r="M141" t="str">
            <v/>
          </cell>
          <cell r="Y141" t="str">
            <v/>
          </cell>
        </row>
        <row r="142">
          <cell r="L142" t="str">
            <v/>
          </cell>
          <cell r="M142" t="str">
            <v/>
          </cell>
          <cell r="Y142" t="str">
            <v/>
          </cell>
        </row>
        <row r="143">
          <cell r="L143" t="str">
            <v/>
          </cell>
          <cell r="M143" t="str">
            <v/>
          </cell>
          <cell r="Y143" t="str">
            <v/>
          </cell>
        </row>
        <row r="144">
          <cell r="L144" t="str">
            <v/>
          </cell>
          <cell r="M144" t="str">
            <v/>
          </cell>
          <cell r="Y144" t="str">
            <v/>
          </cell>
        </row>
        <row r="145">
          <cell r="L145" t="str">
            <v/>
          </cell>
          <cell r="M145" t="str">
            <v/>
          </cell>
          <cell r="Y145" t="str">
            <v/>
          </cell>
        </row>
        <row r="146">
          <cell r="L146" t="str">
            <v/>
          </cell>
          <cell r="M146" t="str">
            <v/>
          </cell>
          <cell r="Y146" t="str">
            <v/>
          </cell>
        </row>
        <row r="147">
          <cell r="L147" t="str">
            <v/>
          </cell>
          <cell r="M147" t="str">
            <v/>
          </cell>
          <cell r="Y147" t="str">
            <v/>
          </cell>
        </row>
        <row r="148">
          <cell r="L148" t="str">
            <v/>
          </cell>
          <cell r="M148" t="str">
            <v/>
          </cell>
          <cell r="Y148" t="str">
            <v/>
          </cell>
        </row>
        <row r="149">
          <cell r="L149" t="str">
            <v/>
          </cell>
          <cell r="M149" t="str">
            <v/>
          </cell>
          <cell r="Y149" t="str">
            <v/>
          </cell>
        </row>
        <row r="150">
          <cell r="L150" t="str">
            <v/>
          </cell>
          <cell r="M150" t="str">
            <v/>
          </cell>
          <cell r="Y150" t="str">
            <v/>
          </cell>
        </row>
        <row r="151">
          <cell r="L151" t="str">
            <v/>
          </cell>
          <cell r="M151" t="str">
            <v/>
          </cell>
          <cell r="Y151" t="str">
            <v/>
          </cell>
        </row>
        <row r="152">
          <cell r="L152" t="str">
            <v/>
          </cell>
          <cell r="M152" t="str">
            <v/>
          </cell>
          <cell r="Y152" t="str">
            <v/>
          </cell>
        </row>
        <row r="153">
          <cell r="L153" t="str">
            <v/>
          </cell>
          <cell r="M153" t="str">
            <v/>
          </cell>
          <cell r="Y153" t="str">
            <v/>
          </cell>
        </row>
        <row r="154">
          <cell r="L154" t="str">
            <v/>
          </cell>
          <cell r="M154" t="str">
            <v/>
          </cell>
          <cell r="Y154" t="str">
            <v/>
          </cell>
        </row>
        <row r="155">
          <cell r="L155" t="str">
            <v/>
          </cell>
          <cell r="M155" t="str">
            <v/>
          </cell>
          <cell r="Y155" t="str">
            <v/>
          </cell>
        </row>
        <row r="156">
          <cell r="L156" t="str">
            <v/>
          </cell>
          <cell r="M156" t="str">
            <v/>
          </cell>
          <cell r="Y156" t="str">
            <v/>
          </cell>
        </row>
        <row r="157">
          <cell r="L157" t="str">
            <v/>
          </cell>
          <cell r="M157" t="str">
            <v/>
          </cell>
          <cell r="Y157" t="str">
            <v/>
          </cell>
        </row>
        <row r="158">
          <cell r="L158" t="str">
            <v/>
          </cell>
          <cell r="M158" t="str">
            <v/>
          </cell>
          <cell r="Y158" t="str">
            <v/>
          </cell>
        </row>
        <row r="159">
          <cell r="L159" t="str">
            <v/>
          </cell>
          <cell r="M159" t="str">
            <v/>
          </cell>
          <cell r="Y159" t="str">
            <v/>
          </cell>
        </row>
        <row r="160">
          <cell r="M160" t="str">
            <v/>
          </cell>
        </row>
        <row r="161">
          <cell r="M161" t="str">
            <v/>
          </cell>
        </row>
        <row r="162">
          <cell r="M162" t="str">
            <v/>
          </cell>
        </row>
        <row r="163">
          <cell r="M163" t="str">
            <v/>
          </cell>
        </row>
        <row r="164">
          <cell r="M164" t="str">
            <v/>
          </cell>
        </row>
        <row r="165">
          <cell r="M165" t="str">
            <v/>
          </cell>
        </row>
        <row r="166">
          <cell r="M166" t="str">
            <v/>
          </cell>
        </row>
        <row r="167">
          <cell r="M167" t="str">
            <v/>
          </cell>
        </row>
        <row r="168">
          <cell r="M168" t="str">
            <v/>
          </cell>
        </row>
        <row r="169">
          <cell r="M169" t="str">
            <v/>
          </cell>
        </row>
        <row r="170">
          <cell r="M170" t="str">
            <v/>
          </cell>
        </row>
        <row r="171">
          <cell r="M171" t="str">
            <v/>
          </cell>
        </row>
        <row r="172">
          <cell r="M172" t="str">
            <v/>
          </cell>
        </row>
        <row r="173">
          <cell r="M173" t="str">
            <v/>
          </cell>
        </row>
        <row r="174">
          <cell r="M174" t="str">
            <v/>
          </cell>
        </row>
        <row r="175">
          <cell r="M175" t="str">
            <v/>
          </cell>
        </row>
        <row r="176">
          <cell r="M176" t="str">
            <v/>
          </cell>
        </row>
        <row r="177">
          <cell r="M177" t="str">
            <v/>
          </cell>
        </row>
        <row r="178">
          <cell r="M178" t="str">
            <v/>
          </cell>
        </row>
        <row r="179">
          <cell r="M179" t="str">
            <v/>
          </cell>
        </row>
        <row r="180">
          <cell r="M180" t="str">
            <v/>
          </cell>
        </row>
        <row r="181">
          <cell r="M181" t="str">
            <v/>
          </cell>
        </row>
        <row r="182">
          <cell r="M182" t="str">
            <v/>
          </cell>
        </row>
        <row r="183">
          <cell r="M183" t="str">
            <v/>
          </cell>
        </row>
        <row r="184">
          <cell r="M184" t="str">
            <v/>
          </cell>
        </row>
        <row r="185">
          <cell r="M185" t="str">
            <v/>
          </cell>
        </row>
        <row r="186">
          <cell r="M186" t="str">
            <v/>
          </cell>
        </row>
        <row r="187">
          <cell r="M187" t="str">
            <v/>
          </cell>
        </row>
        <row r="188">
          <cell r="M188" t="str">
            <v/>
          </cell>
        </row>
        <row r="189">
          <cell r="M189" t="str">
            <v/>
          </cell>
        </row>
        <row r="190">
          <cell r="M190" t="str">
            <v/>
          </cell>
        </row>
        <row r="191">
          <cell r="M191" t="str">
            <v/>
          </cell>
        </row>
        <row r="192">
          <cell r="M192" t="str">
            <v/>
          </cell>
        </row>
        <row r="193">
          <cell r="M193" t="str">
            <v/>
          </cell>
        </row>
        <row r="194">
          <cell r="M194" t="str">
            <v/>
          </cell>
        </row>
        <row r="195">
          <cell r="M195" t="str">
            <v/>
          </cell>
        </row>
        <row r="196">
          <cell r="M196" t="str">
            <v/>
          </cell>
        </row>
        <row r="197">
          <cell r="M197" t="str">
            <v/>
          </cell>
        </row>
        <row r="198">
          <cell r="M198" t="str">
            <v/>
          </cell>
        </row>
        <row r="199">
          <cell r="M199" t="str">
            <v/>
          </cell>
        </row>
        <row r="200">
          <cell r="M200" t="str">
            <v/>
          </cell>
        </row>
        <row r="201">
          <cell r="M201" t="str">
            <v/>
          </cell>
        </row>
        <row r="202">
          <cell r="M202" t="str">
            <v/>
          </cell>
        </row>
        <row r="203">
          <cell r="M203" t="str">
            <v/>
          </cell>
        </row>
        <row r="204">
          <cell r="M204" t="str">
            <v/>
          </cell>
        </row>
        <row r="205">
          <cell r="M205" t="str">
            <v/>
          </cell>
        </row>
        <row r="206">
          <cell r="M206" t="str">
            <v/>
          </cell>
        </row>
        <row r="207">
          <cell r="M207" t="str">
            <v/>
          </cell>
        </row>
        <row r="208">
          <cell r="M208" t="str">
            <v/>
          </cell>
        </row>
        <row r="209">
          <cell r="M209" t="str">
            <v/>
          </cell>
        </row>
        <row r="210">
          <cell r="M210" t="str">
            <v/>
          </cell>
        </row>
        <row r="211">
          <cell r="M211" t="str">
            <v/>
          </cell>
        </row>
        <row r="212">
          <cell r="M212" t="str">
            <v/>
          </cell>
        </row>
        <row r="213">
          <cell r="M213" t="str">
            <v/>
          </cell>
        </row>
        <row r="214">
          <cell r="M214" t="str">
            <v/>
          </cell>
        </row>
        <row r="215">
          <cell r="M215" t="str">
            <v/>
          </cell>
        </row>
        <row r="216">
          <cell r="M216" t="str">
            <v/>
          </cell>
        </row>
        <row r="217">
          <cell r="M217" t="str">
            <v/>
          </cell>
        </row>
        <row r="218">
          <cell r="M218" t="str">
            <v/>
          </cell>
        </row>
        <row r="219">
          <cell r="M219" t="str">
            <v/>
          </cell>
        </row>
        <row r="220">
          <cell r="M220" t="str">
            <v/>
          </cell>
        </row>
        <row r="221">
          <cell r="M221" t="str">
            <v/>
          </cell>
        </row>
        <row r="222">
          <cell r="M222" t="str">
            <v/>
          </cell>
        </row>
        <row r="223">
          <cell r="M223" t="str">
            <v/>
          </cell>
        </row>
        <row r="224">
          <cell r="M224" t="str">
            <v/>
          </cell>
        </row>
        <row r="225">
          <cell r="M225" t="str">
            <v/>
          </cell>
        </row>
        <row r="226">
          <cell r="M226" t="str">
            <v/>
          </cell>
        </row>
        <row r="227">
          <cell r="M227" t="str">
            <v/>
          </cell>
        </row>
        <row r="228">
          <cell r="M228" t="str">
            <v/>
          </cell>
        </row>
        <row r="229">
          <cell r="M229" t="str">
            <v/>
          </cell>
        </row>
        <row r="230">
          <cell r="M230" t="str">
            <v/>
          </cell>
        </row>
        <row r="231">
          <cell r="M231" t="str">
            <v/>
          </cell>
        </row>
        <row r="232">
          <cell r="M232" t="str">
            <v/>
          </cell>
        </row>
        <row r="233">
          <cell r="M233" t="str">
            <v/>
          </cell>
        </row>
        <row r="234">
          <cell r="M234" t="str">
            <v/>
          </cell>
        </row>
        <row r="235">
          <cell r="M235" t="str">
            <v/>
          </cell>
        </row>
        <row r="236">
          <cell r="M236" t="str">
            <v/>
          </cell>
        </row>
        <row r="237">
          <cell r="M237" t="str">
            <v/>
          </cell>
        </row>
        <row r="238">
          <cell r="M238" t="str">
            <v/>
          </cell>
        </row>
        <row r="239">
          <cell r="M239" t="str">
            <v/>
          </cell>
        </row>
        <row r="240">
          <cell r="M240" t="str">
            <v/>
          </cell>
        </row>
        <row r="241">
          <cell r="M241" t="str">
            <v/>
          </cell>
        </row>
        <row r="242">
          <cell r="M242" t="str">
            <v/>
          </cell>
        </row>
        <row r="243">
          <cell r="M243" t="str">
            <v/>
          </cell>
        </row>
        <row r="244">
          <cell r="M244" t="str">
            <v/>
          </cell>
        </row>
        <row r="245">
          <cell r="M245" t="str">
            <v/>
          </cell>
        </row>
        <row r="246">
          <cell r="M246" t="str">
            <v/>
          </cell>
        </row>
        <row r="247">
          <cell r="M247" t="str">
            <v/>
          </cell>
        </row>
        <row r="248">
          <cell r="M248" t="str">
            <v/>
          </cell>
        </row>
        <row r="249">
          <cell r="M249" t="str">
            <v/>
          </cell>
        </row>
        <row r="250">
          <cell r="M250" t="str">
            <v/>
          </cell>
        </row>
        <row r="251">
          <cell r="M251" t="str">
            <v/>
          </cell>
        </row>
        <row r="252">
          <cell r="M252" t="str">
            <v/>
          </cell>
        </row>
        <row r="253">
          <cell r="M253" t="str">
            <v/>
          </cell>
        </row>
        <row r="254">
          <cell r="M254" t="str">
            <v/>
          </cell>
        </row>
        <row r="255">
          <cell r="M255" t="str">
            <v/>
          </cell>
        </row>
        <row r="256">
          <cell r="M256" t="str">
            <v/>
          </cell>
        </row>
        <row r="257">
          <cell r="M257" t="str">
            <v/>
          </cell>
        </row>
        <row r="258">
          <cell r="M258" t="str">
            <v/>
          </cell>
        </row>
        <row r="259">
          <cell r="M259" t="str">
            <v/>
          </cell>
        </row>
        <row r="260">
          <cell r="M260" t="str">
            <v/>
          </cell>
        </row>
        <row r="261">
          <cell r="M261" t="str">
            <v/>
          </cell>
        </row>
        <row r="262">
          <cell r="M262" t="str">
            <v/>
          </cell>
        </row>
        <row r="263">
          <cell r="M263" t="str">
            <v/>
          </cell>
        </row>
        <row r="264">
          <cell r="M264" t="str">
            <v/>
          </cell>
        </row>
        <row r="265">
          <cell r="M265" t="str">
            <v/>
          </cell>
        </row>
        <row r="266">
          <cell r="M266" t="str">
            <v/>
          </cell>
        </row>
        <row r="267">
          <cell r="M267" t="str">
            <v/>
          </cell>
        </row>
        <row r="268">
          <cell r="M268" t="str">
            <v/>
          </cell>
        </row>
        <row r="269">
          <cell r="M269" t="str">
            <v/>
          </cell>
        </row>
        <row r="270">
          <cell r="M270" t="str">
            <v/>
          </cell>
        </row>
        <row r="271">
          <cell r="M271" t="str">
            <v/>
          </cell>
        </row>
        <row r="272">
          <cell r="M272" t="str">
            <v/>
          </cell>
        </row>
        <row r="273">
          <cell r="M273" t="str">
            <v/>
          </cell>
        </row>
        <row r="274">
          <cell r="M274" t="str">
            <v/>
          </cell>
        </row>
        <row r="275">
          <cell r="M275" t="str">
            <v/>
          </cell>
        </row>
        <row r="276">
          <cell r="M276" t="str">
            <v/>
          </cell>
        </row>
        <row r="277">
          <cell r="M277" t="str">
            <v/>
          </cell>
        </row>
        <row r="278">
          <cell r="M278" t="str">
            <v/>
          </cell>
        </row>
        <row r="279">
          <cell r="M279" t="str">
            <v/>
          </cell>
        </row>
        <row r="280">
          <cell r="M280" t="str">
            <v/>
          </cell>
        </row>
        <row r="281">
          <cell r="M281" t="str">
            <v/>
          </cell>
        </row>
        <row r="282">
          <cell r="M282" t="str">
            <v/>
          </cell>
        </row>
        <row r="283">
          <cell r="M283" t="str">
            <v/>
          </cell>
        </row>
        <row r="284">
          <cell r="M284" t="str">
            <v/>
          </cell>
        </row>
        <row r="285">
          <cell r="M285" t="str">
            <v/>
          </cell>
        </row>
        <row r="286">
          <cell r="M286" t="str">
            <v/>
          </cell>
        </row>
        <row r="287">
          <cell r="M287" t="str">
            <v/>
          </cell>
        </row>
        <row r="288">
          <cell r="M288" t="str">
            <v/>
          </cell>
        </row>
        <row r="289">
          <cell r="M289" t="str">
            <v/>
          </cell>
        </row>
        <row r="290">
          <cell r="M290" t="str">
            <v/>
          </cell>
        </row>
        <row r="291">
          <cell r="M291" t="str">
            <v/>
          </cell>
        </row>
        <row r="292">
          <cell r="M292" t="str">
            <v/>
          </cell>
        </row>
        <row r="293">
          <cell r="M293" t="str">
            <v/>
          </cell>
        </row>
        <row r="294">
          <cell r="M294" t="str">
            <v/>
          </cell>
        </row>
        <row r="295">
          <cell r="M295" t="str">
            <v/>
          </cell>
        </row>
        <row r="296">
          <cell r="M296" t="str">
            <v/>
          </cell>
        </row>
        <row r="297">
          <cell r="M297" t="str">
            <v/>
          </cell>
        </row>
        <row r="298">
          <cell r="M298" t="str">
            <v/>
          </cell>
        </row>
        <row r="299">
          <cell r="M299" t="str">
            <v/>
          </cell>
        </row>
        <row r="300">
          <cell r="M300" t="str">
            <v/>
          </cell>
        </row>
      </sheetData>
      <sheetData sheetId="18">
        <row r="1">
          <cell r="A1" t="str">
            <v>N° AFFAIRE</v>
          </cell>
          <cell r="B1" t="str">
            <v>MOIS</v>
          </cell>
          <cell r="C1" t="str">
            <v>COM</v>
          </cell>
          <cell r="D1" t="str">
            <v>SECTEUR</v>
          </cell>
          <cell r="E1" t="str">
            <v>NOM DU CLIENT</v>
          </cell>
          <cell r="F1" t="str">
            <v>ADRESSE</v>
          </cell>
          <cell r="G1" t="str">
            <v>CP</v>
          </cell>
          <cell r="H1" t="str">
            <v>VILLE</v>
          </cell>
          <cell r="I1" t="str">
            <v>TEL</v>
          </cell>
          <cell r="J1" t="str">
            <v>PORTABLE</v>
          </cell>
          <cell r="K1" t="str">
            <v>FAX</v>
          </cell>
          <cell r="L1" t="str">
            <v>NOM CHANTIER</v>
          </cell>
          <cell r="M1" t="str">
            <v>REGION</v>
          </cell>
          <cell r="N1" t="str">
            <v>DPT</v>
          </cell>
          <cell r="O1" t="str">
            <v>VILLE</v>
          </cell>
          <cell r="P1" t="str">
            <v>ARCHITECTE</v>
          </cell>
          <cell r="Q1" t="str">
            <v>ADRESSE</v>
          </cell>
          <cell r="R1" t="str">
            <v>CP</v>
          </cell>
          <cell r="S1" t="str">
            <v>VILLE</v>
          </cell>
          <cell r="T1" t="str">
            <v>TEL</v>
          </cell>
          <cell r="U1" t="str">
            <v>PORTABLE</v>
          </cell>
          <cell r="V1" t="str">
            <v>FAX</v>
          </cell>
          <cell r="W1" t="str">
            <v>MONTANT HT</v>
          </cell>
          <cell r="X1" t="str">
            <v>AVENANTS HORS MARCHE HT</v>
          </cell>
          <cell r="Y1" t="str">
            <v>MONTANT TOTAL MARCHE HT</v>
          </cell>
          <cell r="Z1" t="str">
            <v>TONNAGE</v>
          </cell>
          <cell r="AA1" t="str">
            <v>CHARGE AFFAIRE</v>
          </cell>
        </row>
        <row r="2">
          <cell r="A2">
            <v>5.0010000000000003</v>
          </cell>
          <cell r="B2">
            <v>1</v>
          </cell>
          <cell r="C2" t="str">
            <v>JH</v>
          </cell>
          <cell r="D2" t="str">
            <v>GD</v>
          </cell>
          <cell r="E2" t="str">
            <v>IMMOBILIERE EUROPEENNE DES MOUSQUETAIRES</v>
          </cell>
          <cell r="F2" t="str">
            <v>24, Rue Auguste Chabrières</v>
          </cell>
          <cell r="G2">
            <v>75015</v>
          </cell>
          <cell r="H2" t="str">
            <v>PARIS</v>
          </cell>
          <cell r="L2" t="str">
            <v>INTERMARCHE</v>
          </cell>
          <cell r="M2" t="str">
            <v>BOURGOGNE</v>
          </cell>
          <cell r="N2">
            <v>21</v>
          </cell>
          <cell r="O2" t="str">
            <v>FLEUREY SUR OUCHE</v>
          </cell>
          <cell r="P2" t="str">
            <v>CIA INTERNATIONAL</v>
          </cell>
          <cell r="Q2" t="str">
            <v>4 Bis, Rue Maryse Bastié</v>
          </cell>
          <cell r="R2">
            <v>69500</v>
          </cell>
          <cell r="S2" t="str">
            <v>BRON</v>
          </cell>
          <cell r="T2">
            <v>478772990</v>
          </cell>
          <cell r="V2">
            <v>478012168</v>
          </cell>
          <cell r="W2">
            <v>101000</v>
          </cell>
          <cell r="Y2">
            <v>101000</v>
          </cell>
          <cell r="Z2">
            <v>60730</v>
          </cell>
          <cell r="AA2" t="str">
            <v>JM</v>
          </cell>
        </row>
        <row r="3">
          <cell r="A3">
            <v>5.0019999999999998</v>
          </cell>
          <cell r="B3">
            <v>1</v>
          </cell>
          <cell r="C3" t="str">
            <v>JH</v>
          </cell>
          <cell r="D3" t="str">
            <v>BI</v>
          </cell>
          <cell r="E3" t="str">
            <v>LCR</v>
          </cell>
          <cell r="F3" t="str">
            <v>19, Rue de la Haye   CS 30058   SCHILTIGHEIM</v>
          </cell>
          <cell r="G3">
            <v>67013</v>
          </cell>
          <cell r="H3" t="str">
            <v>STRASBOURG Cédex</v>
          </cell>
          <cell r="I3">
            <v>388770240</v>
          </cell>
          <cell r="K3">
            <v>388770265</v>
          </cell>
          <cell r="L3" t="str">
            <v>SCI AFB</v>
          </cell>
          <cell r="M3" t="str">
            <v>ALSACE</v>
          </cell>
          <cell r="N3">
            <v>67</v>
          </cell>
          <cell r="O3" t="str">
            <v>OBERNAI</v>
          </cell>
          <cell r="P3" t="str">
            <v>LCR</v>
          </cell>
          <cell r="Q3" t="str">
            <v>19, Rue de la Haye   CS 30058   SCHILTIGHEIM</v>
          </cell>
          <cell r="R3">
            <v>67013</v>
          </cell>
          <cell r="S3" t="str">
            <v>STRASBOURG Cédex</v>
          </cell>
          <cell r="T3">
            <v>388770240</v>
          </cell>
          <cell r="U3" t="str">
            <v/>
          </cell>
          <cell r="V3">
            <v>388770265</v>
          </cell>
          <cell r="W3">
            <v>50980</v>
          </cell>
          <cell r="Y3">
            <v>50980</v>
          </cell>
          <cell r="Z3">
            <v>31542</v>
          </cell>
          <cell r="AA3" t="str">
            <v>R.C</v>
          </cell>
        </row>
        <row r="4">
          <cell r="A4">
            <v>5.0030000000000001</v>
          </cell>
          <cell r="B4">
            <v>1</v>
          </cell>
          <cell r="C4" t="str">
            <v>RM</v>
          </cell>
          <cell r="D4" t="str">
            <v>BA</v>
          </cell>
          <cell r="E4" t="str">
            <v>HUGOT</v>
          </cell>
          <cell r="F4" t="str">
            <v>Rue de la Barre</v>
          </cell>
          <cell r="G4">
            <v>70100</v>
          </cell>
          <cell r="H4" t="str">
            <v>AUTREY LES GRAY</v>
          </cell>
          <cell r="L4" t="str">
            <v>HUGOT</v>
          </cell>
          <cell r="M4" t="str">
            <v>FRANCHE COMTE</v>
          </cell>
          <cell r="N4">
            <v>70</v>
          </cell>
          <cell r="O4" t="str">
            <v>AUTREY LES GRAY</v>
          </cell>
          <cell r="T4" t="str">
            <v/>
          </cell>
          <cell r="V4" t="str">
            <v/>
          </cell>
          <cell r="W4">
            <v>104875.8</v>
          </cell>
          <cell r="Y4">
            <v>104875.8</v>
          </cell>
          <cell r="Z4">
            <v>35000</v>
          </cell>
          <cell r="AA4" t="str">
            <v>RM</v>
          </cell>
        </row>
        <row r="5">
          <cell r="A5">
            <v>5.0039999999999996</v>
          </cell>
          <cell r="B5">
            <v>1</v>
          </cell>
          <cell r="C5" t="str">
            <v>YZ</v>
          </cell>
          <cell r="D5" t="str">
            <v>HS</v>
          </cell>
          <cell r="E5" t="str">
            <v>ARCO</v>
          </cell>
          <cell r="F5" t="str">
            <v>6, Rue de Dublin</v>
          </cell>
          <cell r="G5">
            <v>67300</v>
          </cell>
          <cell r="H5" t="str">
            <v>SCHILTIGHEIM</v>
          </cell>
          <cell r="I5">
            <v>388251715</v>
          </cell>
          <cell r="K5">
            <v>388251119</v>
          </cell>
          <cell r="L5" t="str">
            <v>SCI HELINEO</v>
          </cell>
          <cell r="M5" t="str">
            <v>ALSACE</v>
          </cell>
          <cell r="N5">
            <v>67</v>
          </cell>
          <cell r="O5" t="str">
            <v>HAGUENAU</v>
          </cell>
          <cell r="P5" t="str">
            <v>ARCO</v>
          </cell>
          <cell r="Q5" t="str">
            <v>6, Rue de Dublin</v>
          </cell>
          <cell r="R5">
            <v>67300</v>
          </cell>
          <cell r="S5" t="str">
            <v>SCHILTIGHEIM</v>
          </cell>
          <cell r="T5">
            <v>388251715</v>
          </cell>
          <cell r="V5">
            <v>388251119</v>
          </cell>
          <cell r="W5">
            <v>14616</v>
          </cell>
          <cell r="Y5">
            <v>14616</v>
          </cell>
          <cell r="Z5">
            <v>0</v>
          </cell>
          <cell r="AA5" t="str">
            <v>ER</v>
          </cell>
          <cell r="AB5" t="str">
            <v>ANNULEE</v>
          </cell>
          <cell r="AC5">
            <v>200000</v>
          </cell>
          <cell r="AD5">
            <v>120000</v>
          </cell>
        </row>
        <row r="6">
          <cell r="A6">
            <v>5.0049999999999999</v>
          </cell>
          <cell r="B6">
            <v>1</v>
          </cell>
          <cell r="C6" t="str">
            <v>JLC</v>
          </cell>
          <cell r="D6" t="str">
            <v>BI</v>
          </cell>
          <cell r="E6" t="str">
            <v>JRS</v>
          </cell>
          <cell r="F6" t="str">
            <v>Holzmuhle 1</v>
          </cell>
          <cell r="G6">
            <v>73494</v>
          </cell>
          <cell r="H6" t="str">
            <v>ROSENBERG (Allemagne)</v>
          </cell>
          <cell r="J6" t="str">
            <v xml:space="preserve">06 52 04 11 87 </v>
          </cell>
          <cell r="L6" t="str">
            <v>JRS</v>
          </cell>
          <cell r="M6" t="str">
            <v>BOURGOGNE</v>
          </cell>
          <cell r="N6">
            <v>21</v>
          </cell>
          <cell r="O6" t="str">
            <v>LA ROCHE EN BRENIL</v>
          </cell>
          <cell r="P6" t="str">
            <v>ARCHIMEN</v>
          </cell>
          <cell r="Q6" t="str">
            <v>2, rue René Char - BP 66606</v>
          </cell>
          <cell r="R6">
            <v>21066</v>
          </cell>
          <cell r="S6" t="str">
            <v>DIJON CEDEX</v>
          </cell>
          <cell r="T6" t="str">
            <v xml:space="preserve">03 80 53 95 95 </v>
          </cell>
          <cell r="V6" t="str">
            <v xml:space="preserve">03 80 53 96 04 </v>
          </cell>
          <cell r="W6">
            <v>1143577.17</v>
          </cell>
          <cell r="X6">
            <v>5000</v>
          </cell>
          <cell r="Y6">
            <v>1148577.17</v>
          </cell>
          <cell r="Z6">
            <v>473610</v>
          </cell>
          <cell r="AA6" t="str">
            <v>RC</v>
          </cell>
        </row>
        <row r="7">
          <cell r="A7">
            <v>5.0060000000000002</v>
          </cell>
          <cell r="B7">
            <v>2</v>
          </cell>
          <cell r="C7" t="str">
            <v>RM</v>
          </cell>
          <cell r="D7" t="str">
            <v>BI</v>
          </cell>
          <cell r="E7" t="str">
            <v>CMR</v>
          </cell>
          <cell r="F7" t="str">
            <v>25 C, Avenue de Toulouse   ZI Bel Air</v>
          </cell>
          <cell r="G7">
            <v>97450</v>
          </cell>
          <cell r="H7" t="str">
            <v>SAINT LOUIS (LA REUNION)</v>
          </cell>
          <cell r="L7" t="str">
            <v>BADAMIER</v>
          </cell>
          <cell r="M7" t="str">
            <v>OUTRE MER</v>
          </cell>
          <cell r="N7">
            <v>97</v>
          </cell>
          <cell r="O7" t="str">
            <v>ST LOUIS</v>
          </cell>
          <cell r="P7" t="str">
            <v>CMR</v>
          </cell>
          <cell r="Q7" t="str">
            <v>25 C, Avenue de Toulouse   ZI Bel Air</v>
          </cell>
          <cell r="R7">
            <v>97450</v>
          </cell>
          <cell r="S7" t="str">
            <v>SAINT LOUIS (LA REUNION)</v>
          </cell>
          <cell r="T7" t="str">
            <v/>
          </cell>
          <cell r="V7" t="str">
            <v/>
          </cell>
          <cell r="W7">
            <v>160425</v>
          </cell>
          <cell r="Y7">
            <v>160425</v>
          </cell>
          <cell r="Z7">
            <v>83000</v>
          </cell>
          <cell r="AA7" t="str">
            <v>RM</v>
          </cell>
        </row>
        <row r="8">
          <cell r="A8">
            <v>5.0069999999999997</v>
          </cell>
          <cell r="B8">
            <v>2</v>
          </cell>
          <cell r="C8" t="str">
            <v>RM</v>
          </cell>
          <cell r="D8" t="str">
            <v>BI</v>
          </cell>
          <cell r="E8" t="str">
            <v>CMR</v>
          </cell>
          <cell r="F8" t="str">
            <v>25 C, Avenue de Toulouse   ZI Bel Air</v>
          </cell>
          <cell r="G8">
            <v>97450</v>
          </cell>
          <cell r="H8" t="str">
            <v>ST LOUIS (La réunion)</v>
          </cell>
          <cell r="L8" t="str">
            <v>BADAMIER (Tôles pliées)</v>
          </cell>
          <cell r="M8" t="str">
            <v>OUTRE MER</v>
          </cell>
          <cell r="N8">
            <v>97</v>
          </cell>
          <cell r="O8" t="str">
            <v>SAINT LOUIS</v>
          </cell>
          <cell r="P8" t="str">
            <v>CMR</v>
          </cell>
          <cell r="Q8" t="str">
            <v>25 C, Avenue de Toulouse   ZI Bel Air</v>
          </cell>
          <cell r="R8">
            <v>97450</v>
          </cell>
          <cell r="S8" t="str">
            <v>ST LOUIS (La réunion)</v>
          </cell>
          <cell r="T8" t="str">
            <v/>
          </cell>
          <cell r="V8" t="str">
            <v/>
          </cell>
          <cell r="W8">
            <v>13500</v>
          </cell>
          <cell r="Y8">
            <v>13500</v>
          </cell>
          <cell r="AA8" t="str">
            <v>RM</v>
          </cell>
        </row>
        <row r="9">
          <cell r="A9">
            <v>5.008</v>
          </cell>
          <cell r="B9">
            <v>2</v>
          </cell>
          <cell r="C9" t="str">
            <v>BE</v>
          </cell>
          <cell r="D9" t="str">
            <v>GD</v>
          </cell>
          <cell r="E9" t="str">
            <v>LC INGENIERIE</v>
          </cell>
          <cell r="F9" t="str">
            <v>2, rue Alexander Calder</v>
          </cell>
          <cell r="G9">
            <v>37320</v>
          </cell>
          <cell r="H9" t="str">
            <v>TRUYES</v>
          </cell>
          <cell r="L9" t="str">
            <v>AUCHAN</v>
          </cell>
          <cell r="M9" t="str">
            <v>AQUITAINE</v>
          </cell>
          <cell r="N9">
            <v>33</v>
          </cell>
          <cell r="O9" t="str">
            <v>BLANQUEFORT</v>
          </cell>
          <cell r="P9" t="str">
            <v>LC INGENIERIE</v>
          </cell>
          <cell r="Q9" t="str">
            <v>2, rue Alexander Calder</v>
          </cell>
          <cell r="R9">
            <v>37320</v>
          </cell>
          <cell r="S9" t="str">
            <v>TRUYES</v>
          </cell>
          <cell r="T9" t="str">
            <v/>
          </cell>
          <cell r="V9" t="str">
            <v/>
          </cell>
          <cell r="W9">
            <v>438800</v>
          </cell>
          <cell r="X9">
            <v>1050</v>
          </cell>
          <cell r="Y9">
            <v>439850</v>
          </cell>
          <cell r="Z9">
            <v>264000</v>
          </cell>
          <cell r="AA9" t="str">
            <v>FV</v>
          </cell>
        </row>
        <row r="10">
          <cell r="A10">
            <v>5.0090000000000003</v>
          </cell>
          <cell r="B10">
            <v>2</v>
          </cell>
          <cell r="C10" t="str">
            <v>JH</v>
          </cell>
          <cell r="D10" t="str">
            <v>BI</v>
          </cell>
          <cell r="E10" t="str">
            <v>LCR</v>
          </cell>
          <cell r="F10" t="str">
            <v>6, avenue de Bruxelles   Parc des Collines 2</v>
          </cell>
          <cell r="G10">
            <v>68069</v>
          </cell>
          <cell r="H10" t="str">
            <v>MULHOUSE</v>
          </cell>
          <cell r="I10" t="str">
            <v xml:space="preserve">03 89 42 89 74 </v>
          </cell>
          <cell r="K10" t="str">
            <v>03 89 32 13 47</v>
          </cell>
          <cell r="L10" t="str">
            <v>DICEP</v>
          </cell>
          <cell r="M10" t="str">
            <v>FRANCHE COMTE</v>
          </cell>
          <cell r="N10">
            <v>25</v>
          </cell>
          <cell r="O10" t="str">
            <v>BROGNARD</v>
          </cell>
          <cell r="P10" t="str">
            <v>LCR</v>
          </cell>
          <cell r="Q10" t="str">
            <v>6, avenue de Bruxelles   Parc des Collines 2</v>
          </cell>
          <cell r="R10">
            <v>68069</v>
          </cell>
          <cell r="S10" t="str">
            <v>MULHOUSE</v>
          </cell>
          <cell r="T10" t="str">
            <v xml:space="preserve">03 89 42 89 74 </v>
          </cell>
          <cell r="V10" t="str">
            <v>03 89 32 13 47</v>
          </cell>
          <cell r="W10">
            <v>66320</v>
          </cell>
          <cell r="Y10">
            <v>66320</v>
          </cell>
          <cell r="Z10">
            <v>41640</v>
          </cell>
          <cell r="AA10" t="str">
            <v>JM</v>
          </cell>
        </row>
        <row r="11">
          <cell r="A11">
            <v>5.01</v>
          </cell>
          <cell r="B11">
            <v>2</v>
          </cell>
          <cell r="C11" t="str">
            <v>JH</v>
          </cell>
          <cell r="D11" t="str">
            <v>BI</v>
          </cell>
          <cell r="E11" t="str">
            <v>SAFIMO - ICBA</v>
          </cell>
          <cell r="F11" t="str">
            <v>51, Grande Rue</v>
          </cell>
          <cell r="G11">
            <v>39600</v>
          </cell>
          <cell r="H11" t="str">
            <v>ARBOIS</v>
          </cell>
          <cell r="I11">
            <v>384664043</v>
          </cell>
          <cell r="J11">
            <v>621006354</v>
          </cell>
          <cell r="L11" t="str">
            <v>REVETIS</v>
          </cell>
          <cell r="M11" t="str">
            <v>FRANCHE COMTE</v>
          </cell>
          <cell r="N11">
            <v>39</v>
          </cell>
          <cell r="O11" t="str">
            <v>VILLETTE LES ARBOIS</v>
          </cell>
          <cell r="P11" t="str">
            <v>SAFIMO - ICBA</v>
          </cell>
          <cell r="Q11" t="str">
            <v>51, grande rue</v>
          </cell>
          <cell r="R11">
            <v>39600</v>
          </cell>
          <cell r="S11" t="str">
            <v>ARBOIS</v>
          </cell>
          <cell r="T11" t="str">
            <v>03 84 66 40 43</v>
          </cell>
          <cell r="U11" t="str">
            <v>06 21 00 63 54</v>
          </cell>
          <cell r="V11" t="str">
            <v/>
          </cell>
          <cell r="W11">
            <v>72150</v>
          </cell>
          <cell r="Y11">
            <v>72150</v>
          </cell>
          <cell r="Z11">
            <v>42580</v>
          </cell>
          <cell r="AA11" t="str">
            <v>ER</v>
          </cell>
        </row>
        <row r="12">
          <cell r="A12">
            <v>5.0110000000000001</v>
          </cell>
          <cell r="B12">
            <v>2</v>
          </cell>
          <cell r="C12" t="str">
            <v>BE</v>
          </cell>
          <cell r="D12" t="str">
            <v>BI</v>
          </cell>
          <cell r="E12" t="str">
            <v>NJA INDUSTRIE</v>
          </cell>
          <cell r="F12" t="str">
            <v>ZAC de la Forêt   Ecotec</v>
          </cell>
          <cell r="G12">
            <v>74460</v>
          </cell>
          <cell r="H12" t="str">
            <v>MARNAZ</v>
          </cell>
          <cell r="L12" t="str">
            <v>NJA INDUSTRIE</v>
          </cell>
          <cell r="M12" t="str">
            <v>RHONE ALPES</v>
          </cell>
          <cell r="N12">
            <v>74</v>
          </cell>
          <cell r="O12" t="str">
            <v>MARNAZ</v>
          </cell>
          <cell r="P12" t="str">
            <v>CHAFFARDON Claude</v>
          </cell>
          <cell r="Q12" t="str">
            <v>597, Route de Voirons</v>
          </cell>
          <cell r="R12">
            <v>74250</v>
          </cell>
          <cell r="S12" t="str">
            <v>FILLINGES</v>
          </cell>
          <cell r="T12" t="str">
            <v/>
          </cell>
          <cell r="V12" t="str">
            <v/>
          </cell>
          <cell r="W12">
            <v>81700</v>
          </cell>
          <cell r="Y12">
            <v>81700</v>
          </cell>
          <cell r="Z12">
            <v>45000</v>
          </cell>
          <cell r="AA12" t="str">
            <v>BC</v>
          </cell>
        </row>
        <row r="13">
          <cell r="A13">
            <v>5.0119999999999996</v>
          </cell>
          <cell r="B13">
            <v>2</v>
          </cell>
          <cell r="C13" t="str">
            <v>JH</v>
          </cell>
          <cell r="D13" t="str">
            <v>GD</v>
          </cell>
          <cell r="E13" t="str">
            <v>IMMOBILIERE EUROPEENNE DES MOUSQUETAIRES</v>
          </cell>
          <cell r="F13" t="str">
            <v>10, Allée des Expositions   Parc de Tréville</v>
          </cell>
          <cell r="G13">
            <v>91078</v>
          </cell>
          <cell r="H13" t="str">
            <v>BONDOUFLE</v>
          </cell>
          <cell r="L13" t="str">
            <v>INTERMARCHE</v>
          </cell>
          <cell r="M13" t="str">
            <v>BOURGOGNE</v>
          </cell>
          <cell r="N13">
            <v>71</v>
          </cell>
          <cell r="O13" t="str">
            <v>DIGOIN</v>
          </cell>
          <cell r="P13" t="str">
            <v>AXIS INGENIERIE</v>
          </cell>
          <cell r="Q13" t="str">
            <v>96, Rue de la Part Dieu</v>
          </cell>
          <cell r="R13">
            <v>69003</v>
          </cell>
          <cell r="S13" t="str">
            <v>LYON</v>
          </cell>
          <cell r="T13">
            <v>478629555</v>
          </cell>
          <cell r="V13">
            <v>478628553</v>
          </cell>
          <cell r="W13">
            <v>639100</v>
          </cell>
          <cell r="Y13">
            <v>639100</v>
          </cell>
          <cell r="Z13">
            <v>416350</v>
          </cell>
          <cell r="AA13" t="str">
            <v>JM</v>
          </cell>
        </row>
        <row r="14">
          <cell r="A14">
            <v>5.0129999999999999</v>
          </cell>
          <cell r="B14">
            <v>2</v>
          </cell>
          <cell r="C14" t="str">
            <v>YZ</v>
          </cell>
          <cell r="D14" t="str">
            <v>HS</v>
          </cell>
          <cell r="E14" t="str">
            <v>ARCO</v>
          </cell>
          <cell r="F14" t="str">
            <v>6, Rue de Dublin</v>
          </cell>
          <cell r="G14">
            <v>67300</v>
          </cell>
          <cell r="H14" t="str">
            <v>SCHILTIGHEIM</v>
          </cell>
          <cell r="I14">
            <v>388251715</v>
          </cell>
          <cell r="K14">
            <v>388251119</v>
          </cell>
          <cell r="L14" t="str">
            <v>SCI POLE SANTE</v>
          </cell>
          <cell r="M14" t="str">
            <v>ALSACE</v>
          </cell>
          <cell r="N14">
            <v>67</v>
          </cell>
          <cell r="O14" t="str">
            <v>STRASBOURG</v>
          </cell>
          <cell r="P14" t="str">
            <v>ARCO</v>
          </cell>
          <cell r="Q14" t="str">
            <v>6, Rue de Dublin</v>
          </cell>
          <cell r="R14">
            <v>67300</v>
          </cell>
          <cell r="S14" t="str">
            <v>SCHILTIGHEIM</v>
          </cell>
          <cell r="T14">
            <v>388251715</v>
          </cell>
          <cell r="V14">
            <v>388251119</v>
          </cell>
          <cell r="W14">
            <v>210000</v>
          </cell>
          <cell r="Y14">
            <v>210000</v>
          </cell>
          <cell r="Z14">
            <v>115085</v>
          </cell>
          <cell r="AA14" t="str">
            <v>ER</v>
          </cell>
        </row>
        <row r="15">
          <cell r="A15">
            <v>5.0140000000000002</v>
          </cell>
          <cell r="B15">
            <v>3</v>
          </cell>
          <cell r="C15" t="str">
            <v>RM</v>
          </cell>
          <cell r="D15" t="str">
            <v>AL</v>
          </cell>
          <cell r="E15" t="str">
            <v>IKAR INGENIERIE</v>
          </cell>
          <cell r="F15" t="str">
            <v>2, Avenue de Strasbourg</v>
          </cell>
          <cell r="G15">
            <v>68350</v>
          </cell>
          <cell r="H15" t="str">
            <v>DIDENHEIM</v>
          </cell>
          <cell r="I15">
            <v>362532550</v>
          </cell>
          <cell r="L15" t="str">
            <v>ANDRE BAZIN</v>
          </cell>
          <cell r="M15" t="str">
            <v>FRANCHE COMTE</v>
          </cell>
          <cell r="N15">
            <v>70</v>
          </cell>
          <cell r="O15" t="str">
            <v>BREUCHES LES LUXEUIL</v>
          </cell>
          <cell r="P15" t="str">
            <v>IKAR INGENIERIE</v>
          </cell>
          <cell r="Q15" t="str">
            <v>2, Avenue de Strasbourg</v>
          </cell>
          <cell r="R15">
            <v>68350</v>
          </cell>
          <cell r="S15" t="str">
            <v>DIDENHEIM</v>
          </cell>
          <cell r="T15">
            <v>362532550</v>
          </cell>
          <cell r="V15" t="str">
            <v/>
          </cell>
          <cell r="W15">
            <v>7250</v>
          </cell>
          <cell r="Y15">
            <v>7250</v>
          </cell>
          <cell r="Z15">
            <v>2900</v>
          </cell>
          <cell r="AA15" t="str">
            <v>RM</v>
          </cell>
        </row>
        <row r="16">
          <cell r="A16">
            <v>5.0149999999999997</v>
          </cell>
          <cell r="B16">
            <v>3</v>
          </cell>
          <cell r="C16" t="str">
            <v>RM</v>
          </cell>
          <cell r="D16" t="str">
            <v>BA</v>
          </cell>
          <cell r="E16" t="str">
            <v>HUGOT 2</v>
          </cell>
          <cell r="G16">
            <v>70100</v>
          </cell>
          <cell r="H16" t="str">
            <v>AUTREY LES GRAY</v>
          </cell>
          <cell r="L16" t="str">
            <v>HUGOT 2</v>
          </cell>
          <cell r="M16" t="str">
            <v>FRANCHE COMTE</v>
          </cell>
          <cell r="N16">
            <v>70</v>
          </cell>
          <cell r="O16" t="str">
            <v>AUTREY LES GRAY</v>
          </cell>
          <cell r="P16" t="str">
            <v>HUGOT 2</v>
          </cell>
          <cell r="Q16" t="str">
            <v/>
          </cell>
          <cell r="R16">
            <v>70100</v>
          </cell>
          <cell r="S16" t="str">
            <v>AUTREY LES GRAY</v>
          </cell>
          <cell r="T16" t="str">
            <v/>
          </cell>
          <cell r="V16" t="str">
            <v/>
          </cell>
          <cell r="W16">
            <v>28500</v>
          </cell>
          <cell r="Y16">
            <v>28500</v>
          </cell>
          <cell r="Z16">
            <v>10500</v>
          </cell>
          <cell r="AA16" t="str">
            <v>RM</v>
          </cell>
        </row>
        <row r="17">
          <cell r="A17">
            <v>5.016</v>
          </cell>
          <cell r="B17">
            <v>3</v>
          </cell>
          <cell r="C17" t="str">
            <v>JH</v>
          </cell>
          <cell r="D17" t="str">
            <v>HS</v>
          </cell>
          <cell r="E17" t="str">
            <v>COMMUNAUTE DE COMMUNES DU PAYS DE LA ZORN</v>
          </cell>
          <cell r="F17" t="str">
            <v>43, Route de Strasbourg</v>
          </cell>
          <cell r="G17">
            <v>67270</v>
          </cell>
          <cell r="H17" t="str">
            <v>HOCHFELDEN</v>
          </cell>
          <cell r="I17">
            <v>388919658</v>
          </cell>
          <cell r="K17">
            <v>388919265</v>
          </cell>
          <cell r="L17" t="str">
            <v>TENNIS COM COM HOCHFELDEN</v>
          </cell>
          <cell r="M17" t="str">
            <v>ALSACE</v>
          </cell>
          <cell r="N17">
            <v>67</v>
          </cell>
          <cell r="O17" t="str">
            <v>HOCHFELDEN</v>
          </cell>
          <cell r="P17" t="str">
            <v>LOSBERGER FRANCE</v>
          </cell>
          <cell r="Q17" t="str">
            <v>1, Rue du Bruch   Zone Industrielle</v>
          </cell>
          <cell r="R17">
            <v>67172</v>
          </cell>
          <cell r="S17" t="str">
            <v>BRUMATH</v>
          </cell>
          <cell r="T17">
            <v>388593416</v>
          </cell>
          <cell r="U17">
            <v>619720822</v>
          </cell>
          <cell r="V17">
            <v>388593445</v>
          </cell>
          <cell r="W17">
            <v>119000</v>
          </cell>
          <cell r="X17">
            <v>15000</v>
          </cell>
          <cell r="Y17">
            <v>134000</v>
          </cell>
          <cell r="Z17">
            <v>78000</v>
          </cell>
          <cell r="AA17" t="str">
            <v>ER</v>
          </cell>
        </row>
        <row r="18">
          <cell r="A18">
            <v>5.0170000000000003</v>
          </cell>
          <cell r="B18">
            <v>3</v>
          </cell>
          <cell r="C18" t="str">
            <v>RM</v>
          </cell>
          <cell r="D18" t="str">
            <v>BI</v>
          </cell>
          <cell r="E18" t="str">
            <v>CMR</v>
          </cell>
          <cell r="F18" t="str">
            <v>25 C, Avenue de Toulouse   ZI Bel Air</v>
          </cell>
          <cell r="G18">
            <v>97450</v>
          </cell>
          <cell r="H18" t="str">
            <v>SAINT LOUIS (LA REUNION)</v>
          </cell>
          <cell r="L18" t="str">
            <v>SICA AUCRE 2</v>
          </cell>
          <cell r="M18" t="str">
            <v>OUTRE MER</v>
          </cell>
          <cell r="N18">
            <v>97</v>
          </cell>
          <cell r="O18" t="str">
            <v>L'ETANG SALE (LA REUNION)</v>
          </cell>
          <cell r="T18" t="str">
            <v/>
          </cell>
          <cell r="V18" t="str">
            <v/>
          </cell>
          <cell r="W18">
            <v>18800</v>
          </cell>
          <cell r="Y18">
            <v>18800</v>
          </cell>
          <cell r="Z18">
            <v>6000</v>
          </cell>
          <cell r="AA18" t="str">
            <v>RM</v>
          </cell>
        </row>
        <row r="19">
          <cell r="A19">
            <v>5.0179999999999998</v>
          </cell>
          <cell r="B19">
            <v>3</v>
          </cell>
          <cell r="C19" t="str">
            <v>JLC</v>
          </cell>
          <cell r="D19" t="str">
            <v>HS</v>
          </cell>
          <cell r="E19" t="str">
            <v>STEBI</v>
          </cell>
          <cell r="F19" t="str">
            <v>34, Rue Marguerite Mutin</v>
          </cell>
          <cell r="G19">
            <v>21490</v>
          </cell>
          <cell r="H19" t="str">
            <v>RUSSEY LES ECHIREY</v>
          </cell>
          <cell r="J19">
            <v>671672185</v>
          </cell>
          <cell r="L19" t="str">
            <v>BOISSET FGV</v>
          </cell>
          <cell r="M19" t="str">
            <v>BOURGOGNE</v>
          </cell>
          <cell r="N19">
            <v>21</v>
          </cell>
          <cell r="O19" t="str">
            <v>NUITS SAINT GEORGES</v>
          </cell>
          <cell r="T19" t="str">
            <v/>
          </cell>
          <cell r="V19" t="str">
            <v/>
          </cell>
          <cell r="W19">
            <v>13500</v>
          </cell>
          <cell r="Y19">
            <v>13500</v>
          </cell>
          <cell r="Z19">
            <v>2000</v>
          </cell>
          <cell r="AA19" t="str">
            <v>RC</v>
          </cell>
        </row>
        <row r="20">
          <cell r="A20">
            <v>5.0190000000000001</v>
          </cell>
          <cell r="B20">
            <v>3</v>
          </cell>
          <cell r="C20" t="str">
            <v>RM</v>
          </cell>
          <cell r="D20" t="str">
            <v>MP</v>
          </cell>
          <cell r="E20" t="str">
            <v>CMR</v>
          </cell>
          <cell r="F20" t="str">
            <v>25 C, Avenue de Toulouse   ZI Bel Air</v>
          </cell>
          <cell r="G20">
            <v>97450</v>
          </cell>
          <cell r="H20" t="str">
            <v>SAINT LOUIS (LA REUNION)</v>
          </cell>
          <cell r="L20" t="str">
            <v>ABRI BUS</v>
          </cell>
          <cell r="M20" t="str">
            <v>OUTRE MER</v>
          </cell>
          <cell r="N20">
            <v>97</v>
          </cell>
          <cell r="O20" t="str">
            <v>LA REUNION</v>
          </cell>
          <cell r="T20" t="str">
            <v/>
          </cell>
          <cell r="V20" t="str">
            <v/>
          </cell>
          <cell r="W20">
            <v>63502.21</v>
          </cell>
          <cell r="Y20">
            <v>63502.21</v>
          </cell>
          <cell r="Z20">
            <v>19727</v>
          </cell>
          <cell r="AA20" t="str">
            <v>RM</v>
          </cell>
        </row>
        <row r="21">
          <cell r="A21">
            <v>5.0199999999999996</v>
          </cell>
          <cell r="B21">
            <v>3</v>
          </cell>
          <cell r="C21" t="str">
            <v>JH</v>
          </cell>
          <cell r="D21" t="str">
            <v>BI</v>
          </cell>
          <cell r="E21" t="str">
            <v>LCR</v>
          </cell>
          <cell r="F21" t="str">
            <v>19, Rue de la Haye   CS 30058   SCHILTIGHEIM</v>
          </cell>
          <cell r="G21">
            <v>67013</v>
          </cell>
          <cell r="H21" t="str">
            <v>STRASBOURG Cédex</v>
          </cell>
          <cell r="I21">
            <v>388770240</v>
          </cell>
          <cell r="K21">
            <v>388770265</v>
          </cell>
          <cell r="L21" t="str">
            <v>LE GALION</v>
          </cell>
          <cell r="M21" t="str">
            <v>ALSACE</v>
          </cell>
          <cell r="N21">
            <v>67</v>
          </cell>
          <cell r="O21" t="str">
            <v>OBERNAI</v>
          </cell>
          <cell r="P21" t="str">
            <v>LCR</v>
          </cell>
          <cell r="Q21" t="str">
            <v>19, Rue de la Haye   CS 30058   SCHILTIGHEIM</v>
          </cell>
          <cell r="R21">
            <v>67013</v>
          </cell>
          <cell r="S21" t="str">
            <v>STRASBOURG Cédex</v>
          </cell>
          <cell r="T21">
            <v>388770240</v>
          </cell>
          <cell r="V21">
            <v>388770265</v>
          </cell>
          <cell r="W21">
            <v>101805</v>
          </cell>
          <cell r="Y21">
            <v>101805</v>
          </cell>
          <cell r="Z21">
            <v>53000</v>
          </cell>
          <cell r="AA21" t="str">
            <v>JM</v>
          </cell>
        </row>
        <row r="22">
          <cell r="A22">
            <v>5.0209999999999999</v>
          </cell>
          <cell r="B22">
            <v>3</v>
          </cell>
          <cell r="C22" t="str">
            <v>YZ</v>
          </cell>
          <cell r="D22" t="str">
            <v>BI</v>
          </cell>
          <cell r="E22" t="str">
            <v>ANTHYLIS</v>
          </cell>
          <cell r="F22" t="str">
            <v>17, Rue Jacobi Netter   Parc d'Activités des Forges</v>
          </cell>
          <cell r="G22">
            <v>67200</v>
          </cell>
          <cell r="H22" t="str">
            <v>STRASBOURG</v>
          </cell>
          <cell r="I22">
            <v>388830489</v>
          </cell>
          <cell r="K22">
            <v>388831856</v>
          </cell>
          <cell r="L22" t="str">
            <v>SCI AU BORD DES CHAMPS - ERIANE - FRITEC SERRIS</v>
          </cell>
          <cell r="M22" t="str">
            <v>ALSACE</v>
          </cell>
          <cell r="N22">
            <v>68</v>
          </cell>
          <cell r="O22" t="str">
            <v>WITTENHEIM</v>
          </cell>
          <cell r="P22" t="str">
            <v>ANTHYLIS</v>
          </cell>
          <cell r="Q22" t="str">
            <v>17, Rue Jacobi Netter   Parc d'Activités des Forges</v>
          </cell>
          <cell r="R22">
            <v>67200</v>
          </cell>
          <cell r="S22" t="str">
            <v>STRASBOURG</v>
          </cell>
          <cell r="T22">
            <v>388830489</v>
          </cell>
          <cell r="V22">
            <v>388831856</v>
          </cell>
          <cell r="W22">
            <v>89190</v>
          </cell>
          <cell r="Y22">
            <v>89190</v>
          </cell>
          <cell r="Z22">
            <v>43191</v>
          </cell>
          <cell r="AA22" t="str">
            <v>ER</v>
          </cell>
        </row>
        <row r="23">
          <cell r="A23">
            <v>5.0220000000000002</v>
          </cell>
          <cell r="B23">
            <v>3</v>
          </cell>
          <cell r="C23" t="str">
            <v>BE</v>
          </cell>
          <cell r="D23" t="str">
            <v>BI</v>
          </cell>
          <cell r="E23" t="str">
            <v>DZ GATE</v>
          </cell>
          <cell r="F23" t="str">
            <v>Lot El Yasmine   Villa n° 55</v>
          </cell>
          <cell r="H23" t="str">
            <v>DRARIA ALGER</v>
          </cell>
          <cell r="L23" t="str">
            <v>DZ GATE 2</v>
          </cell>
          <cell r="M23" t="str">
            <v>ALGERIE</v>
          </cell>
          <cell r="N23" t="str">
            <v>E</v>
          </cell>
          <cell r="O23" t="str">
            <v>DRARIA ALGER</v>
          </cell>
          <cell r="P23" t="str">
            <v>DZ GATE</v>
          </cell>
          <cell r="Q23" t="str">
            <v>Lot El Yasmine   Villa n° 55</v>
          </cell>
          <cell r="R23" t="str">
            <v/>
          </cell>
          <cell r="S23" t="str">
            <v>DRARIA ALGER</v>
          </cell>
          <cell r="T23" t="str">
            <v/>
          </cell>
          <cell r="V23" t="str">
            <v/>
          </cell>
          <cell r="W23">
            <v>202083.6</v>
          </cell>
          <cell r="Y23">
            <v>202083.6</v>
          </cell>
          <cell r="Z23">
            <v>168403</v>
          </cell>
          <cell r="AA23" t="str">
            <v>JM</v>
          </cell>
        </row>
        <row r="24">
          <cell r="A24">
            <v>5.0229999999999997</v>
          </cell>
          <cell r="B24">
            <v>3</v>
          </cell>
          <cell r="C24" t="str">
            <v>BE</v>
          </cell>
          <cell r="D24" t="str">
            <v>GD</v>
          </cell>
          <cell r="E24" t="str">
            <v>NICODIS</v>
          </cell>
          <cell r="F24" t="str">
            <v>60, Avenue de la Communauté Européenne</v>
          </cell>
          <cell r="G24">
            <v>53000</v>
          </cell>
          <cell r="H24" t="str">
            <v>LAVAL</v>
          </cell>
          <cell r="L24" t="str">
            <v>LECLERC</v>
          </cell>
          <cell r="M24" t="str">
            <v>PAYS DE LA LOIRE</v>
          </cell>
          <cell r="N24">
            <v>53</v>
          </cell>
          <cell r="O24" t="str">
            <v>CHANGE</v>
          </cell>
          <cell r="P24" t="str">
            <v>CL CONCEPT</v>
          </cell>
          <cell r="Q24" t="str">
            <v>2, rue Alexander Calder</v>
          </cell>
          <cell r="R24">
            <v>37320</v>
          </cell>
          <cell r="S24" t="str">
            <v>TRUYES</v>
          </cell>
          <cell r="T24">
            <v>247433914</v>
          </cell>
          <cell r="V24">
            <v>247433831</v>
          </cell>
          <cell r="W24">
            <v>90000</v>
          </cell>
          <cell r="Y24">
            <v>90000</v>
          </cell>
          <cell r="Z24">
            <v>45100</v>
          </cell>
          <cell r="AA24" t="str">
            <v>ER</v>
          </cell>
        </row>
        <row r="25">
          <cell r="A25">
            <v>5.024</v>
          </cell>
          <cell r="B25">
            <v>4</v>
          </cell>
          <cell r="C25" t="str">
            <v>BE</v>
          </cell>
          <cell r="D25" t="str">
            <v>BI</v>
          </cell>
          <cell r="E25" t="str">
            <v>LCR</v>
          </cell>
          <cell r="F25" t="str">
            <v>19, Rue de la Haye   CS 30058   SCHILTIGHEIM</v>
          </cell>
          <cell r="G25">
            <v>67013</v>
          </cell>
          <cell r="H25" t="str">
            <v>STRASBOURG Cédex</v>
          </cell>
          <cell r="I25">
            <v>388770240</v>
          </cell>
          <cell r="K25">
            <v>388770265</v>
          </cell>
          <cell r="L25" t="str">
            <v>SCI IMMI - COLTHAB</v>
          </cell>
          <cell r="M25" t="str">
            <v>ALSACE</v>
          </cell>
          <cell r="N25">
            <v>67</v>
          </cell>
          <cell r="O25" t="str">
            <v>WEYERSHEIM</v>
          </cell>
          <cell r="P25" t="str">
            <v>LCR</v>
          </cell>
          <cell r="Q25" t="str">
            <v>19, Rue de la Haye   CS 30058   SCHILTIGHEIM</v>
          </cell>
          <cell r="R25">
            <v>67013</v>
          </cell>
          <cell r="S25" t="str">
            <v>STRASBOURG Cédex</v>
          </cell>
          <cell r="T25">
            <v>388770240</v>
          </cell>
          <cell r="V25">
            <v>388770265</v>
          </cell>
          <cell r="W25">
            <v>68000</v>
          </cell>
          <cell r="Y25">
            <v>68000</v>
          </cell>
          <cell r="Z25">
            <v>44428</v>
          </cell>
          <cell r="AA25" t="str">
            <v>JM</v>
          </cell>
        </row>
        <row r="26">
          <cell r="A26">
            <v>5.0250000000000004</v>
          </cell>
          <cell r="B26">
            <v>4</v>
          </cell>
          <cell r="C26" t="str">
            <v>RM</v>
          </cell>
          <cell r="D26" t="str">
            <v>BI</v>
          </cell>
          <cell r="E26" t="str">
            <v>OUDOT DEVELOPPEMENT</v>
          </cell>
          <cell r="F26" t="str">
            <v>Les Ravières</v>
          </cell>
          <cell r="G26">
            <v>25330</v>
          </cell>
          <cell r="H26" t="str">
            <v>BALANDOZ</v>
          </cell>
          <cell r="I26">
            <v>381866943</v>
          </cell>
          <cell r="L26" t="str">
            <v>NAUTILOUE</v>
          </cell>
          <cell r="M26" t="str">
            <v>FRANCHE COMTE</v>
          </cell>
          <cell r="N26">
            <v>25</v>
          </cell>
          <cell r="O26" t="str">
            <v>BALANDOZ</v>
          </cell>
          <cell r="V26" t="str">
            <v/>
          </cell>
          <cell r="W26">
            <v>4800</v>
          </cell>
          <cell r="Y26">
            <v>4800</v>
          </cell>
          <cell r="Z26">
            <v>2000</v>
          </cell>
          <cell r="AA26" t="str">
            <v>RM</v>
          </cell>
        </row>
        <row r="27">
          <cell r="A27">
            <v>5.0259999999999998</v>
          </cell>
          <cell r="B27">
            <v>4</v>
          </cell>
          <cell r="C27" t="str">
            <v>BE</v>
          </cell>
          <cell r="D27" t="str">
            <v>DI</v>
          </cell>
          <cell r="E27" t="str">
            <v>DRUET</v>
          </cell>
          <cell r="F27" t="str">
            <v>BP 46</v>
          </cell>
          <cell r="G27">
            <v>70180</v>
          </cell>
          <cell r="H27" t="str">
            <v>DAMPIERRE SUR SALON</v>
          </cell>
          <cell r="I27">
            <v>963642839</v>
          </cell>
          <cell r="L27" t="str">
            <v>CONSULAT DE TURQUIE</v>
          </cell>
          <cell r="M27" t="str">
            <v>ALSACE</v>
          </cell>
          <cell r="N27">
            <v>67</v>
          </cell>
          <cell r="O27" t="str">
            <v>STRASBOURG</v>
          </cell>
          <cell r="V27" t="str">
            <v/>
          </cell>
          <cell r="W27">
            <v>403000</v>
          </cell>
          <cell r="Y27">
            <v>403000</v>
          </cell>
          <cell r="Z27">
            <v>113989</v>
          </cell>
          <cell r="AA27" t="str">
            <v>FV</v>
          </cell>
        </row>
        <row r="28">
          <cell r="A28">
            <v>5.0270000000000001</v>
          </cell>
          <cell r="B28">
            <v>4</v>
          </cell>
          <cell r="C28" t="str">
            <v>JH</v>
          </cell>
          <cell r="D28" t="str">
            <v>BI</v>
          </cell>
          <cell r="E28" t="str">
            <v>LCR</v>
          </cell>
          <cell r="F28" t="str">
            <v>19, Rue de la Haye   CS 30058   SCHILTIGHEIM</v>
          </cell>
          <cell r="G28">
            <v>67300</v>
          </cell>
          <cell r="H28" t="str">
            <v>STRASBOURG</v>
          </cell>
          <cell r="I28">
            <v>388770240</v>
          </cell>
          <cell r="K28">
            <v>388770265</v>
          </cell>
          <cell r="L28" t="str">
            <v>MBS - MP PRO</v>
          </cell>
          <cell r="M28" t="str">
            <v>ALSACE</v>
          </cell>
          <cell r="N28">
            <v>67</v>
          </cell>
          <cell r="O28" t="str">
            <v>LA WANTZENAU</v>
          </cell>
          <cell r="P28" t="str">
            <v>LCR</v>
          </cell>
          <cell r="Q28" t="str">
            <v>19, Rue de la Haye   CS 30058   SCHILTIGHEIM</v>
          </cell>
          <cell r="R28">
            <v>67300</v>
          </cell>
          <cell r="S28" t="str">
            <v>STRASBOURG</v>
          </cell>
          <cell r="T28">
            <v>388770240</v>
          </cell>
          <cell r="V28">
            <v>388770265</v>
          </cell>
          <cell r="W28">
            <v>94000</v>
          </cell>
          <cell r="Y28">
            <v>94000</v>
          </cell>
          <cell r="Z28">
            <v>60000</v>
          </cell>
          <cell r="AA28" t="str">
            <v>ER</v>
          </cell>
        </row>
        <row r="29">
          <cell r="A29">
            <v>5.0279999999999996</v>
          </cell>
          <cell r="B29">
            <v>4</v>
          </cell>
          <cell r="C29" t="str">
            <v>RM</v>
          </cell>
          <cell r="D29" t="str">
            <v>BI</v>
          </cell>
          <cell r="E29" t="str">
            <v>LAZARD GROUPE</v>
          </cell>
          <cell r="F29" t="str">
            <v>2A, Rue des Hérons</v>
          </cell>
          <cell r="G29">
            <v>67960</v>
          </cell>
          <cell r="H29" t="str">
            <v>ENTZHEIM</v>
          </cell>
          <cell r="I29">
            <v>390293606</v>
          </cell>
          <cell r="K29">
            <v>388642868</v>
          </cell>
          <cell r="L29" t="str">
            <v>BOIS BRIARD</v>
          </cell>
          <cell r="M29" t="str">
            <v>ILE DE FRANCE</v>
          </cell>
          <cell r="N29">
            <v>91</v>
          </cell>
          <cell r="O29" t="str">
            <v>EVRY COURCOURONNES</v>
          </cell>
          <cell r="P29" t="str">
            <v>OTCI</v>
          </cell>
          <cell r="Q29" t="str">
            <v>8, Rue des Pyrénnées</v>
          </cell>
          <cell r="R29">
            <v>94623</v>
          </cell>
          <cell r="S29" t="str">
            <v>RUNGIS Cédex 1</v>
          </cell>
          <cell r="W29">
            <v>418980</v>
          </cell>
          <cell r="Y29">
            <v>418980</v>
          </cell>
          <cell r="Z29">
            <v>250000</v>
          </cell>
          <cell r="AA29" t="str">
            <v>RM</v>
          </cell>
        </row>
        <row r="30">
          <cell r="A30">
            <v>5.0289999999999999</v>
          </cell>
          <cell r="B30">
            <v>4</v>
          </cell>
          <cell r="C30" t="str">
            <v>JH</v>
          </cell>
          <cell r="D30" t="str">
            <v>BI</v>
          </cell>
          <cell r="E30" t="str">
            <v>LCR ATOO BOIS</v>
          </cell>
          <cell r="F30" t="str">
            <v>6, Rue du Levant</v>
          </cell>
          <cell r="G30">
            <v>25480</v>
          </cell>
          <cell r="H30" t="str">
            <v>ECOLE VALENTIN</v>
          </cell>
          <cell r="I30">
            <v>381530808</v>
          </cell>
          <cell r="J30">
            <v>785624385</v>
          </cell>
          <cell r="L30" t="str">
            <v>CETRA</v>
          </cell>
          <cell r="M30" t="str">
            <v>FRANCHE COMTE</v>
          </cell>
          <cell r="N30">
            <v>25</v>
          </cell>
          <cell r="O30" t="str">
            <v>MAMIROLLE</v>
          </cell>
          <cell r="P30" t="str">
            <v>LCR ATOO BOIS</v>
          </cell>
          <cell r="Q30" t="str">
            <v>6, Rue du Levant</v>
          </cell>
          <cell r="R30">
            <v>25480</v>
          </cell>
          <cell r="S30" t="str">
            <v>ECOLE VALENTIN</v>
          </cell>
          <cell r="T30">
            <v>381530808</v>
          </cell>
          <cell r="U30">
            <v>785624385</v>
          </cell>
          <cell r="V30" t="str">
            <v/>
          </cell>
          <cell r="W30">
            <v>33400</v>
          </cell>
          <cell r="Y30">
            <v>33400</v>
          </cell>
          <cell r="Z30">
            <v>21330</v>
          </cell>
          <cell r="AA30" t="str">
            <v>JM</v>
          </cell>
        </row>
        <row r="31">
          <cell r="A31">
            <v>5.03</v>
          </cell>
          <cell r="B31">
            <v>4</v>
          </cell>
          <cell r="C31" t="str">
            <v>JH</v>
          </cell>
          <cell r="D31" t="str">
            <v>BI</v>
          </cell>
          <cell r="E31" t="str">
            <v>GROUPE 1000</v>
          </cell>
          <cell r="F31" t="str">
            <v>6, Rue du Levant</v>
          </cell>
          <cell r="G31">
            <v>25480</v>
          </cell>
          <cell r="H31" t="str">
            <v>ECOLE VALENTIN</v>
          </cell>
          <cell r="I31">
            <v>381530808</v>
          </cell>
          <cell r="J31">
            <v>785624385</v>
          </cell>
          <cell r="L31" t="str">
            <v>UHP TEC - SCI ARGI</v>
          </cell>
          <cell r="M31" t="str">
            <v>FRANCHE COMTE</v>
          </cell>
          <cell r="N31">
            <v>39</v>
          </cell>
          <cell r="O31" t="str">
            <v>RANCHOT</v>
          </cell>
          <cell r="P31" t="str">
            <v>GROUPE 1000</v>
          </cell>
          <cell r="Q31" t="str">
            <v>6, Rue du Levant</v>
          </cell>
          <cell r="R31">
            <v>25480</v>
          </cell>
          <cell r="S31" t="str">
            <v>ECOLE VALENTIN</v>
          </cell>
          <cell r="T31">
            <v>381530808</v>
          </cell>
          <cell r="U31">
            <v>785624385</v>
          </cell>
          <cell r="V31" t="str">
            <v/>
          </cell>
          <cell r="W31">
            <v>20427</v>
          </cell>
          <cell r="Y31">
            <v>20427</v>
          </cell>
          <cell r="Z31">
            <v>12730</v>
          </cell>
          <cell r="AA31" t="str">
            <v>JM</v>
          </cell>
        </row>
        <row r="32">
          <cell r="A32">
            <v>5.0309999999999997</v>
          </cell>
          <cell r="B32">
            <v>5</v>
          </cell>
          <cell r="C32" t="str">
            <v>BE</v>
          </cell>
          <cell r="D32" t="str">
            <v>BI</v>
          </cell>
          <cell r="E32" t="str">
            <v>ALMAG</v>
          </cell>
          <cell r="F32" t="str">
            <v>Zone d'Activité Téharacht   AKBOU</v>
          </cell>
          <cell r="G32">
            <v>6200</v>
          </cell>
          <cell r="H32" t="str">
            <v>BEJAIA (ALGERIE)</v>
          </cell>
          <cell r="L32" t="str">
            <v>ALMAG</v>
          </cell>
          <cell r="M32" t="str">
            <v>ALGERIE</v>
          </cell>
          <cell r="N32" t="str">
            <v>E</v>
          </cell>
          <cell r="O32" t="str">
            <v>BEJAIA</v>
          </cell>
          <cell r="P32" t="str">
            <v>ALMAG</v>
          </cell>
          <cell r="Q32" t="str">
            <v>Zone d'Activité Téharacht   AKBOU</v>
          </cell>
          <cell r="R32">
            <v>6200</v>
          </cell>
          <cell r="S32" t="str">
            <v>BEJAIA (ALGERIE)</v>
          </cell>
          <cell r="T32" t="str">
            <v/>
          </cell>
          <cell r="V32" t="str">
            <v/>
          </cell>
          <cell r="W32">
            <v>40000</v>
          </cell>
          <cell r="Y32">
            <v>40000</v>
          </cell>
          <cell r="Z32">
            <v>30000</v>
          </cell>
          <cell r="AA32" t="str">
            <v>FV</v>
          </cell>
        </row>
        <row r="33">
          <cell r="A33">
            <v>5.032</v>
          </cell>
          <cell r="B33">
            <v>5</v>
          </cell>
          <cell r="C33" t="str">
            <v>RM</v>
          </cell>
          <cell r="D33" t="str">
            <v>GD</v>
          </cell>
          <cell r="E33" t="str">
            <v>L'IMMOBILIERE GROUPE CASINO</v>
          </cell>
          <cell r="F33" t="str">
            <v>1, Esplanade de France   BP 306</v>
          </cell>
          <cell r="G33">
            <v>42008</v>
          </cell>
          <cell r="H33" t="str">
            <v>SAINT ETIENNE Cédex 08</v>
          </cell>
          <cell r="L33" t="str">
            <v>CASINO</v>
          </cell>
          <cell r="M33" t="str">
            <v>RHONE ALPES</v>
          </cell>
          <cell r="N33">
            <v>38</v>
          </cell>
          <cell r="O33" t="str">
            <v>CROLLES</v>
          </cell>
          <cell r="P33" t="str">
            <v>PERSPECTIVES ARCHITECTURE</v>
          </cell>
          <cell r="Q33" t="str">
            <v>44, Rue Villon</v>
          </cell>
          <cell r="R33">
            <v>69008</v>
          </cell>
          <cell r="S33" t="str">
            <v>LYON</v>
          </cell>
          <cell r="T33">
            <v>478764466</v>
          </cell>
          <cell r="V33">
            <v>478092175</v>
          </cell>
          <cell r="W33">
            <v>114000</v>
          </cell>
          <cell r="Y33">
            <v>114000</v>
          </cell>
          <cell r="Z33">
            <v>70000</v>
          </cell>
          <cell r="AA33" t="str">
            <v>RM</v>
          </cell>
        </row>
        <row r="34">
          <cell r="A34">
            <v>5.0330000000000004</v>
          </cell>
          <cell r="B34">
            <v>5</v>
          </cell>
          <cell r="C34" t="str">
            <v>RM</v>
          </cell>
          <cell r="D34" t="str">
            <v>GD</v>
          </cell>
          <cell r="E34" t="str">
            <v>PRES DU FOL</v>
          </cell>
          <cell r="F34" t="str">
            <v>ZAC La Lizaine</v>
          </cell>
          <cell r="G34">
            <v>70400</v>
          </cell>
          <cell r="H34" t="str">
            <v>HERICOURT</v>
          </cell>
          <cell r="L34" t="str">
            <v>SUPER U</v>
          </cell>
          <cell r="M34" t="str">
            <v>FRANCHE COMTE</v>
          </cell>
          <cell r="N34">
            <v>70</v>
          </cell>
          <cell r="O34" t="str">
            <v>HERICOURT</v>
          </cell>
          <cell r="P34" t="str">
            <v>COBI ENGINEERING</v>
          </cell>
          <cell r="Q34" t="str">
            <v>Rue Charles De Gaulle  BP 74147</v>
          </cell>
          <cell r="R34">
            <v>22100</v>
          </cell>
          <cell r="S34" t="str">
            <v>LANVALLAY</v>
          </cell>
          <cell r="T34">
            <v>296391837</v>
          </cell>
          <cell r="V34">
            <v>296853799</v>
          </cell>
          <cell r="W34">
            <v>556500</v>
          </cell>
          <cell r="Y34">
            <v>556500</v>
          </cell>
          <cell r="Z34">
            <v>345000</v>
          </cell>
          <cell r="AA34" t="str">
            <v>FV</v>
          </cell>
        </row>
        <row r="35">
          <cell r="A35">
            <v>5.0339999999999998</v>
          </cell>
          <cell r="B35">
            <v>5</v>
          </cell>
          <cell r="C35" t="str">
            <v>YM</v>
          </cell>
          <cell r="D35" t="str">
            <v>MP</v>
          </cell>
          <cell r="E35" t="str">
            <v>EIFFAGE CONSTRUCTION</v>
          </cell>
          <cell r="F35" t="str">
            <v>11, Avenue du Rhin</v>
          </cell>
          <cell r="G35">
            <v>54320</v>
          </cell>
          <cell r="H35" t="str">
            <v>MAXEVILLE</v>
          </cell>
          <cell r="J35">
            <v>630132226</v>
          </cell>
          <cell r="L35" t="str">
            <v>EDF</v>
          </cell>
          <cell r="M35" t="str">
            <v>LORRAINE</v>
          </cell>
          <cell r="N35">
            <v>54</v>
          </cell>
          <cell r="O35" t="str">
            <v>BLENOD LES PONT A MOUSSON</v>
          </cell>
          <cell r="P35" t="str">
            <v>EIFFAGE CONSTRUCTION</v>
          </cell>
          <cell r="Q35" t="str">
            <v>53, Rue Gambetta</v>
          </cell>
          <cell r="R35">
            <v>54700</v>
          </cell>
          <cell r="S35" t="str">
            <v>PONT A MOUSSON</v>
          </cell>
          <cell r="T35">
            <v>383840833</v>
          </cell>
          <cell r="V35">
            <v>383840831</v>
          </cell>
          <cell r="W35">
            <v>185000</v>
          </cell>
          <cell r="Y35">
            <v>185000</v>
          </cell>
          <cell r="Z35">
            <v>41500</v>
          </cell>
          <cell r="AA35" t="str">
            <v>FB</v>
          </cell>
        </row>
        <row r="36">
          <cell r="A36">
            <v>5.0350000000000001</v>
          </cell>
          <cell r="B36">
            <v>5</v>
          </cell>
          <cell r="C36" t="str">
            <v>JLC</v>
          </cell>
          <cell r="D36" t="str">
            <v>DI</v>
          </cell>
          <cell r="E36" t="str">
            <v>LEON GROSSE</v>
          </cell>
          <cell r="F36" t="str">
            <v>27, Rue Louis De Broglie</v>
          </cell>
          <cell r="G36">
            <v>21000</v>
          </cell>
          <cell r="H36" t="str">
            <v>DIJON</v>
          </cell>
          <cell r="I36">
            <v>380371000</v>
          </cell>
          <cell r="K36">
            <v>380371002</v>
          </cell>
          <cell r="L36" t="str">
            <v>SCI VALMY - HPDB - HOPITAL PRIVE DIJON BOURGOGNE</v>
          </cell>
          <cell r="M36" t="str">
            <v>BOURGOGNE</v>
          </cell>
          <cell r="N36">
            <v>21</v>
          </cell>
          <cell r="O36" t="str">
            <v>DIJON</v>
          </cell>
          <cell r="P36" t="str">
            <v>AIA ARCHITECTES</v>
          </cell>
          <cell r="Q36" t="str">
            <v>20, Rue Lortet</v>
          </cell>
          <cell r="R36">
            <v>69366</v>
          </cell>
          <cell r="S36" t="str">
            <v>LYON Cédex 07</v>
          </cell>
          <cell r="W36">
            <v>149000</v>
          </cell>
          <cell r="Y36">
            <v>149000</v>
          </cell>
          <cell r="Z36">
            <v>53800</v>
          </cell>
          <cell r="AA36" t="str">
            <v>RC</v>
          </cell>
        </row>
        <row r="37">
          <cell r="A37">
            <v>5.0359999999999996</v>
          </cell>
          <cell r="B37">
            <v>5</v>
          </cell>
          <cell r="C37" t="str">
            <v>JLC</v>
          </cell>
          <cell r="D37" t="str">
            <v>BI</v>
          </cell>
          <cell r="E37" t="str">
            <v>CUROT</v>
          </cell>
          <cell r="F37" t="str">
            <v>13, Rue du Professeur Louis Neel   BP 20</v>
          </cell>
          <cell r="G37">
            <v>21601</v>
          </cell>
          <cell r="H37" t="str">
            <v>LONGVIC LES DIJON</v>
          </cell>
          <cell r="I37">
            <v>380680730</v>
          </cell>
          <cell r="J37">
            <v>671875681</v>
          </cell>
          <cell r="L37" t="str">
            <v>TIPPAGRAL</v>
          </cell>
          <cell r="M37" t="str">
            <v>BOURGOGNE</v>
          </cell>
          <cell r="N37">
            <v>21</v>
          </cell>
          <cell r="O37" t="str">
            <v>LONGVIC LES DIJON</v>
          </cell>
          <cell r="P37" t="str">
            <v>CICAL</v>
          </cell>
          <cell r="Q37" t="str">
            <v>11, Rue Gustave Hirn</v>
          </cell>
          <cell r="R37">
            <v>68200</v>
          </cell>
          <cell r="S37" t="str">
            <v>MULHOUSE</v>
          </cell>
          <cell r="V37" t="str">
            <v/>
          </cell>
          <cell r="W37">
            <v>93250</v>
          </cell>
          <cell r="Y37">
            <v>93250</v>
          </cell>
          <cell r="Z37">
            <v>50875</v>
          </cell>
          <cell r="AA37" t="str">
            <v>RC</v>
          </cell>
        </row>
        <row r="38">
          <cell r="A38">
            <v>5.0369999999999999</v>
          </cell>
          <cell r="B38">
            <v>5</v>
          </cell>
          <cell r="C38" t="str">
            <v>JH</v>
          </cell>
          <cell r="D38" t="str">
            <v>BI</v>
          </cell>
          <cell r="E38" t="str">
            <v>BATIPRO CONCEPT</v>
          </cell>
          <cell r="F38" t="str">
            <v>31, Rue de la Gare</v>
          </cell>
          <cell r="G38">
            <v>25770</v>
          </cell>
          <cell r="H38" t="str">
            <v>SERRE LES SAPINS</v>
          </cell>
          <cell r="I38">
            <v>381412500</v>
          </cell>
          <cell r="K38">
            <v>381518041</v>
          </cell>
          <cell r="L38" t="str">
            <v>SOPIL</v>
          </cell>
          <cell r="M38" t="str">
            <v>FRANCHE COMTE</v>
          </cell>
          <cell r="N38">
            <v>25</v>
          </cell>
          <cell r="O38" t="str">
            <v>PIREY</v>
          </cell>
          <cell r="P38" t="str">
            <v>BATIPRO CONCEPT</v>
          </cell>
          <cell r="Q38" t="str">
            <v>31, Rue de la Gare</v>
          </cell>
          <cell r="R38">
            <v>25770</v>
          </cell>
          <cell r="S38" t="str">
            <v>SERRE LES SAPINS</v>
          </cell>
          <cell r="T38">
            <v>381412500</v>
          </cell>
          <cell r="V38">
            <v>381518041</v>
          </cell>
          <cell r="W38">
            <v>118568</v>
          </cell>
          <cell r="Y38">
            <v>118568</v>
          </cell>
          <cell r="Z38">
            <v>91920</v>
          </cell>
          <cell r="AA38" t="str">
            <v>ER</v>
          </cell>
        </row>
        <row r="39">
          <cell r="A39">
            <v>5.0380000000000003</v>
          </cell>
          <cell r="B39">
            <v>5</v>
          </cell>
          <cell r="C39" t="str">
            <v>JLC</v>
          </cell>
          <cell r="D39" t="str">
            <v>DI</v>
          </cell>
          <cell r="E39" t="str">
            <v>SPIE BATIGNOLLES</v>
          </cell>
          <cell r="F39" t="str">
            <v>68, Chemin du Moulin Carron   BP 6</v>
          </cell>
          <cell r="G39">
            <v>69571</v>
          </cell>
          <cell r="H39" t="str">
            <v>DARDILLY</v>
          </cell>
          <cell r="J39">
            <v>607652602</v>
          </cell>
          <cell r="L39" t="str">
            <v>POSTE IMMO "ANCIENNE POSTE GRANGIER"</v>
          </cell>
          <cell r="M39" t="str">
            <v>BOURGOGNE</v>
          </cell>
          <cell r="N39">
            <v>21</v>
          </cell>
          <cell r="O39" t="str">
            <v>DIJON</v>
          </cell>
          <cell r="P39" t="str">
            <v>SPIE BATIGNOLLES</v>
          </cell>
          <cell r="Q39" t="str">
            <v>68, Chemin du Moulin Carron   BP 6</v>
          </cell>
          <cell r="R39">
            <v>69571</v>
          </cell>
          <cell r="S39" t="str">
            <v>DARDILLY</v>
          </cell>
          <cell r="T39" t="str">
            <v/>
          </cell>
          <cell r="V39" t="str">
            <v/>
          </cell>
          <cell r="W39">
            <v>18360</v>
          </cell>
          <cell r="Y39">
            <v>18360</v>
          </cell>
          <cell r="Z39">
            <v>4080</v>
          </cell>
          <cell r="AA39" t="str">
            <v>RC</v>
          </cell>
        </row>
        <row r="40">
          <cell r="A40">
            <v>5.0389999999999997</v>
          </cell>
          <cell r="B40">
            <v>6</v>
          </cell>
          <cell r="C40" t="str">
            <v>RM</v>
          </cell>
          <cell r="D40" t="str">
            <v>BI</v>
          </cell>
          <cell r="E40" t="str">
            <v>HALLE PAYS DOLOIS</v>
          </cell>
          <cell r="F40" t="str">
            <v>98 b, Avenue de la République</v>
          </cell>
          <cell r="G40">
            <v>39500</v>
          </cell>
          <cell r="H40" t="str">
            <v>TAVAUX</v>
          </cell>
          <cell r="I40">
            <v>384811464</v>
          </cell>
          <cell r="J40">
            <v>610047545</v>
          </cell>
          <cell r="L40" t="str">
            <v>SOLVAY</v>
          </cell>
          <cell r="M40" t="str">
            <v>RHONE ALPES</v>
          </cell>
          <cell r="N40">
            <v>1</v>
          </cell>
          <cell r="O40" t="str">
            <v>ATTIGNAT</v>
          </cell>
          <cell r="P40" t="str">
            <v>HALLE PAYS DOLOIS</v>
          </cell>
          <cell r="Q40" t="str">
            <v>98 b, Avenue de la République</v>
          </cell>
          <cell r="R40">
            <v>39500</v>
          </cell>
          <cell r="S40" t="str">
            <v>TAVAUX</v>
          </cell>
          <cell r="T40">
            <v>384811464</v>
          </cell>
          <cell r="U40">
            <v>610047545</v>
          </cell>
          <cell r="W40">
            <v>89000</v>
          </cell>
          <cell r="Y40">
            <v>89000</v>
          </cell>
          <cell r="Z40">
            <v>39520</v>
          </cell>
          <cell r="AA40" t="str">
            <v>RM</v>
          </cell>
        </row>
        <row r="41">
          <cell r="A41">
            <v>5.04</v>
          </cell>
          <cell r="B41">
            <v>6</v>
          </cell>
          <cell r="C41" t="str">
            <v>JH</v>
          </cell>
          <cell r="D41" t="str">
            <v>BI</v>
          </cell>
          <cell r="E41" t="str">
            <v>ARGRU</v>
          </cell>
          <cell r="F41" t="str">
            <v>1, Rue de Paris</v>
          </cell>
          <cell r="G41">
            <v>67150</v>
          </cell>
          <cell r="H41" t="str">
            <v>ERSTEIN KRAFFT</v>
          </cell>
          <cell r="I41">
            <v>388598662</v>
          </cell>
          <cell r="J41">
            <v>675014822</v>
          </cell>
          <cell r="K41">
            <v>388598663</v>
          </cell>
          <cell r="L41" t="str">
            <v>ARGRU</v>
          </cell>
          <cell r="M41" t="str">
            <v>ALSACE</v>
          </cell>
          <cell r="N41">
            <v>67</v>
          </cell>
          <cell r="O41" t="str">
            <v>ERSTEIN KRAFFT</v>
          </cell>
          <cell r="P41" t="str">
            <v>LAVALIN</v>
          </cell>
          <cell r="Q41" t="str">
            <v>16, Rue de l'Industrie</v>
          </cell>
          <cell r="R41">
            <v>67402</v>
          </cell>
          <cell r="S41" t="str">
            <v>ILLKIRCH</v>
          </cell>
          <cell r="T41">
            <v>388408800</v>
          </cell>
          <cell r="U41">
            <v>313432049</v>
          </cell>
          <cell r="V41">
            <v>388672280</v>
          </cell>
          <cell r="W41">
            <v>120610</v>
          </cell>
          <cell r="X41">
            <v>1340</v>
          </cell>
          <cell r="Y41">
            <v>121950</v>
          </cell>
          <cell r="Z41">
            <v>70600</v>
          </cell>
          <cell r="AA41" t="str">
            <v>ER</v>
          </cell>
        </row>
        <row r="42">
          <cell r="A42">
            <v>5.0410000000000004</v>
          </cell>
          <cell r="B42">
            <v>6</v>
          </cell>
          <cell r="C42" t="str">
            <v>JH</v>
          </cell>
          <cell r="D42" t="str">
            <v>BI</v>
          </cell>
          <cell r="E42" t="str">
            <v>SODIVAL</v>
          </cell>
          <cell r="F42" t="str">
            <v>53, Rue du Rhin</v>
          </cell>
          <cell r="G42">
            <v>68620</v>
          </cell>
          <cell r="H42" t="str">
            <v>BITSCHWILLER LES THANN</v>
          </cell>
          <cell r="J42">
            <v>626534100</v>
          </cell>
          <cell r="L42" t="str">
            <v>SODIVAL</v>
          </cell>
          <cell r="M42" t="str">
            <v>ALSACE</v>
          </cell>
          <cell r="N42">
            <v>68</v>
          </cell>
          <cell r="O42" t="str">
            <v>BITSCHWILLER LES THANN</v>
          </cell>
          <cell r="P42" t="str">
            <v>CREABAT</v>
          </cell>
          <cell r="Q42" t="str">
            <v>169, Rue de Richwiller</v>
          </cell>
          <cell r="R42">
            <v>68260</v>
          </cell>
          <cell r="S42" t="str">
            <v>KINGERSHEIM</v>
          </cell>
          <cell r="T42">
            <v>389508409</v>
          </cell>
          <cell r="U42">
            <v>673148328</v>
          </cell>
          <cell r="V42">
            <v>389508425</v>
          </cell>
          <cell r="W42">
            <v>58000</v>
          </cell>
          <cell r="Y42">
            <v>58000</v>
          </cell>
          <cell r="Z42">
            <v>37000</v>
          </cell>
          <cell r="AA42" t="str">
            <v>ER</v>
          </cell>
        </row>
        <row r="43">
          <cell r="A43">
            <v>5.0419999999999998</v>
          </cell>
          <cell r="B43">
            <v>6</v>
          </cell>
          <cell r="C43" t="str">
            <v>RM</v>
          </cell>
          <cell r="D43" t="str">
            <v>BI</v>
          </cell>
          <cell r="E43" t="str">
            <v>HALLE PAYS DOLOIS</v>
          </cell>
          <cell r="F43" t="str">
            <v>98 b, Avenue de la République</v>
          </cell>
          <cell r="G43">
            <v>39500</v>
          </cell>
          <cell r="H43" t="str">
            <v>TAVAUX</v>
          </cell>
          <cell r="I43">
            <v>384811464</v>
          </cell>
          <cell r="J43">
            <v>610047545</v>
          </cell>
          <cell r="L43" t="str">
            <v>SOLVAY</v>
          </cell>
          <cell r="M43" t="str">
            <v>FRANCHE COMTE</v>
          </cell>
          <cell r="N43">
            <v>39</v>
          </cell>
          <cell r="O43" t="str">
            <v>TAVAUX</v>
          </cell>
          <cell r="V43" t="str">
            <v/>
          </cell>
          <cell r="W43">
            <v>19450</v>
          </cell>
          <cell r="Y43">
            <v>19450</v>
          </cell>
          <cell r="Z43">
            <v>2700</v>
          </cell>
          <cell r="AA43" t="str">
            <v>RM</v>
          </cell>
        </row>
        <row r="44">
          <cell r="A44">
            <v>5.0430000000000001</v>
          </cell>
          <cell r="B44">
            <v>6</v>
          </cell>
          <cell r="C44" t="str">
            <v>BE</v>
          </cell>
          <cell r="D44" t="str">
            <v>BI</v>
          </cell>
          <cell r="E44" t="str">
            <v>LCR</v>
          </cell>
          <cell r="F44" t="str">
            <v>19, Rue de la Haye   CS 30058   SCHILTIGHEIM</v>
          </cell>
          <cell r="G44">
            <v>67300</v>
          </cell>
          <cell r="H44" t="str">
            <v>SCHILTIGHEIM</v>
          </cell>
          <cell r="I44">
            <v>388770240</v>
          </cell>
          <cell r="K44">
            <v>388770265</v>
          </cell>
          <cell r="L44" t="str">
            <v>LE VERSEAU A</v>
          </cell>
          <cell r="M44" t="str">
            <v>ALSACE</v>
          </cell>
          <cell r="N44">
            <v>67</v>
          </cell>
          <cell r="O44" t="str">
            <v>GIROMAGY</v>
          </cell>
          <cell r="P44" t="str">
            <v>LCR</v>
          </cell>
          <cell r="Q44" t="str">
            <v>19, Rue de la Haye   CS 30058   SCHILTIGHEIM</v>
          </cell>
          <cell r="R44">
            <v>67300</v>
          </cell>
          <cell r="S44" t="str">
            <v>SCHILTIGHEIM</v>
          </cell>
          <cell r="T44">
            <v>388770240</v>
          </cell>
          <cell r="V44">
            <v>388770265</v>
          </cell>
          <cell r="W44">
            <v>156600</v>
          </cell>
          <cell r="Y44">
            <v>156600</v>
          </cell>
          <cell r="Z44">
            <v>100400</v>
          </cell>
          <cell r="AA44" t="str">
            <v>FV</v>
          </cell>
        </row>
        <row r="45">
          <cell r="A45">
            <v>5.0439999999999996</v>
          </cell>
          <cell r="B45">
            <v>6</v>
          </cell>
          <cell r="C45" t="str">
            <v>BE</v>
          </cell>
          <cell r="D45" t="str">
            <v>BI</v>
          </cell>
          <cell r="E45" t="str">
            <v>LCR</v>
          </cell>
          <cell r="F45" t="str">
            <v>19, Rue de la Haye   CS 30058   SCHILTIGHEIM</v>
          </cell>
          <cell r="G45">
            <v>67300</v>
          </cell>
          <cell r="H45" t="str">
            <v>SCHILTIGHEIM</v>
          </cell>
          <cell r="I45">
            <v>388770240</v>
          </cell>
          <cell r="K45">
            <v>388770265</v>
          </cell>
          <cell r="L45" t="str">
            <v>LE VERSEAU B</v>
          </cell>
          <cell r="M45" t="str">
            <v>ALSACE</v>
          </cell>
          <cell r="N45">
            <v>67</v>
          </cell>
          <cell r="O45" t="str">
            <v>SCHILTIGHEIM</v>
          </cell>
          <cell r="P45" t="str">
            <v>LCR</v>
          </cell>
          <cell r="Q45" t="str">
            <v>19, Rue de la Haye   CS 30058   SCHILTIGHEIM</v>
          </cell>
          <cell r="R45">
            <v>67300</v>
          </cell>
          <cell r="S45" t="str">
            <v>SCHILTIGHEIM</v>
          </cell>
          <cell r="T45">
            <v>388770240</v>
          </cell>
          <cell r="V45">
            <v>388770265</v>
          </cell>
          <cell r="W45">
            <v>136400</v>
          </cell>
          <cell r="Y45">
            <v>136400</v>
          </cell>
          <cell r="Z45">
            <v>92400</v>
          </cell>
          <cell r="AA45" t="str">
            <v>FV</v>
          </cell>
        </row>
        <row r="46">
          <cell r="A46">
            <v>5.0449999999999999</v>
          </cell>
          <cell r="B46">
            <v>6</v>
          </cell>
          <cell r="C46" t="str">
            <v>BE</v>
          </cell>
          <cell r="D46" t="str">
            <v>MP</v>
          </cell>
          <cell r="E46" t="str">
            <v>BRISARD CARAIBES</v>
          </cell>
          <cell r="F46" t="str">
            <v>3, Rue Eugène Eucharis   Lot Dillon</v>
          </cell>
          <cell r="G46">
            <v>97200</v>
          </cell>
          <cell r="H46" t="str">
            <v>FORT DE FRANCE</v>
          </cell>
          <cell r="I46">
            <v>596716525</v>
          </cell>
          <cell r="K46">
            <v>596716202</v>
          </cell>
          <cell r="L46" t="str">
            <v>SALLE DES FETES - SDF</v>
          </cell>
          <cell r="M46" t="str">
            <v>OUTRE MER</v>
          </cell>
          <cell r="N46">
            <v>97</v>
          </cell>
          <cell r="O46" t="str">
            <v xml:space="preserve">LES ABYMES </v>
          </cell>
          <cell r="P46" t="str">
            <v>BRISARD CARAIBES</v>
          </cell>
          <cell r="Q46" t="str">
            <v>3, Rue Eugène Eucharis  Lotissement Dillon</v>
          </cell>
          <cell r="R46">
            <v>97200</v>
          </cell>
          <cell r="S46" t="str">
            <v>FORT DE FRANCE</v>
          </cell>
          <cell r="T46">
            <v>596716525</v>
          </cell>
          <cell r="V46">
            <v>596716202</v>
          </cell>
          <cell r="W46">
            <v>133796.21</v>
          </cell>
          <cell r="X46">
            <v>3449.18</v>
          </cell>
          <cell r="Y46">
            <v>137245.38999999998</v>
          </cell>
          <cell r="Z46">
            <v>31000</v>
          </cell>
          <cell r="AA46" t="str">
            <v>R.C</v>
          </cell>
        </row>
        <row r="47">
          <cell r="A47">
            <v>5.0460000000000003</v>
          </cell>
          <cell r="B47">
            <v>6</v>
          </cell>
          <cell r="C47" t="str">
            <v>RM</v>
          </cell>
          <cell r="D47" t="str">
            <v>BI</v>
          </cell>
          <cell r="E47" t="str">
            <v>CMR</v>
          </cell>
          <cell r="F47" t="str">
            <v>25 C, Avenue de Toulouse   ZI Bel Air</v>
          </cell>
          <cell r="G47">
            <v>97450</v>
          </cell>
          <cell r="H47" t="str">
            <v>SAINT LOUIS (LA REUNION)</v>
          </cell>
          <cell r="I47">
            <v>262220909</v>
          </cell>
          <cell r="K47">
            <v>262220910</v>
          </cell>
          <cell r="L47" t="str">
            <v>SCI GRANACE</v>
          </cell>
          <cell r="M47" t="str">
            <v>OUTRE MER</v>
          </cell>
          <cell r="N47">
            <v>97</v>
          </cell>
          <cell r="O47" t="str">
            <v>SAINT LOUIS</v>
          </cell>
          <cell r="W47">
            <v>95830</v>
          </cell>
          <cell r="Y47">
            <v>95830</v>
          </cell>
          <cell r="Z47">
            <v>60000</v>
          </cell>
          <cell r="AA47" t="str">
            <v>RM</v>
          </cell>
        </row>
        <row r="48">
          <cell r="A48">
            <v>5.0469999999999997</v>
          </cell>
          <cell r="B48">
            <v>6</v>
          </cell>
          <cell r="C48" t="str">
            <v>BE</v>
          </cell>
          <cell r="D48" t="str">
            <v>BI</v>
          </cell>
          <cell r="E48" t="str">
            <v>BRISARD DAMPIERRE</v>
          </cell>
          <cell r="F48" t="str">
            <v>BP 45</v>
          </cell>
          <cell r="G48">
            <v>70180</v>
          </cell>
          <cell r="H48" t="str">
            <v>DAMPIERRE SUR SALON</v>
          </cell>
          <cell r="I48">
            <v>384677080</v>
          </cell>
          <cell r="K48">
            <v>384670542</v>
          </cell>
          <cell r="L48" t="str">
            <v>BRISARD DAMPIERRE</v>
          </cell>
          <cell r="M48" t="str">
            <v>FRANCHE COMTE</v>
          </cell>
          <cell r="N48">
            <v>70</v>
          </cell>
          <cell r="O48" t="str">
            <v>AUTET</v>
          </cell>
          <cell r="W48">
            <v>0</v>
          </cell>
          <cell r="Y48">
            <v>0</v>
          </cell>
          <cell r="Z48">
            <v>0</v>
          </cell>
        </row>
        <row r="49">
          <cell r="A49">
            <v>5.048</v>
          </cell>
          <cell r="B49">
            <v>6</v>
          </cell>
          <cell r="C49" t="str">
            <v>BE</v>
          </cell>
          <cell r="D49" t="str">
            <v>DI</v>
          </cell>
          <cell r="E49" t="str">
            <v>COREAL</v>
          </cell>
          <cell r="F49" t="str">
            <v>9, Avenue de l'Europe</v>
          </cell>
          <cell r="G49">
            <v>94320</v>
          </cell>
          <cell r="H49" t="str">
            <v>THIAIS</v>
          </cell>
          <cell r="I49">
            <v>157021100</v>
          </cell>
          <cell r="K49">
            <v>146867253</v>
          </cell>
          <cell r="L49" t="str">
            <v>CORIMMO INVEST - POLE DE RESTAURATION- AUDINCOURT 47 - OBOULABA</v>
          </cell>
          <cell r="M49" t="str">
            <v>ILE DE FRANCE</v>
          </cell>
          <cell r="N49">
            <v>95</v>
          </cell>
          <cell r="O49" t="str">
            <v>CORMEILLES EN PARISIS</v>
          </cell>
          <cell r="P49" t="str">
            <v>COREAL</v>
          </cell>
          <cell r="Q49" t="str">
            <v>9, Avenue de l'Europe</v>
          </cell>
          <cell r="R49">
            <v>94320</v>
          </cell>
          <cell r="S49" t="str">
            <v>THIAIS</v>
          </cell>
          <cell r="T49">
            <v>157021100</v>
          </cell>
          <cell r="V49">
            <v>146867253</v>
          </cell>
          <cell r="W49">
            <v>392275</v>
          </cell>
          <cell r="X49">
            <v>2600</v>
          </cell>
          <cell r="Y49">
            <v>394875</v>
          </cell>
          <cell r="Z49">
            <v>116016</v>
          </cell>
          <cell r="AA49" t="str">
            <v>R.C</v>
          </cell>
        </row>
        <row r="50">
          <cell r="A50">
            <v>5.0490000000000004</v>
          </cell>
          <cell r="B50">
            <v>6</v>
          </cell>
          <cell r="C50" t="str">
            <v>JH</v>
          </cell>
          <cell r="D50" t="str">
            <v>MP</v>
          </cell>
          <cell r="E50" t="str">
            <v>C3B</v>
          </cell>
          <cell r="F50" t="str">
            <v>Impasse JB Gambut</v>
          </cell>
          <cell r="G50">
            <v>21200</v>
          </cell>
          <cell r="H50" t="str">
            <v>BEAUNE</v>
          </cell>
          <cell r="I50">
            <v>380222610</v>
          </cell>
          <cell r="J50">
            <v>628784153</v>
          </cell>
          <cell r="L50" t="str">
            <v>LYCEE EUGENE DECOMBLE</v>
          </cell>
          <cell r="M50" t="str">
            <v>CHAMPAGNE ARDENNES</v>
          </cell>
          <cell r="N50">
            <v>52</v>
          </cell>
          <cell r="O50" t="str">
            <v>CHAUMONT</v>
          </cell>
          <cell r="P50" t="str">
            <v>C3B</v>
          </cell>
          <cell r="Q50" t="str">
            <v>Impasse JB Gambut</v>
          </cell>
          <cell r="R50">
            <v>21200</v>
          </cell>
          <cell r="S50" t="str">
            <v>BEAUNE</v>
          </cell>
          <cell r="T50">
            <v>380222610</v>
          </cell>
          <cell r="U50">
            <v>628784153</v>
          </cell>
          <cell r="V50" t="str">
            <v/>
          </cell>
          <cell r="W50">
            <v>1021037.01</v>
          </cell>
          <cell r="X50">
            <v>8300</v>
          </cell>
          <cell r="Y50">
            <v>1029337.01</v>
          </cell>
          <cell r="Z50">
            <v>389634</v>
          </cell>
          <cell r="AA50" t="str">
            <v>R.C</v>
          </cell>
        </row>
        <row r="51">
          <cell r="A51">
            <v>5.05</v>
          </cell>
          <cell r="B51">
            <v>7</v>
          </cell>
          <cell r="C51" t="str">
            <v>BE</v>
          </cell>
          <cell r="D51" t="str">
            <v>BI</v>
          </cell>
          <cell r="E51" t="str">
            <v>LC INGENIERIE</v>
          </cell>
          <cell r="F51" t="str">
            <v>2, Rue Alexander Calder  BP 17</v>
          </cell>
          <cell r="G51">
            <v>37320</v>
          </cell>
          <cell r="H51" t="str">
            <v>TRUYES</v>
          </cell>
          <cell r="I51">
            <v>247432547</v>
          </cell>
          <cell r="K51">
            <v>247432548</v>
          </cell>
          <cell r="L51" t="str">
            <v>SCHIEVER - SUPERMARCHE BI1 SIMPLY MARKET</v>
          </cell>
          <cell r="M51" t="str">
            <v>ILE DE FRANCE</v>
          </cell>
          <cell r="N51">
            <v>77</v>
          </cell>
          <cell r="O51" t="str">
            <v>MOUSSEAUX LES BRAY</v>
          </cell>
          <cell r="P51" t="str">
            <v>LC INGENIERIE</v>
          </cell>
          <cell r="Q51" t="str">
            <v>2, Rue Alexander Calder   BP 17</v>
          </cell>
          <cell r="R51">
            <v>37320</v>
          </cell>
          <cell r="S51" t="str">
            <v>TRUYES</v>
          </cell>
          <cell r="T51">
            <v>247432547</v>
          </cell>
          <cell r="V51">
            <v>247432548</v>
          </cell>
          <cell r="W51">
            <v>205000</v>
          </cell>
          <cell r="Y51">
            <v>205000</v>
          </cell>
          <cell r="Z51">
            <v>118720</v>
          </cell>
          <cell r="AA51" t="str">
            <v>R.C</v>
          </cell>
        </row>
        <row r="52">
          <cell r="A52">
            <v>5.0510000000000002</v>
          </cell>
          <cell r="B52">
            <v>7</v>
          </cell>
          <cell r="C52" t="str">
            <v>JLC</v>
          </cell>
          <cell r="D52" t="str">
            <v>BI</v>
          </cell>
          <cell r="E52" t="str">
            <v>BATIPRO CONCEPT</v>
          </cell>
          <cell r="F52" t="str">
            <v>12, Rue de la Gare</v>
          </cell>
          <cell r="G52">
            <v>25770</v>
          </cell>
          <cell r="H52" t="str">
            <v>SERRE LES SAPINS</v>
          </cell>
          <cell r="I52">
            <v>381412500</v>
          </cell>
          <cell r="L52" t="str">
            <v>NV HORIZONS</v>
          </cell>
          <cell r="M52" t="str">
            <v>FRANCHE COMTE</v>
          </cell>
          <cell r="N52">
            <v>25</v>
          </cell>
          <cell r="O52" t="str">
            <v>FRANOIS</v>
          </cell>
          <cell r="P52" t="str">
            <v>BATIPRO CONCEPT</v>
          </cell>
          <cell r="Q52" t="str">
            <v>12, Rue de la Gare</v>
          </cell>
          <cell r="R52">
            <v>25770</v>
          </cell>
          <cell r="S52" t="str">
            <v>SERRE LES SAPINS</v>
          </cell>
          <cell r="T52">
            <v>381412500</v>
          </cell>
          <cell r="V52" t="str">
            <v/>
          </cell>
          <cell r="W52">
            <v>20050</v>
          </cell>
          <cell r="Y52">
            <v>20050</v>
          </cell>
          <cell r="Z52">
            <v>12602</v>
          </cell>
          <cell r="AA52" t="str">
            <v>RC</v>
          </cell>
        </row>
        <row r="53">
          <cell r="A53">
            <v>5.0519999999999996</v>
          </cell>
          <cell r="B53">
            <v>7</v>
          </cell>
          <cell r="C53" t="str">
            <v>JLC</v>
          </cell>
          <cell r="D53" t="str">
            <v>BI</v>
          </cell>
          <cell r="E53" t="str">
            <v>BATIPRO CONCEPT</v>
          </cell>
          <cell r="F53" t="str">
            <v>12, Rue de la Gare</v>
          </cell>
          <cell r="G53">
            <v>25770</v>
          </cell>
          <cell r="H53" t="str">
            <v>SERRE LES SAPINS</v>
          </cell>
          <cell r="I53">
            <v>381412500</v>
          </cell>
          <cell r="L53" t="str">
            <v>CERMA'C</v>
          </cell>
          <cell r="M53" t="str">
            <v>FRANCHE COMTE</v>
          </cell>
          <cell r="N53">
            <v>25</v>
          </cell>
          <cell r="O53" t="str">
            <v>VUILLECIN</v>
          </cell>
          <cell r="P53" t="str">
            <v>BATIPRO CONCEPT</v>
          </cell>
          <cell r="Q53" t="str">
            <v>12, Rue de la Gare</v>
          </cell>
          <cell r="R53">
            <v>25770</v>
          </cell>
          <cell r="S53" t="str">
            <v>SERRE LES SAPINS</v>
          </cell>
          <cell r="T53">
            <v>381412500</v>
          </cell>
          <cell r="V53" t="str">
            <v/>
          </cell>
          <cell r="W53">
            <v>55355</v>
          </cell>
          <cell r="Y53">
            <v>55355</v>
          </cell>
          <cell r="Z53">
            <v>40090</v>
          </cell>
          <cell r="AA53" t="str">
            <v>RC</v>
          </cell>
        </row>
        <row r="54">
          <cell r="A54">
            <v>5.0529999999999999</v>
          </cell>
          <cell r="B54">
            <v>7</v>
          </cell>
          <cell r="C54" t="str">
            <v>JH</v>
          </cell>
          <cell r="D54" t="str">
            <v>MP</v>
          </cell>
          <cell r="E54" t="str">
            <v>EPL DE BESANCON</v>
          </cell>
          <cell r="F54" t="str">
            <v>2, Rue des Chanets</v>
          </cell>
          <cell r="G54">
            <v>25410</v>
          </cell>
          <cell r="H54" t="str">
            <v>DANNEMARIE SUR CRETE</v>
          </cell>
          <cell r="I54">
            <v>381586120</v>
          </cell>
          <cell r="K54">
            <v>381586183</v>
          </cell>
          <cell r="L54" t="str">
            <v>LEGTA - LYCEE AGRICOLE GRANVELLE</v>
          </cell>
          <cell r="M54" t="str">
            <v>FRANCHE COMTE</v>
          </cell>
          <cell r="N54">
            <v>25</v>
          </cell>
          <cell r="O54" t="str">
            <v>DANNEMARIE SUR CRETE</v>
          </cell>
          <cell r="P54" t="str">
            <v>COLIN Patrick</v>
          </cell>
          <cell r="Q54" t="str">
            <v>16, Rue de la Préfecture</v>
          </cell>
          <cell r="R54">
            <v>25000</v>
          </cell>
          <cell r="S54" t="str">
            <v>BESANCON</v>
          </cell>
          <cell r="T54">
            <v>381619124</v>
          </cell>
          <cell r="U54">
            <v>681408165</v>
          </cell>
          <cell r="W54">
            <v>46807</v>
          </cell>
          <cell r="Y54">
            <v>46807</v>
          </cell>
          <cell r="Z54">
            <v>13925</v>
          </cell>
          <cell r="AA54" t="str">
            <v>ER</v>
          </cell>
        </row>
        <row r="55">
          <cell r="A55">
            <v>5.0540000000000003</v>
          </cell>
          <cell r="B55">
            <v>7</v>
          </cell>
          <cell r="C55" t="str">
            <v>RM</v>
          </cell>
          <cell r="D55" t="str">
            <v>BI</v>
          </cell>
          <cell r="E55" t="str">
            <v>CMR</v>
          </cell>
          <cell r="F55" t="str">
            <v>25 C, Avenue de Toulouse   ZI Bel Air</v>
          </cell>
          <cell r="G55">
            <v>97450</v>
          </cell>
          <cell r="H55" t="str">
            <v>SAINT LOUIS (LA REUNION)</v>
          </cell>
          <cell r="L55" t="str">
            <v>CMR (Tôles pliées)</v>
          </cell>
          <cell r="M55" t="str">
            <v>OUTRE MER</v>
          </cell>
          <cell r="N55">
            <v>97</v>
          </cell>
          <cell r="O55" t="str">
            <v>L'ETANG SALE (LA REUNION)</v>
          </cell>
          <cell r="T55" t="str">
            <v/>
          </cell>
          <cell r="V55" t="str">
            <v/>
          </cell>
          <cell r="W55">
            <v>14750</v>
          </cell>
          <cell r="Y55">
            <v>14750</v>
          </cell>
          <cell r="Z55">
            <v>5000</v>
          </cell>
          <cell r="AA55" t="str">
            <v>RM</v>
          </cell>
        </row>
        <row r="56">
          <cell r="A56">
            <v>5.0549999999999997</v>
          </cell>
          <cell r="B56">
            <v>7</v>
          </cell>
          <cell r="C56" t="str">
            <v>BE</v>
          </cell>
          <cell r="D56" t="str">
            <v>BI</v>
          </cell>
          <cell r="E56" t="str">
            <v>ECOTITANIUM</v>
          </cell>
          <cell r="F56" t="str">
            <v>Tour Maine Montparnasse</v>
          </cell>
          <cell r="G56">
            <v>75755</v>
          </cell>
          <cell r="H56" t="str">
            <v>PARIS Cédex 15</v>
          </cell>
          <cell r="L56" t="str">
            <v>ECOTITANIUM</v>
          </cell>
          <cell r="M56" t="str">
            <v>AUVERGNE</v>
          </cell>
          <cell r="N56">
            <v>63</v>
          </cell>
          <cell r="O56" t="str">
            <v>SAINT GEORGES DE MONS</v>
          </cell>
          <cell r="P56" t="str">
            <v>ERAMET INGENIERIE - AUBERT &amp; DUVAL</v>
          </cell>
          <cell r="R56">
            <v>63770</v>
          </cell>
          <cell r="S56" t="str">
            <v>LES ANCIZES</v>
          </cell>
          <cell r="T56">
            <v>373673000</v>
          </cell>
          <cell r="U56">
            <v>622567407</v>
          </cell>
          <cell r="V56">
            <v>373673300</v>
          </cell>
          <cell r="W56">
            <v>3112383.73</v>
          </cell>
          <cell r="Y56">
            <v>3112383.73</v>
          </cell>
          <cell r="Z56">
            <v>795581</v>
          </cell>
          <cell r="AA56" t="str">
            <v>FV</v>
          </cell>
        </row>
        <row r="57">
          <cell r="A57">
            <v>5.056</v>
          </cell>
          <cell r="B57">
            <v>7</v>
          </cell>
          <cell r="C57" t="str">
            <v>BE</v>
          </cell>
          <cell r="D57" t="str">
            <v>BI</v>
          </cell>
          <cell r="E57" t="str">
            <v>EURL CHRISTOPHE GUIBAUDET</v>
          </cell>
          <cell r="F57" t="str">
            <v>5, Chemin du Muguet</v>
          </cell>
          <cell r="G57">
            <v>70180</v>
          </cell>
          <cell r="H57" t="str">
            <v>DELAIN</v>
          </cell>
          <cell r="L57" t="str">
            <v>PROSERPOL - SETEO - SCI VALSET</v>
          </cell>
          <cell r="M57" t="str">
            <v>BOURGOGNE</v>
          </cell>
          <cell r="N57">
            <v>21</v>
          </cell>
          <cell r="O57" t="str">
            <v>SAINT APOLLINAIRE</v>
          </cell>
          <cell r="T57" t="str">
            <v/>
          </cell>
          <cell r="V57" t="str">
            <v/>
          </cell>
          <cell r="W57">
            <v>26730</v>
          </cell>
          <cell r="Y57">
            <v>26730</v>
          </cell>
          <cell r="Z57">
            <v>6000</v>
          </cell>
        </row>
        <row r="58">
          <cell r="A58">
            <v>5.0570000000000004</v>
          </cell>
          <cell r="B58">
            <v>7</v>
          </cell>
          <cell r="C58" t="str">
            <v>YZ</v>
          </cell>
          <cell r="D58" t="str">
            <v>HS</v>
          </cell>
          <cell r="E58" t="str">
            <v>ARCO</v>
          </cell>
          <cell r="F58" t="str">
            <v>6, Rue de Dublin</v>
          </cell>
          <cell r="G58">
            <v>67300</v>
          </cell>
          <cell r="H58" t="str">
            <v>SCHILTIGHEIM</v>
          </cell>
          <cell r="I58">
            <v>388251715</v>
          </cell>
          <cell r="K58">
            <v>388251119</v>
          </cell>
          <cell r="L58" t="str">
            <v>SCI TOBARA - GAT</v>
          </cell>
          <cell r="M58" t="str">
            <v>ALSACE</v>
          </cell>
          <cell r="N58">
            <v>67</v>
          </cell>
          <cell r="O58" t="str">
            <v>HATTEN</v>
          </cell>
          <cell r="P58" t="str">
            <v>ARCO</v>
          </cell>
          <cell r="Q58" t="str">
            <v>6, Rue de Dublin</v>
          </cell>
          <cell r="R58">
            <v>67300</v>
          </cell>
          <cell r="S58" t="str">
            <v>SCHILTIGHEIM</v>
          </cell>
          <cell r="T58">
            <v>388251715</v>
          </cell>
          <cell r="V58">
            <v>388251119</v>
          </cell>
          <cell r="W58">
            <v>84430</v>
          </cell>
          <cell r="Y58">
            <v>84430</v>
          </cell>
          <cell r="Z58">
            <v>48000</v>
          </cell>
          <cell r="AA58" t="str">
            <v>ER</v>
          </cell>
        </row>
        <row r="59">
          <cell r="A59">
            <v>5.0579999999999998</v>
          </cell>
          <cell r="B59">
            <v>7</v>
          </cell>
          <cell r="C59" t="str">
            <v>YZ</v>
          </cell>
          <cell r="D59" t="str">
            <v>HS</v>
          </cell>
          <cell r="E59" t="str">
            <v>ARCO</v>
          </cell>
          <cell r="F59" t="str">
            <v>6, Rue de Dublin</v>
          </cell>
          <cell r="G59">
            <v>67300</v>
          </cell>
          <cell r="H59" t="str">
            <v>SCHILTIGHEIM</v>
          </cell>
          <cell r="I59">
            <v>388251715</v>
          </cell>
          <cell r="K59">
            <v>388251119</v>
          </cell>
          <cell r="L59" t="str">
            <v>SCI SOTHI</v>
          </cell>
          <cell r="M59" t="str">
            <v>ALSACE</v>
          </cell>
          <cell r="N59">
            <v>67</v>
          </cell>
          <cell r="O59" t="str">
            <v>INGWILLER</v>
          </cell>
          <cell r="P59" t="str">
            <v>ARCO</v>
          </cell>
          <cell r="Q59" t="str">
            <v>6, Rue de Dublin</v>
          </cell>
          <cell r="R59">
            <v>67300</v>
          </cell>
          <cell r="S59" t="str">
            <v>SCHILTIGHEIM</v>
          </cell>
          <cell r="T59">
            <v>388251715</v>
          </cell>
          <cell r="V59">
            <v>388251119</v>
          </cell>
          <cell r="W59">
            <v>15570</v>
          </cell>
          <cell r="Y59">
            <v>15570</v>
          </cell>
          <cell r="Z59">
            <v>5260</v>
          </cell>
          <cell r="AA59" t="str">
            <v>ER</v>
          </cell>
          <cell r="AB59" t="str">
            <v xml:space="preserve"> </v>
          </cell>
        </row>
        <row r="60">
          <cell r="A60">
            <v>5.0590000000000002</v>
          </cell>
          <cell r="B60">
            <v>7</v>
          </cell>
          <cell r="C60" t="str">
            <v>RM</v>
          </cell>
          <cell r="D60" t="str">
            <v>HS</v>
          </cell>
          <cell r="E60" t="str">
            <v>SCI RESIA</v>
          </cell>
          <cell r="F60" t="str">
            <v>146, Avenue Principale</v>
          </cell>
          <cell r="G60">
            <v>97450</v>
          </cell>
          <cell r="H60" t="str">
            <v>SAINT LOUIS (LA REUNION)</v>
          </cell>
          <cell r="L60" t="str">
            <v>SCI RESIA</v>
          </cell>
          <cell r="M60" t="str">
            <v>OUTRE MER</v>
          </cell>
          <cell r="N60">
            <v>97</v>
          </cell>
          <cell r="O60" t="str">
            <v>SAINT LOUIS</v>
          </cell>
          <cell r="V60" t="str">
            <v/>
          </cell>
          <cell r="W60">
            <v>60000</v>
          </cell>
          <cell r="Y60">
            <v>60000</v>
          </cell>
          <cell r="Z60">
            <v>20000</v>
          </cell>
          <cell r="AA60" t="str">
            <v>RM</v>
          </cell>
        </row>
        <row r="61">
          <cell r="A61">
            <v>5.0599999999999996</v>
          </cell>
          <cell r="B61">
            <v>7</v>
          </cell>
          <cell r="C61" t="str">
            <v>BE</v>
          </cell>
          <cell r="D61" t="str">
            <v>BI</v>
          </cell>
          <cell r="E61" t="str">
            <v>EURL CHRISTOPHE GUIBAUDET</v>
          </cell>
          <cell r="F61" t="str">
            <v>5, Chemin du Muguet</v>
          </cell>
          <cell r="G61">
            <v>70180</v>
          </cell>
          <cell r="H61" t="str">
            <v>DELAIN</v>
          </cell>
          <cell r="L61" t="str">
            <v>PROSERPOL - SETEO - SCI VALSET</v>
          </cell>
          <cell r="M61" t="str">
            <v>BOURGOGNE</v>
          </cell>
          <cell r="N61">
            <v>21</v>
          </cell>
          <cell r="O61" t="str">
            <v>SAINT APOLLINAIRE</v>
          </cell>
          <cell r="T61" t="str">
            <v/>
          </cell>
          <cell r="V61" t="str">
            <v/>
          </cell>
          <cell r="W61">
            <v>17000</v>
          </cell>
          <cell r="Y61">
            <v>17000</v>
          </cell>
          <cell r="Z61">
            <v>6300</v>
          </cell>
        </row>
        <row r="62">
          <cell r="A62">
            <v>5.0609999999999999</v>
          </cell>
          <cell r="B62">
            <v>8</v>
          </cell>
          <cell r="C62" t="str">
            <v>BE</v>
          </cell>
          <cell r="D62" t="str">
            <v>BI</v>
          </cell>
          <cell r="E62" t="str">
            <v>BROVEDANI</v>
          </cell>
          <cell r="F62" t="str">
            <v>2, Avenue Bade Wurtemberg</v>
          </cell>
          <cell r="G62">
            <v>57380</v>
          </cell>
          <cell r="H62" t="str">
            <v>FAULQUEMONT</v>
          </cell>
          <cell r="I62">
            <v>387910440</v>
          </cell>
          <cell r="K62">
            <v>387910314</v>
          </cell>
          <cell r="L62" t="str">
            <v>TOTAL</v>
          </cell>
          <cell r="M62" t="str">
            <v>LORRAINE</v>
          </cell>
          <cell r="N62">
            <v>57</v>
          </cell>
          <cell r="O62" t="str">
            <v>CARLING SAINT AVOLD</v>
          </cell>
          <cell r="P62" t="str">
            <v>BROVEDANI</v>
          </cell>
          <cell r="Q62" t="str">
            <v>2, Avenue Bade Wurtemberg</v>
          </cell>
          <cell r="R62">
            <v>57380</v>
          </cell>
          <cell r="S62" t="str">
            <v>FAULQUEMONT</v>
          </cell>
          <cell r="T62">
            <v>387910440</v>
          </cell>
          <cell r="V62">
            <v>387910314</v>
          </cell>
          <cell r="W62">
            <v>1057742.2100000002</v>
          </cell>
          <cell r="Y62">
            <v>1057742.2100000002</v>
          </cell>
          <cell r="Z62">
            <v>520536</v>
          </cell>
          <cell r="AA62" t="str">
            <v>XF</v>
          </cell>
        </row>
        <row r="63">
          <cell r="A63">
            <v>5.0620000000000003</v>
          </cell>
          <cell r="B63">
            <v>9</v>
          </cell>
          <cell r="C63" t="str">
            <v>YZ</v>
          </cell>
          <cell r="D63" t="str">
            <v>BI</v>
          </cell>
          <cell r="E63" t="str">
            <v>ALSABAIL</v>
          </cell>
          <cell r="F63" t="str">
            <v>7, Place Brant   CS 80030</v>
          </cell>
          <cell r="G63">
            <v>67001</v>
          </cell>
          <cell r="H63" t="str">
            <v>STRASBOURG Cédex</v>
          </cell>
          <cell r="L63" t="str">
            <v>DELTA - POLYCAPTIL</v>
          </cell>
          <cell r="M63" t="str">
            <v>ALSACE</v>
          </cell>
          <cell r="N63">
            <v>68</v>
          </cell>
          <cell r="O63" t="str">
            <v>RIXHEIM</v>
          </cell>
          <cell r="P63" t="str">
            <v>EZOPE</v>
          </cell>
          <cell r="Q63" t="str">
            <v>117 B, Avenue Roger Salengro</v>
          </cell>
          <cell r="R63">
            <v>68100</v>
          </cell>
          <cell r="S63" t="str">
            <v>MULHOUSE</v>
          </cell>
          <cell r="T63">
            <v>953063063</v>
          </cell>
          <cell r="U63">
            <v>624943396</v>
          </cell>
          <cell r="V63">
            <v>958063063</v>
          </cell>
          <cell r="W63">
            <v>55800</v>
          </cell>
          <cell r="Y63">
            <v>55800</v>
          </cell>
          <cell r="Z63">
            <v>31400</v>
          </cell>
          <cell r="AA63" t="str">
            <v>ER</v>
          </cell>
        </row>
        <row r="64">
          <cell r="A64">
            <v>5.0629999999999997</v>
          </cell>
          <cell r="B64">
            <v>9</v>
          </cell>
          <cell r="C64" t="str">
            <v>YZ</v>
          </cell>
          <cell r="D64" t="str">
            <v>BI</v>
          </cell>
          <cell r="E64" t="str">
            <v>ANTHYLIS</v>
          </cell>
          <cell r="F64" t="str">
            <v>17, Rue Jacobi Netter   Parc d'Activités des Forges</v>
          </cell>
          <cell r="G64">
            <v>67200</v>
          </cell>
          <cell r="H64" t="str">
            <v>STRASBOURG</v>
          </cell>
          <cell r="I64">
            <v>388830489</v>
          </cell>
          <cell r="K64">
            <v>388831856</v>
          </cell>
          <cell r="L64" t="str">
            <v>BRIAM SOCHA - ROYER FORBACH</v>
          </cell>
          <cell r="M64" t="str">
            <v>LORRAINE</v>
          </cell>
          <cell r="N64">
            <v>57</v>
          </cell>
          <cell r="O64" t="str">
            <v>FORBACH SUD</v>
          </cell>
          <cell r="P64" t="str">
            <v>ANTHYLIS</v>
          </cell>
          <cell r="Q64" t="str">
            <v>17, Rue Jacobi Netter   Parc d'Activités des Forges</v>
          </cell>
          <cell r="R64">
            <v>67200</v>
          </cell>
          <cell r="S64" t="str">
            <v>STRASBOURG</v>
          </cell>
          <cell r="T64">
            <v>388830489</v>
          </cell>
          <cell r="V64">
            <v>388831856</v>
          </cell>
          <cell r="W64">
            <v>97497.41</v>
          </cell>
          <cell r="Y64">
            <v>97497.41</v>
          </cell>
          <cell r="Z64">
            <v>52571</v>
          </cell>
          <cell r="AA64" t="str">
            <v>ER</v>
          </cell>
        </row>
        <row r="65">
          <cell r="A65">
            <v>5.0640000000000001</v>
          </cell>
          <cell r="B65">
            <v>8</v>
          </cell>
          <cell r="C65" t="str">
            <v>JLC</v>
          </cell>
          <cell r="D65" t="str">
            <v>GD</v>
          </cell>
          <cell r="E65" t="str">
            <v>CUROT</v>
          </cell>
          <cell r="F65" t="str">
            <v>13, Rue du Professeur Louis Neel   BP 20</v>
          </cell>
          <cell r="G65">
            <v>2600</v>
          </cell>
          <cell r="H65" t="str">
            <v>LONGVIC LES DIJON</v>
          </cell>
          <cell r="I65">
            <v>380680730</v>
          </cell>
          <cell r="L65" t="str">
            <v>SCI DM</v>
          </cell>
          <cell r="M65" t="str">
            <v>BOURGOGNE</v>
          </cell>
          <cell r="N65">
            <v>21</v>
          </cell>
          <cell r="O65" t="str">
            <v>QUETIGNY</v>
          </cell>
          <cell r="V65" t="str">
            <v/>
          </cell>
          <cell r="W65">
            <v>117500</v>
          </cell>
          <cell r="Y65">
            <v>117500</v>
          </cell>
          <cell r="Z65">
            <v>53200</v>
          </cell>
          <cell r="AA65" t="str">
            <v>RC</v>
          </cell>
        </row>
        <row r="66">
          <cell r="A66">
            <v>5.0650000000000004</v>
          </cell>
          <cell r="B66">
            <v>9</v>
          </cell>
          <cell r="C66" t="str">
            <v>BE</v>
          </cell>
          <cell r="D66" t="str">
            <v>DI</v>
          </cell>
          <cell r="E66" t="str">
            <v>CARSANA</v>
          </cell>
          <cell r="F66" t="str">
            <v>Rue de Montureux</v>
          </cell>
          <cell r="G66">
            <v>70500</v>
          </cell>
          <cell r="H66" t="str">
            <v>GEVIGNEY ET MERCEY</v>
          </cell>
          <cell r="I66">
            <v>384680223</v>
          </cell>
          <cell r="J66">
            <v>607397650</v>
          </cell>
          <cell r="L66" t="str">
            <v>PASSERELLE VELOROUTE</v>
          </cell>
          <cell r="M66" t="str">
            <v>FRANCHE COMTE</v>
          </cell>
          <cell r="N66">
            <v>70</v>
          </cell>
          <cell r="O66" t="str">
            <v>APREMONT</v>
          </cell>
          <cell r="P66" t="str">
            <v>CARSANA</v>
          </cell>
          <cell r="Q66" t="str">
            <v>Rue de Montureux</v>
          </cell>
          <cell r="R66">
            <v>70500</v>
          </cell>
          <cell r="S66" t="str">
            <v>GEVIGNEY ET MERCEY</v>
          </cell>
          <cell r="T66">
            <v>384680223</v>
          </cell>
          <cell r="V66" t="str">
            <v/>
          </cell>
          <cell r="W66">
            <v>46389.39</v>
          </cell>
          <cell r="Y66">
            <v>46389.39</v>
          </cell>
          <cell r="Z66">
            <v>11534</v>
          </cell>
          <cell r="AA66" t="str">
            <v>JM</v>
          </cell>
        </row>
        <row r="67">
          <cell r="A67">
            <v>5.0659999999999998</v>
          </cell>
          <cell r="B67">
            <v>9</v>
          </cell>
          <cell r="C67" t="str">
            <v>JLC</v>
          </cell>
          <cell r="D67" t="str">
            <v>BI</v>
          </cell>
          <cell r="E67" t="str">
            <v>BOUILLOT LOUIS</v>
          </cell>
          <cell r="F67" t="str">
            <v>BP 120</v>
          </cell>
          <cell r="G67">
            <v>21703</v>
          </cell>
          <cell r="H67" t="str">
            <v>NUITS SAINT GEORGES</v>
          </cell>
          <cell r="I67">
            <v>380626162</v>
          </cell>
          <cell r="L67" t="str">
            <v>DOMAINE DE MOLESME</v>
          </cell>
          <cell r="M67" t="str">
            <v>BOURGOGNE</v>
          </cell>
          <cell r="N67">
            <v>21</v>
          </cell>
          <cell r="O67" t="str">
            <v>MOLESME</v>
          </cell>
          <cell r="V67" t="str">
            <v/>
          </cell>
          <cell r="W67">
            <v>55000</v>
          </cell>
          <cell r="Y67">
            <v>55000</v>
          </cell>
          <cell r="Z67">
            <v>5750</v>
          </cell>
          <cell r="AA67" t="str">
            <v>RC</v>
          </cell>
        </row>
        <row r="68">
          <cell r="A68">
            <v>5.0670000000000002</v>
          </cell>
          <cell r="B68">
            <v>9</v>
          </cell>
          <cell r="C68" t="str">
            <v>YZ</v>
          </cell>
          <cell r="D68" t="str">
            <v>HS</v>
          </cell>
          <cell r="E68" t="str">
            <v>ARCO</v>
          </cell>
          <cell r="F68" t="str">
            <v>6, Rue de Dublin</v>
          </cell>
          <cell r="G68">
            <v>67300</v>
          </cell>
          <cell r="H68" t="str">
            <v>SCHILTIGHEIM</v>
          </cell>
          <cell r="I68">
            <v>388251715</v>
          </cell>
          <cell r="K68">
            <v>388251119</v>
          </cell>
          <cell r="L68" t="str">
            <v>SCI RCP MOTOVISION</v>
          </cell>
          <cell r="M68" t="str">
            <v>ALSACE</v>
          </cell>
          <cell r="N68">
            <v>67</v>
          </cell>
          <cell r="O68" t="str">
            <v>ESCHBACH</v>
          </cell>
          <cell r="P68" t="str">
            <v>ARCO</v>
          </cell>
          <cell r="Q68" t="str">
            <v>6, Rue de Dublin</v>
          </cell>
          <cell r="R68">
            <v>67300</v>
          </cell>
          <cell r="S68" t="str">
            <v>SCHILTIGHEIM</v>
          </cell>
          <cell r="T68">
            <v>388251715</v>
          </cell>
          <cell r="V68">
            <v>388251119</v>
          </cell>
          <cell r="W68">
            <v>51105.760000000002</v>
          </cell>
          <cell r="Y68">
            <v>51105.760000000002</v>
          </cell>
          <cell r="Z68">
            <v>29780</v>
          </cell>
          <cell r="AA68" t="str">
            <v>ER</v>
          </cell>
        </row>
        <row r="69">
          <cell r="A69">
            <v>5.0679999999999996</v>
          </cell>
          <cell r="B69">
            <v>9</v>
          </cell>
          <cell r="C69" t="str">
            <v>YZ</v>
          </cell>
          <cell r="D69" t="str">
            <v>HS</v>
          </cell>
          <cell r="E69" t="str">
            <v>ARCO</v>
          </cell>
          <cell r="F69" t="str">
            <v>6, Rue de Dublin</v>
          </cell>
          <cell r="G69">
            <v>67300</v>
          </cell>
          <cell r="H69" t="str">
            <v>SCHILTIGHEIM</v>
          </cell>
          <cell r="I69">
            <v>388251715</v>
          </cell>
          <cell r="K69">
            <v>388251119</v>
          </cell>
          <cell r="L69" t="str">
            <v>SCI ROEPA</v>
          </cell>
          <cell r="M69" t="str">
            <v>ALSACE</v>
          </cell>
          <cell r="N69">
            <v>68</v>
          </cell>
          <cell r="O69" t="str">
            <v>HUNINGUE</v>
          </cell>
          <cell r="P69" t="str">
            <v>ARCO</v>
          </cell>
          <cell r="Q69" t="str">
            <v>6, Rue de Dublin</v>
          </cell>
          <cell r="R69">
            <v>67300</v>
          </cell>
          <cell r="S69" t="str">
            <v>SCHILTIGHEIM</v>
          </cell>
          <cell r="T69">
            <v>388251715</v>
          </cell>
          <cell r="V69">
            <v>388251119</v>
          </cell>
          <cell r="W69">
            <v>269915</v>
          </cell>
          <cell r="Y69">
            <v>269915</v>
          </cell>
          <cell r="Z69">
            <v>151800</v>
          </cell>
          <cell r="AA69" t="str">
            <v>ER</v>
          </cell>
        </row>
        <row r="70">
          <cell r="A70">
            <v>5.069</v>
          </cell>
          <cell r="B70">
            <v>9</v>
          </cell>
          <cell r="C70" t="str">
            <v>RM</v>
          </cell>
          <cell r="D70" t="str">
            <v>BI</v>
          </cell>
          <cell r="E70" t="str">
            <v>TAM</v>
          </cell>
          <cell r="F70" t="str">
            <v>16, Rue des Carriers</v>
          </cell>
          <cell r="G70">
            <v>91351</v>
          </cell>
          <cell r="H70" t="str">
            <v>GRIGNY</v>
          </cell>
          <cell r="L70" t="str">
            <v>TAM</v>
          </cell>
          <cell r="M70" t="str">
            <v>ILE DE FRANCE</v>
          </cell>
          <cell r="N70">
            <v>75</v>
          </cell>
          <cell r="O70" t="str">
            <v>PARIS</v>
          </cell>
          <cell r="P70" t="str">
            <v>TAM</v>
          </cell>
          <cell r="Q70" t="str">
            <v>16, Rue des Carriers</v>
          </cell>
          <cell r="R70">
            <v>91351</v>
          </cell>
          <cell r="S70" t="str">
            <v>GRIGNY</v>
          </cell>
          <cell r="T70" t="str">
            <v/>
          </cell>
          <cell r="V70" t="str">
            <v/>
          </cell>
          <cell r="W70">
            <v>33320</v>
          </cell>
          <cell r="Y70">
            <v>33320</v>
          </cell>
          <cell r="Z70">
            <v>18600</v>
          </cell>
          <cell r="AA70" t="str">
            <v>RM</v>
          </cell>
        </row>
        <row r="71">
          <cell r="A71">
            <v>5.07</v>
          </cell>
          <cell r="B71">
            <v>9</v>
          </cell>
          <cell r="C71" t="str">
            <v>JH</v>
          </cell>
          <cell r="D71" t="str">
            <v>BI</v>
          </cell>
          <cell r="E71" t="str">
            <v>BIOBATI</v>
          </cell>
          <cell r="F71" t="str">
            <v>57, Square Eugène Herzog   ZAC Ban La Dame</v>
          </cell>
          <cell r="G71">
            <v>54390</v>
          </cell>
          <cell r="H71" t="str">
            <v>FROUARD</v>
          </cell>
          <cell r="I71">
            <v>383240909</v>
          </cell>
          <cell r="J71">
            <v>687328110</v>
          </cell>
          <cell r="K71">
            <v>383490714</v>
          </cell>
          <cell r="L71" t="str">
            <v>CAREP</v>
          </cell>
          <cell r="M71" t="str">
            <v>LORRAINE</v>
          </cell>
          <cell r="N71">
            <v>54</v>
          </cell>
          <cell r="O71" t="str">
            <v>LESMENILS</v>
          </cell>
          <cell r="P71" t="str">
            <v>BIOBATI</v>
          </cell>
          <cell r="Q71" t="str">
            <v>57, Square Eugène Herzog   ZAC Ban La Dame</v>
          </cell>
          <cell r="R71">
            <v>54390</v>
          </cell>
          <cell r="S71" t="str">
            <v>FROUARD</v>
          </cell>
          <cell r="T71">
            <v>383240909</v>
          </cell>
          <cell r="V71">
            <v>383490714</v>
          </cell>
          <cell r="W71">
            <v>94050</v>
          </cell>
          <cell r="Y71">
            <v>94050</v>
          </cell>
          <cell r="Z71">
            <v>54800</v>
          </cell>
          <cell r="AA71" t="str">
            <v>R.C</v>
          </cell>
        </row>
        <row r="72">
          <cell r="A72">
            <v>5.0709999999999997</v>
          </cell>
          <cell r="B72">
            <v>9</v>
          </cell>
          <cell r="C72" t="str">
            <v>YZ</v>
          </cell>
          <cell r="D72" t="str">
            <v>BI</v>
          </cell>
          <cell r="E72" t="str">
            <v>NOVARTIS SANTE ANIMALE</v>
          </cell>
          <cell r="F72" t="str">
            <v>26, Rue de la Chapelle</v>
          </cell>
          <cell r="G72">
            <v>68333</v>
          </cell>
          <cell r="H72" t="str">
            <v>HUNINGUE Cédex</v>
          </cell>
          <cell r="L72" t="str">
            <v>NOVARTIS - ELANCO</v>
          </cell>
          <cell r="M72" t="str">
            <v>ALSACE</v>
          </cell>
          <cell r="N72">
            <v>68</v>
          </cell>
          <cell r="O72" t="str">
            <v>HUNINGUE</v>
          </cell>
          <cell r="P72" t="str">
            <v>SCHWAB ARCHITECTES</v>
          </cell>
          <cell r="Q72" t="str">
            <v>8, Rue de la Haye   Espace Européen de l'Entreprise</v>
          </cell>
          <cell r="R72">
            <v>67300</v>
          </cell>
          <cell r="S72" t="str">
            <v>SCHILTIGHEIM</v>
          </cell>
          <cell r="T72">
            <v>388618669</v>
          </cell>
          <cell r="V72">
            <v>388817318</v>
          </cell>
          <cell r="W72">
            <v>347213.54</v>
          </cell>
          <cell r="X72">
            <v>13092.68</v>
          </cell>
          <cell r="Y72">
            <v>360306.22</v>
          </cell>
          <cell r="Z72">
            <v>150915</v>
          </cell>
          <cell r="AA72" t="str">
            <v>ER</v>
          </cell>
        </row>
        <row r="73">
          <cell r="A73">
            <v>5.0720000000000001</v>
          </cell>
          <cell r="B73">
            <v>10</v>
          </cell>
          <cell r="C73" t="str">
            <v>RM</v>
          </cell>
          <cell r="D73" t="str">
            <v>GD</v>
          </cell>
          <cell r="E73" t="str">
            <v>ISSEDIS</v>
          </cell>
          <cell r="F73" t="str">
            <v>Rue de Guebwiller</v>
          </cell>
          <cell r="G73">
            <v>68500</v>
          </cell>
          <cell r="H73" t="str">
            <v>ISSENHEIM</v>
          </cell>
          <cell r="L73" t="str">
            <v>LECLERC</v>
          </cell>
          <cell r="M73" t="str">
            <v>ALSACE</v>
          </cell>
          <cell r="N73">
            <v>68</v>
          </cell>
          <cell r="O73" t="str">
            <v>ISSENHEIM</v>
          </cell>
          <cell r="P73" t="str">
            <v>VALENTIN Jean Yves</v>
          </cell>
          <cell r="Q73" t="str">
            <v>12, Rue des Capucins</v>
          </cell>
          <cell r="R73">
            <v>57400</v>
          </cell>
          <cell r="S73" t="str">
            <v>SARREBOURG</v>
          </cell>
          <cell r="T73">
            <v>387031080</v>
          </cell>
          <cell r="V73">
            <v>387030783</v>
          </cell>
          <cell r="W73">
            <v>13500</v>
          </cell>
          <cell r="Y73">
            <v>13500</v>
          </cell>
          <cell r="Z73">
            <v>4200</v>
          </cell>
          <cell r="AA73" t="str">
            <v>R.C</v>
          </cell>
        </row>
        <row r="74">
          <cell r="A74">
            <v>5.0730000000000004</v>
          </cell>
          <cell r="B74">
            <v>9</v>
          </cell>
          <cell r="C74" t="str">
            <v>RM</v>
          </cell>
          <cell r="D74" t="str">
            <v>BI</v>
          </cell>
          <cell r="E74" t="str">
            <v>LIMA - GROUPE LIEBOT</v>
          </cell>
          <cell r="F74" t="str">
            <v>24, Avenue des Sables</v>
          </cell>
          <cell r="G74">
            <v>85501</v>
          </cell>
          <cell r="H74" t="str">
            <v>LES HERBIERS</v>
          </cell>
          <cell r="L74" t="str">
            <v>LIMA - GROUPE LIEBOT</v>
          </cell>
          <cell r="M74" t="str">
            <v>RHONE ALPES</v>
          </cell>
          <cell r="N74">
            <v>1</v>
          </cell>
          <cell r="O74" t="str">
            <v>SAINT VULBAS</v>
          </cell>
          <cell r="P74" t="str">
            <v>ARCHIGROUP</v>
          </cell>
          <cell r="Q74" t="str">
            <v>411, Allée des Noisetiers</v>
          </cell>
          <cell r="R74">
            <v>69579</v>
          </cell>
          <cell r="S74" t="str">
            <v>LIMONEST</v>
          </cell>
          <cell r="T74" t="str">
            <v/>
          </cell>
          <cell r="V74" t="str">
            <v/>
          </cell>
          <cell r="W74">
            <v>762990</v>
          </cell>
          <cell r="Y74">
            <v>762990</v>
          </cell>
          <cell r="Z74">
            <v>417290</v>
          </cell>
          <cell r="AA74" t="str">
            <v>XF</v>
          </cell>
        </row>
        <row r="75">
          <cell r="A75">
            <v>5.0739999999999998</v>
          </cell>
          <cell r="B75">
            <v>9</v>
          </cell>
          <cell r="C75" t="str">
            <v>RM</v>
          </cell>
          <cell r="D75" t="str">
            <v>GD</v>
          </cell>
          <cell r="E75" t="str">
            <v>SCI IMMO PL100</v>
          </cell>
          <cell r="F75" t="str">
            <v>18, Rue Nicéphore Niepce</v>
          </cell>
          <cell r="G75">
            <v>69800</v>
          </cell>
          <cell r="H75" t="str">
            <v>SAINT PRIEST</v>
          </cell>
          <cell r="L75" t="str">
            <v>GRAND FRAIS GESTION</v>
          </cell>
          <cell r="M75" t="str">
            <v>RHONE ALPES</v>
          </cell>
          <cell r="N75">
            <v>74</v>
          </cell>
          <cell r="O75" t="str">
            <v>ARGONAY</v>
          </cell>
          <cell r="P75" t="str">
            <v>AI2B</v>
          </cell>
          <cell r="Q75" t="str">
            <v>ZA Montépy</v>
          </cell>
          <cell r="R75">
            <v>69210</v>
          </cell>
          <cell r="S75" t="str">
            <v>FLEURIEUX L'ARBRESLE</v>
          </cell>
          <cell r="T75" t="str">
            <v/>
          </cell>
          <cell r="V75" t="str">
            <v/>
          </cell>
          <cell r="W75">
            <v>165000</v>
          </cell>
          <cell r="X75">
            <v>315</v>
          </cell>
          <cell r="Y75">
            <v>165315</v>
          </cell>
          <cell r="Z75">
            <v>100000</v>
          </cell>
          <cell r="AA75" t="str">
            <v>R.C</v>
          </cell>
        </row>
        <row r="76">
          <cell r="A76">
            <v>5.0750000000000002</v>
          </cell>
          <cell r="B76">
            <v>9</v>
          </cell>
          <cell r="C76" t="str">
            <v>JH</v>
          </cell>
          <cell r="D76" t="str">
            <v>GD</v>
          </cell>
          <cell r="E76" t="str">
            <v>SCI BOHEC</v>
          </cell>
          <cell r="F76" t="str">
            <v>11, Rue du Docteur Mazauric</v>
          </cell>
          <cell r="G76">
            <v>38350</v>
          </cell>
          <cell r="H76" t="str">
            <v>LA MURE</v>
          </cell>
          <cell r="L76" t="str">
            <v>NETTO - FRANKAMICK</v>
          </cell>
          <cell r="M76" t="str">
            <v>RHONE ALPES</v>
          </cell>
          <cell r="N76">
            <v>38</v>
          </cell>
          <cell r="O76" t="str">
            <v>LA MURE SUR ISERE</v>
          </cell>
          <cell r="P76" t="str">
            <v>CIA INTERNATIONAL</v>
          </cell>
          <cell r="Q76" t="str">
            <v>4 b, Rue Maryse Bastié</v>
          </cell>
          <cell r="R76">
            <v>69500</v>
          </cell>
          <cell r="S76" t="str">
            <v>BRON</v>
          </cell>
          <cell r="T76">
            <v>478772990</v>
          </cell>
          <cell r="V76">
            <v>478012168</v>
          </cell>
          <cell r="W76">
            <v>62000</v>
          </cell>
          <cell r="X76">
            <v>2000</v>
          </cell>
          <cell r="Y76">
            <v>64000</v>
          </cell>
          <cell r="Z76">
            <v>22600</v>
          </cell>
          <cell r="AA76" t="str">
            <v>R.C</v>
          </cell>
        </row>
        <row r="77">
          <cell r="A77">
            <v>5.0759999999999996</v>
          </cell>
          <cell r="B77">
            <v>9</v>
          </cell>
          <cell r="C77" t="str">
            <v>JH</v>
          </cell>
          <cell r="D77" t="str">
            <v>GD</v>
          </cell>
          <cell r="E77" t="str">
            <v>LCR</v>
          </cell>
          <cell r="F77" t="str">
            <v>19, Rue de la Haye   CS 30058   SCHILTIGHEIM</v>
          </cell>
          <cell r="G77">
            <v>67013</v>
          </cell>
          <cell r="H77" t="str">
            <v>STRASBOURG</v>
          </cell>
          <cell r="I77">
            <v>388770240</v>
          </cell>
          <cell r="K77">
            <v>388770265</v>
          </cell>
          <cell r="L77" t="str">
            <v>PROD'HYGE</v>
          </cell>
          <cell r="M77" t="str">
            <v>ALSACE</v>
          </cell>
          <cell r="N77">
            <v>67</v>
          </cell>
          <cell r="O77" t="str">
            <v>ENTZHEIM</v>
          </cell>
          <cell r="P77" t="str">
            <v>LCR</v>
          </cell>
          <cell r="Q77" t="str">
            <v>19, Rue de la Haye   CS 30058   SCHILTIGHEIM</v>
          </cell>
          <cell r="R77">
            <v>67013</v>
          </cell>
          <cell r="S77" t="str">
            <v>STRASBOURG</v>
          </cell>
          <cell r="T77">
            <v>388770240</v>
          </cell>
          <cell r="V77">
            <v>388770265</v>
          </cell>
          <cell r="W77">
            <v>79600</v>
          </cell>
          <cell r="Y77">
            <v>79600</v>
          </cell>
          <cell r="Z77">
            <v>51000</v>
          </cell>
          <cell r="AA77" t="str">
            <v>JM</v>
          </cell>
        </row>
        <row r="78">
          <cell r="A78">
            <v>5.077</v>
          </cell>
          <cell r="B78">
            <v>9</v>
          </cell>
          <cell r="C78" t="str">
            <v>RM</v>
          </cell>
          <cell r="D78" t="str">
            <v>GD</v>
          </cell>
          <cell r="E78" t="str">
            <v>SODIHARDT</v>
          </cell>
          <cell r="F78" t="str">
            <v>43, Rue Eugène Ducretet</v>
          </cell>
          <cell r="G78">
            <v>68200</v>
          </cell>
          <cell r="H78" t="str">
            <v>MULHOUSE</v>
          </cell>
          <cell r="L78" t="str">
            <v>SUPER U - SCI IMMOHARDT</v>
          </cell>
          <cell r="M78" t="str">
            <v>ALSACE</v>
          </cell>
          <cell r="N78">
            <v>67</v>
          </cell>
          <cell r="O78" t="str">
            <v>GUNDERSHOFFEN</v>
          </cell>
          <cell r="P78" t="str">
            <v>COBI ENGINEERING</v>
          </cell>
          <cell r="Q78" t="str">
            <v>2, Rue Charles De Gaulle BP 74147</v>
          </cell>
          <cell r="R78">
            <v>22100</v>
          </cell>
          <cell r="S78" t="str">
            <v>LANVALLAY</v>
          </cell>
          <cell r="T78">
            <v>296391837</v>
          </cell>
          <cell r="V78">
            <v>296853799</v>
          </cell>
          <cell r="W78">
            <v>595000</v>
          </cell>
          <cell r="X78">
            <v>3250</v>
          </cell>
          <cell r="Y78">
            <v>598250</v>
          </cell>
          <cell r="Z78">
            <v>375682</v>
          </cell>
          <cell r="AA78" t="str">
            <v>RM</v>
          </cell>
        </row>
        <row r="79">
          <cell r="A79">
            <v>5.0780000000000003</v>
          </cell>
          <cell r="B79">
            <v>9</v>
          </cell>
          <cell r="C79" t="str">
            <v>JH</v>
          </cell>
          <cell r="D79" t="str">
            <v>BI</v>
          </cell>
          <cell r="E79" t="str">
            <v>LCR</v>
          </cell>
          <cell r="F79" t="str">
            <v>19, Rue de la Haye   CS 30058   SCHILTIGHEIM</v>
          </cell>
          <cell r="G79">
            <v>67300</v>
          </cell>
          <cell r="H79" t="str">
            <v>SCHILTIGHEIM</v>
          </cell>
          <cell r="I79">
            <v>388770240</v>
          </cell>
          <cell r="K79">
            <v>388770265</v>
          </cell>
          <cell r="L79" t="str">
            <v>SCI LA LAUTER 2 - CAP INFO</v>
          </cell>
          <cell r="M79" t="str">
            <v>ALSACE</v>
          </cell>
          <cell r="N79">
            <v>67</v>
          </cell>
          <cell r="O79" t="str">
            <v>HOERDT</v>
          </cell>
          <cell r="P79" t="str">
            <v>LCR</v>
          </cell>
          <cell r="Q79" t="str">
            <v>19, Rue de la Haye   CS 30058   SCHILTIGHEIM</v>
          </cell>
          <cell r="R79">
            <v>67300</v>
          </cell>
          <cell r="S79" t="str">
            <v>SCHILTIGHEIM</v>
          </cell>
          <cell r="T79">
            <v>388770240</v>
          </cell>
          <cell r="V79">
            <v>388770265</v>
          </cell>
          <cell r="W79">
            <v>41000</v>
          </cell>
          <cell r="Y79">
            <v>41000</v>
          </cell>
          <cell r="Z79">
            <v>22760</v>
          </cell>
          <cell r="AA79" t="str">
            <v>R.C</v>
          </cell>
        </row>
        <row r="80">
          <cell r="A80">
            <v>5.0789999999999997</v>
          </cell>
          <cell r="B80">
            <v>10</v>
          </cell>
          <cell r="C80" t="str">
            <v>RM</v>
          </cell>
          <cell r="D80" t="str">
            <v>BI</v>
          </cell>
          <cell r="E80" t="str">
            <v>TAM</v>
          </cell>
          <cell r="F80" t="str">
            <v>16, Rue des Carriers</v>
          </cell>
          <cell r="G80">
            <v>91351</v>
          </cell>
          <cell r="H80" t="str">
            <v>GRIGNY</v>
          </cell>
          <cell r="I80">
            <v>169453555</v>
          </cell>
          <cell r="J80">
            <v>672915829</v>
          </cell>
          <cell r="K80">
            <v>169454888</v>
          </cell>
          <cell r="L80" t="str">
            <v>PARIS BEDIER</v>
          </cell>
          <cell r="M80" t="str">
            <v>ILE DE FRANCE</v>
          </cell>
          <cell r="N80">
            <v>75</v>
          </cell>
          <cell r="O80" t="str">
            <v>PARIS</v>
          </cell>
          <cell r="W80">
            <v>53577.700000000004</v>
          </cell>
          <cell r="Y80">
            <v>53577.700000000004</v>
          </cell>
          <cell r="Z80">
            <v>40829</v>
          </cell>
          <cell r="AA80" t="str">
            <v>RM</v>
          </cell>
        </row>
        <row r="81">
          <cell r="A81">
            <v>5.08</v>
          </cell>
          <cell r="B81">
            <v>10</v>
          </cell>
          <cell r="C81" t="str">
            <v>RM</v>
          </cell>
          <cell r="D81" t="str">
            <v>BI</v>
          </cell>
          <cell r="E81" t="str">
            <v>KEOPS CONCEPTION</v>
          </cell>
          <cell r="F81" t="str">
            <v>3, Porte du Grand Lyon</v>
          </cell>
          <cell r="G81">
            <v>1700</v>
          </cell>
          <cell r="H81" t="str">
            <v>NEYRON</v>
          </cell>
          <cell r="I81">
            <v>478881427</v>
          </cell>
          <cell r="K81">
            <v>472011008</v>
          </cell>
          <cell r="L81" t="str">
            <v>TWE</v>
          </cell>
          <cell r="M81" t="str">
            <v>BOURGOGNE</v>
          </cell>
          <cell r="N81">
            <v>71</v>
          </cell>
          <cell r="O81" t="str">
            <v>MACON</v>
          </cell>
          <cell r="P81" t="str">
            <v>KEOPS CONCEPTION</v>
          </cell>
          <cell r="Q81" t="str">
            <v>9, Porte du Grand Lyon</v>
          </cell>
          <cell r="R81">
            <v>1700</v>
          </cell>
          <cell r="S81" t="str">
            <v>NEYRON</v>
          </cell>
          <cell r="T81">
            <v>478881427</v>
          </cell>
          <cell r="V81">
            <v>472011008</v>
          </cell>
          <cell r="W81">
            <v>64000</v>
          </cell>
          <cell r="Y81">
            <v>64000</v>
          </cell>
          <cell r="Z81">
            <v>38500</v>
          </cell>
          <cell r="AA81" t="str">
            <v>RM</v>
          </cell>
        </row>
        <row r="82">
          <cell r="A82">
            <v>5.0810000000000004</v>
          </cell>
          <cell r="B82">
            <v>10</v>
          </cell>
          <cell r="C82" t="str">
            <v>JLC</v>
          </cell>
          <cell r="D82" t="str">
            <v>GD</v>
          </cell>
          <cell r="E82" t="str">
            <v>SCI BAUMONT</v>
          </cell>
          <cell r="F82" t="str">
            <v>12, Grande Rue</v>
          </cell>
          <cell r="G82">
            <v>25800</v>
          </cell>
          <cell r="H82" t="str">
            <v>VALDAHON</v>
          </cell>
          <cell r="L82" t="str">
            <v>LECLERC</v>
          </cell>
          <cell r="M82" t="str">
            <v>FRANCHE COMTE</v>
          </cell>
          <cell r="N82">
            <v>25</v>
          </cell>
          <cell r="O82" t="str">
            <v>VALDAHON</v>
          </cell>
          <cell r="P82" t="str">
            <v>ARCHITECTURES ET COMMERCES</v>
          </cell>
          <cell r="Q82" t="str">
            <v>8, Boulevard Henri Dunant   Appartement 1</v>
          </cell>
          <cell r="R82">
            <v>90000</v>
          </cell>
          <cell r="S82" t="str">
            <v>BELFORT</v>
          </cell>
          <cell r="T82" t="str">
            <v/>
          </cell>
          <cell r="V82" t="str">
            <v/>
          </cell>
          <cell r="W82">
            <v>52000</v>
          </cell>
          <cell r="Y82">
            <v>52000</v>
          </cell>
          <cell r="Z82">
            <v>24760</v>
          </cell>
          <cell r="AA82" t="str">
            <v>JM</v>
          </cell>
        </row>
        <row r="83">
          <cell r="A83">
            <v>5.0819999999999999</v>
          </cell>
          <cell r="B83">
            <v>10</v>
          </cell>
          <cell r="C83" t="str">
            <v>JH</v>
          </cell>
          <cell r="D83" t="str">
            <v>GD</v>
          </cell>
          <cell r="E83" t="str">
            <v>IMMOBILIERE EUROPEENNE DES MOUSQUETAIRES</v>
          </cell>
          <cell r="F83" t="str">
            <v>11, Allée des Mousquetaires   Parc de Tréville</v>
          </cell>
          <cell r="G83">
            <v>91078</v>
          </cell>
          <cell r="H83" t="str">
            <v>BONDOUFLE</v>
          </cell>
          <cell r="L83" t="str">
            <v>ROADY</v>
          </cell>
          <cell r="M83" t="str">
            <v>RHONE ALPES</v>
          </cell>
          <cell r="N83">
            <v>69</v>
          </cell>
          <cell r="O83" t="str">
            <v>VILLEFRANCHE</v>
          </cell>
          <cell r="P83" t="str">
            <v>AXIS INGENIERIE</v>
          </cell>
          <cell r="Q83" t="str">
            <v>96, Rue de la Part Dieu</v>
          </cell>
          <cell r="R83">
            <v>69003</v>
          </cell>
          <cell r="S83" t="str">
            <v>LYON</v>
          </cell>
          <cell r="T83">
            <v>478629555</v>
          </cell>
          <cell r="V83">
            <v>478628553</v>
          </cell>
          <cell r="W83">
            <v>144327.19</v>
          </cell>
          <cell r="Y83">
            <v>144327.19</v>
          </cell>
          <cell r="Z83">
            <v>85482</v>
          </cell>
          <cell r="AA83" t="str">
            <v>R.C</v>
          </cell>
        </row>
        <row r="84">
          <cell r="A84">
            <v>5.0830000000000002</v>
          </cell>
          <cell r="B84">
            <v>10</v>
          </cell>
          <cell r="C84" t="str">
            <v>JH</v>
          </cell>
          <cell r="D84" t="str">
            <v>DI</v>
          </cell>
          <cell r="E84" t="str">
            <v>SCI KO LANTA</v>
          </cell>
          <cell r="F84" t="str">
            <v>Parc d'Activités</v>
          </cell>
          <cell r="G84">
            <v>67370</v>
          </cell>
          <cell r="H84" t="str">
            <v>WIWERSHEIM</v>
          </cell>
          <cell r="J84">
            <v>603054188</v>
          </cell>
          <cell r="L84" t="str">
            <v>SCI KO LANTA</v>
          </cell>
          <cell r="M84" t="str">
            <v>ALSACE</v>
          </cell>
          <cell r="N84">
            <v>67</v>
          </cell>
          <cell r="O84" t="str">
            <v>WIWERSHEIM</v>
          </cell>
          <cell r="T84" t="str">
            <v/>
          </cell>
          <cell r="V84" t="str">
            <v/>
          </cell>
          <cell r="W84">
            <v>33700</v>
          </cell>
          <cell r="Y84">
            <v>33700</v>
          </cell>
          <cell r="Z84">
            <v>26250</v>
          </cell>
          <cell r="AA84" t="str">
            <v>ER</v>
          </cell>
        </row>
        <row r="85">
          <cell r="A85">
            <v>5.0839999999999996</v>
          </cell>
          <cell r="B85">
            <v>11</v>
          </cell>
          <cell r="C85" t="str">
            <v>BE</v>
          </cell>
          <cell r="D85" t="str">
            <v>MP</v>
          </cell>
          <cell r="E85" t="str">
            <v>DRY TEC</v>
          </cell>
          <cell r="F85" t="str">
            <v>ZAC 3 SAINT JEAN DE BELLEVUE   LOT 6</v>
          </cell>
          <cell r="G85">
            <v>97150</v>
          </cell>
          <cell r="H85" t="str">
            <v>SAINT MARTIN</v>
          </cell>
          <cell r="J85">
            <v>690383071</v>
          </cell>
          <cell r="K85">
            <v>590271432</v>
          </cell>
          <cell r="L85" t="str">
            <v>CENTRE HOSPITALIER DE L'OUEST GUYANAIS (CHOG)</v>
          </cell>
          <cell r="M85" t="str">
            <v>OUTRE MER</v>
          </cell>
          <cell r="N85">
            <v>97</v>
          </cell>
          <cell r="O85" t="str">
            <v>SAINT LAURENT DU MARONI</v>
          </cell>
          <cell r="P85" t="str">
            <v>DRY TEC</v>
          </cell>
          <cell r="Q85" t="str">
            <v>ZAC 3 SAINT JEAN DE BELLEVUE   LOT 6</v>
          </cell>
          <cell r="R85">
            <v>97150</v>
          </cell>
          <cell r="S85" t="str">
            <v>SAINT MARTIN</v>
          </cell>
          <cell r="T85" t="str">
            <v/>
          </cell>
          <cell r="U85">
            <v>690383071</v>
          </cell>
          <cell r="V85">
            <v>590271432</v>
          </cell>
          <cell r="W85">
            <v>57824.9</v>
          </cell>
          <cell r="Y85">
            <v>57824.9</v>
          </cell>
          <cell r="Z85">
            <v>28540</v>
          </cell>
          <cell r="AA85" t="str">
            <v>R.C</v>
          </cell>
        </row>
        <row r="86">
          <cell r="A86">
            <v>5.085</v>
          </cell>
          <cell r="B86">
            <v>11</v>
          </cell>
          <cell r="C86" t="str">
            <v>JLC</v>
          </cell>
          <cell r="D86" t="str">
            <v>GD</v>
          </cell>
          <cell r="E86" t="str">
            <v>MASDIS</v>
          </cell>
          <cell r="F86" t="str">
            <v>Rue du Général De Gaulle</v>
          </cell>
          <cell r="G86">
            <v>68290</v>
          </cell>
          <cell r="H86" t="str">
            <v>MASEVAUX</v>
          </cell>
          <cell r="I86">
            <v>389380810</v>
          </cell>
          <cell r="L86" t="str">
            <v>LECLERC</v>
          </cell>
          <cell r="M86" t="str">
            <v>ALSACE</v>
          </cell>
          <cell r="N86">
            <v>68</v>
          </cell>
          <cell r="O86" t="str">
            <v>MASEVAUX</v>
          </cell>
          <cell r="P86" t="str">
            <v>ARCHITECTURES ET COMMERCES</v>
          </cell>
          <cell r="Q86" t="str">
            <v>8, Boulevard Henri Dunant   Appartement 1</v>
          </cell>
          <cell r="R86">
            <v>90000</v>
          </cell>
          <cell r="S86" t="str">
            <v>BELFORT</v>
          </cell>
          <cell r="U86">
            <v>688262744</v>
          </cell>
          <cell r="V86" t="str">
            <v/>
          </cell>
          <cell r="W86">
            <v>122000</v>
          </cell>
          <cell r="Y86">
            <v>122000</v>
          </cell>
          <cell r="Z86">
            <v>68754</v>
          </cell>
          <cell r="AA86" t="str">
            <v>ER</v>
          </cell>
        </row>
        <row r="87">
          <cell r="A87">
            <v>5.0860000000000003</v>
          </cell>
          <cell r="B87">
            <v>11</v>
          </cell>
          <cell r="C87" t="str">
            <v>JH</v>
          </cell>
          <cell r="D87" t="str">
            <v>DI</v>
          </cell>
          <cell r="E87" t="str">
            <v>IMMOBILIERE EUROPEENNE DES MOUSQUETAIRES</v>
          </cell>
          <cell r="F87" t="str">
            <v>24, Rue Auguste Chabrières</v>
          </cell>
          <cell r="G87">
            <v>75015</v>
          </cell>
          <cell r="H87" t="str">
            <v>PARIS Cédex 15</v>
          </cell>
          <cell r="I87">
            <v>169641261</v>
          </cell>
          <cell r="K87">
            <v>169641260</v>
          </cell>
          <cell r="L87" t="str">
            <v>RESTAURANT POIVRE ROUGE</v>
          </cell>
          <cell r="M87" t="str">
            <v>FRANCHE COMTE</v>
          </cell>
          <cell r="N87">
            <v>39</v>
          </cell>
          <cell r="O87" t="str">
            <v>DOLE</v>
          </cell>
          <cell r="P87" t="str">
            <v>SOCODER</v>
          </cell>
          <cell r="Q87" t="str">
            <v>ZA Les Epenottes   BP 153</v>
          </cell>
          <cell r="R87">
            <v>39101</v>
          </cell>
          <cell r="S87" t="str">
            <v>DOLE Cédex</v>
          </cell>
          <cell r="T87">
            <v>384791055</v>
          </cell>
          <cell r="V87">
            <v>384823028</v>
          </cell>
          <cell r="W87">
            <v>33500</v>
          </cell>
          <cell r="Y87">
            <v>33500</v>
          </cell>
          <cell r="Z87">
            <v>18493</v>
          </cell>
          <cell r="AA87" t="str">
            <v>FV</v>
          </cell>
        </row>
        <row r="88">
          <cell r="A88">
            <v>5.0869999999999997</v>
          </cell>
          <cell r="B88">
            <v>11</v>
          </cell>
          <cell r="C88" t="str">
            <v>BE</v>
          </cell>
          <cell r="D88" t="str">
            <v>GD</v>
          </cell>
          <cell r="E88" t="str">
            <v>LA MAISON DU TREIZIEME</v>
          </cell>
          <cell r="F88" t="str">
            <v>21 a, Boulevard Jean Monnet   ZAC des Boutareines</v>
          </cell>
          <cell r="G88">
            <v>94350</v>
          </cell>
          <cell r="H88" t="str">
            <v>VILLIERS SUR MARNE</v>
          </cell>
          <cell r="L88" t="str">
            <v>BRICORAMA</v>
          </cell>
          <cell r="M88" t="str">
            <v>LIMOUSIN</v>
          </cell>
          <cell r="N88">
            <v>87</v>
          </cell>
          <cell r="O88" t="str">
            <v>LIMOGES</v>
          </cell>
          <cell r="P88" t="str">
            <v>AB INGENIERIE</v>
          </cell>
          <cell r="Q88" t="str">
            <v>44, Allée Sorbiers des Oiseaux</v>
          </cell>
          <cell r="R88">
            <v>45160</v>
          </cell>
          <cell r="S88" t="str">
            <v>OLIVET</v>
          </cell>
          <cell r="T88">
            <v>238662771</v>
          </cell>
          <cell r="U88">
            <v>675023999</v>
          </cell>
          <cell r="V88">
            <v>238662771</v>
          </cell>
          <cell r="W88">
            <v>575800</v>
          </cell>
          <cell r="Y88">
            <v>575800</v>
          </cell>
          <cell r="Z88">
            <v>354500</v>
          </cell>
          <cell r="AA88" t="str">
            <v>R.C</v>
          </cell>
        </row>
        <row r="89">
          <cell r="A89">
            <v>5.0880000000000001</v>
          </cell>
          <cell r="B89">
            <v>11</v>
          </cell>
          <cell r="C89" t="str">
            <v>BE</v>
          </cell>
          <cell r="D89" t="str">
            <v>BI</v>
          </cell>
          <cell r="E89" t="str">
            <v>BRISARD DAMPIERRE</v>
          </cell>
          <cell r="F89" t="str">
            <v>5, Rue Alfred Dornier   BP 45</v>
          </cell>
          <cell r="G89">
            <v>70180</v>
          </cell>
          <cell r="H89" t="str">
            <v>DAMPIERRE SUR SALON</v>
          </cell>
          <cell r="I89">
            <v>384677080</v>
          </cell>
          <cell r="K89">
            <v>384670542</v>
          </cell>
          <cell r="L89" t="str">
            <v>BRISARD DAMPIERRE (ATELIER)</v>
          </cell>
          <cell r="M89" t="str">
            <v>BOURGOGNE</v>
          </cell>
          <cell r="N89">
            <v>71</v>
          </cell>
          <cell r="O89" t="str">
            <v>AUTET</v>
          </cell>
          <cell r="W89">
            <v>292790</v>
          </cell>
          <cell r="Y89">
            <v>292790</v>
          </cell>
          <cell r="Z89">
            <v>19000</v>
          </cell>
          <cell r="AA89" t="str">
            <v>ER</v>
          </cell>
        </row>
        <row r="90">
          <cell r="A90">
            <v>5.0890000000000004</v>
          </cell>
          <cell r="B90">
            <v>11</v>
          </cell>
          <cell r="C90" t="str">
            <v>JH</v>
          </cell>
          <cell r="D90" t="str">
            <v>DI</v>
          </cell>
          <cell r="E90" t="str">
            <v>SCI GRAPPE IMMOBILIER</v>
          </cell>
          <cell r="F90" t="str">
            <v>Route des Curtillats</v>
          </cell>
          <cell r="G90">
            <v>39150</v>
          </cell>
          <cell r="H90" t="str">
            <v>LA CHAUMUSSE</v>
          </cell>
          <cell r="I90">
            <v>384601366</v>
          </cell>
          <cell r="L90" t="str">
            <v>BOWLING</v>
          </cell>
          <cell r="M90" t="str">
            <v>FRANCHE COMTE</v>
          </cell>
          <cell r="N90">
            <v>39</v>
          </cell>
          <cell r="O90" t="str">
            <v>CHAUMUSSE</v>
          </cell>
          <cell r="P90" t="str">
            <v>ROCH Jean-Paul</v>
          </cell>
          <cell r="Q90" t="str">
            <v>1, Avenue du Maréchal Lyautey</v>
          </cell>
          <cell r="R90">
            <v>21000</v>
          </cell>
          <cell r="S90" t="str">
            <v>DIJON</v>
          </cell>
          <cell r="V90" t="str">
            <v/>
          </cell>
          <cell r="W90">
            <v>13286.460000000001</v>
          </cell>
          <cell r="Y90">
            <v>13286.460000000001</v>
          </cell>
          <cell r="Z90">
            <v>24300</v>
          </cell>
          <cell r="AA90" t="str">
            <v>ER</v>
          </cell>
        </row>
        <row r="91">
          <cell r="A91">
            <v>5.09</v>
          </cell>
          <cell r="B91">
            <v>11</v>
          </cell>
          <cell r="C91" t="str">
            <v>JH</v>
          </cell>
          <cell r="D91" t="str">
            <v>DI</v>
          </cell>
          <cell r="E91" t="str">
            <v>GECO</v>
          </cell>
          <cell r="F91" t="str">
            <v>3, Rue de Berne   BP 30021   SCHILTIGHEIM</v>
          </cell>
          <cell r="G91">
            <v>67014</v>
          </cell>
          <cell r="H91" t="str">
            <v>STRASBOURG Cédex</v>
          </cell>
          <cell r="I91">
            <v>388810225</v>
          </cell>
          <cell r="K91">
            <v>388831765</v>
          </cell>
          <cell r="L91" t="str">
            <v>POLE EMPLOI</v>
          </cell>
          <cell r="M91" t="str">
            <v>CHAMPAGNE ARDENNES</v>
          </cell>
          <cell r="N91">
            <v>52</v>
          </cell>
          <cell r="O91" t="str">
            <v>LANGRES</v>
          </cell>
          <cell r="P91" t="str">
            <v>GECO</v>
          </cell>
          <cell r="Q91" t="str">
            <v>3, Rue de Berne   BP 30021   SCHILTIGHEIM</v>
          </cell>
          <cell r="R91">
            <v>67014</v>
          </cell>
          <cell r="S91" t="str">
            <v>STRASBOURG Cédex</v>
          </cell>
          <cell r="T91">
            <v>388810225</v>
          </cell>
          <cell r="V91">
            <v>388831765</v>
          </cell>
          <cell r="W91">
            <v>35400</v>
          </cell>
          <cell r="Y91">
            <v>35400</v>
          </cell>
          <cell r="Z91">
            <v>21000</v>
          </cell>
          <cell r="AA91" t="str">
            <v>R.C</v>
          </cell>
        </row>
        <row r="92">
          <cell r="A92">
            <v>5.0910000000000002</v>
          </cell>
          <cell r="B92">
            <v>11</v>
          </cell>
          <cell r="C92" t="str">
            <v>RM</v>
          </cell>
          <cell r="D92" t="str">
            <v>AR</v>
          </cell>
          <cell r="E92" t="str">
            <v>SCI EN BOUT DE PISTE</v>
          </cell>
          <cell r="F92" t="str">
            <v>1, Allée du Vieux Moulin</v>
          </cell>
          <cell r="G92">
            <v>74960</v>
          </cell>
          <cell r="H92" t="str">
            <v>MEYTHET</v>
          </cell>
          <cell r="J92">
            <v>632601371</v>
          </cell>
          <cell r="L92" t="str">
            <v>CASEO</v>
          </cell>
          <cell r="M92" t="str">
            <v>RHONE ALPES</v>
          </cell>
          <cell r="N92">
            <v>74</v>
          </cell>
          <cell r="O92" t="str">
            <v>MEYTHET</v>
          </cell>
          <cell r="P92" t="str">
            <v>CIMMA</v>
          </cell>
          <cell r="Q92" t="str">
            <v>457, Route de Coffy</v>
          </cell>
          <cell r="R92">
            <v>74290</v>
          </cell>
          <cell r="S92" t="str">
            <v>BLUFFY</v>
          </cell>
          <cell r="T92" t="str">
            <v/>
          </cell>
          <cell r="V92" t="str">
            <v/>
          </cell>
          <cell r="W92">
            <v>83320</v>
          </cell>
          <cell r="Y92">
            <v>83320</v>
          </cell>
          <cell r="Z92">
            <v>49300</v>
          </cell>
          <cell r="AA92" t="str">
            <v>RM</v>
          </cell>
        </row>
        <row r="93">
          <cell r="A93">
            <v>5.0919999999999996</v>
          </cell>
          <cell r="B93">
            <v>11</v>
          </cell>
          <cell r="C93" t="str">
            <v>JH</v>
          </cell>
          <cell r="D93" t="str">
            <v>GD</v>
          </cell>
          <cell r="E93" t="str">
            <v>IMMOBILIERE EUROPEENNE DES MOUSQUETAIRES</v>
          </cell>
          <cell r="F93" t="str">
            <v>24, Rue Auguste Chabrières</v>
          </cell>
          <cell r="G93">
            <v>75015</v>
          </cell>
          <cell r="H93" t="str">
            <v>PARIS</v>
          </cell>
          <cell r="L93" t="str">
            <v>INTERMARCHE</v>
          </cell>
          <cell r="M93" t="str">
            <v>AUVERGNE</v>
          </cell>
          <cell r="N93">
            <v>3</v>
          </cell>
          <cell r="O93" t="str">
            <v>SOUVIGNY</v>
          </cell>
          <cell r="P93" t="str">
            <v>3A REALISATION</v>
          </cell>
          <cell r="Q93" t="str">
            <v>39, Rue Georges Besse   CS 70704   ZI Brezet Est</v>
          </cell>
          <cell r="R93">
            <v>63050</v>
          </cell>
          <cell r="S93" t="str">
            <v>CLERMONT FERRAND</v>
          </cell>
          <cell r="T93">
            <v>473921200</v>
          </cell>
          <cell r="V93">
            <v>473922636</v>
          </cell>
          <cell r="W93">
            <v>94985</v>
          </cell>
          <cell r="Y93">
            <v>94985</v>
          </cell>
          <cell r="Z93">
            <v>57000</v>
          </cell>
          <cell r="AA93" t="str">
            <v>FV</v>
          </cell>
        </row>
        <row r="94">
          <cell r="A94">
            <v>5.093</v>
          </cell>
          <cell r="B94">
            <v>11</v>
          </cell>
          <cell r="C94" t="str">
            <v>RM</v>
          </cell>
          <cell r="D94" t="str">
            <v>GD</v>
          </cell>
          <cell r="E94" t="str">
            <v>SCI JO LAMBERT</v>
          </cell>
          <cell r="G94">
            <v>97426</v>
          </cell>
          <cell r="H94" t="str">
            <v>LES TROIS BASSINS (LA REUNION)</v>
          </cell>
          <cell r="L94" t="str">
            <v>SCI JO LAMBERT</v>
          </cell>
          <cell r="M94" t="str">
            <v>OUTRE MER</v>
          </cell>
          <cell r="N94">
            <v>97</v>
          </cell>
          <cell r="O94" t="str">
            <v>LA REUNION</v>
          </cell>
          <cell r="Q94" t="str">
            <v/>
          </cell>
          <cell r="T94" t="str">
            <v/>
          </cell>
          <cell r="V94" t="str">
            <v/>
          </cell>
          <cell r="W94">
            <v>787051</v>
          </cell>
          <cell r="Y94">
            <v>787051</v>
          </cell>
          <cell r="Z94">
            <v>124000</v>
          </cell>
          <cell r="AA94" t="str">
            <v>RM</v>
          </cell>
        </row>
        <row r="95">
          <cell r="A95">
            <v>5.0940000000000003</v>
          </cell>
          <cell r="B95">
            <v>12</v>
          </cell>
          <cell r="C95" t="str">
            <v>JH</v>
          </cell>
          <cell r="D95" t="str">
            <v>DI</v>
          </cell>
          <cell r="E95" t="str">
            <v>SCCV L'ECOT</v>
          </cell>
          <cell r="F95" t="str">
            <v>169, Rue de Richwiller</v>
          </cell>
          <cell r="G95">
            <v>68260</v>
          </cell>
          <cell r="H95" t="str">
            <v>KINGERSHEIM</v>
          </cell>
          <cell r="L95" t="str">
            <v>HUOT SPORT</v>
          </cell>
          <cell r="M95" t="str">
            <v>FRANCHE COMTE</v>
          </cell>
          <cell r="N95">
            <v>25</v>
          </cell>
          <cell r="O95" t="str">
            <v>VALDAHON</v>
          </cell>
          <cell r="P95" t="str">
            <v>CREABAT</v>
          </cell>
          <cell r="Q95" t="str">
            <v>169, Rue de Richwiller</v>
          </cell>
          <cell r="R95">
            <v>68260</v>
          </cell>
          <cell r="S95" t="str">
            <v>KINGERSHEIM</v>
          </cell>
          <cell r="T95" t="str">
            <v/>
          </cell>
          <cell r="U95">
            <v>673148328</v>
          </cell>
          <cell r="V95" t="str">
            <v/>
          </cell>
          <cell r="W95">
            <v>47000</v>
          </cell>
          <cell r="Y95">
            <v>47000</v>
          </cell>
          <cell r="Z95">
            <v>27350</v>
          </cell>
          <cell r="AA95" t="str">
            <v>ER</v>
          </cell>
        </row>
        <row r="96">
          <cell r="A96">
            <v>5.0949999999999998</v>
          </cell>
          <cell r="B96">
            <v>12</v>
          </cell>
          <cell r="C96" t="str">
            <v>JH</v>
          </cell>
          <cell r="D96" t="str">
            <v>HS</v>
          </cell>
          <cell r="E96" t="str">
            <v>KS CONSTRUCTION</v>
          </cell>
          <cell r="F96" t="str">
            <v>10, Rue de l'Atome</v>
          </cell>
          <cell r="G96">
            <v>67800</v>
          </cell>
          <cell r="H96" t="str">
            <v>BISCHHEIM</v>
          </cell>
          <cell r="I96">
            <v>388191444</v>
          </cell>
          <cell r="J96">
            <v>664453159</v>
          </cell>
          <cell r="K96">
            <v>388191449</v>
          </cell>
          <cell r="L96" t="str">
            <v>FUCHS INDUSTRIE</v>
          </cell>
          <cell r="M96" t="str">
            <v>ALSACE</v>
          </cell>
          <cell r="N96">
            <v>67</v>
          </cell>
          <cell r="O96" t="str">
            <v>HERRLISHEIM</v>
          </cell>
          <cell r="P96" t="str">
            <v>KS CONSTRUCTION</v>
          </cell>
          <cell r="Q96" t="str">
            <v>10, Rue de l'Atome</v>
          </cell>
          <cell r="R96">
            <v>67800</v>
          </cell>
          <cell r="S96" t="str">
            <v>BISCHHEIM</v>
          </cell>
          <cell r="T96">
            <v>388191444</v>
          </cell>
          <cell r="V96">
            <v>388191449</v>
          </cell>
          <cell r="W96">
            <v>131899.85999999999</v>
          </cell>
          <cell r="Y96">
            <v>131899.85999999999</v>
          </cell>
          <cell r="Z96">
            <v>67635</v>
          </cell>
          <cell r="AA96" t="str">
            <v>FV</v>
          </cell>
        </row>
        <row r="97">
          <cell r="A97">
            <v>5.0960000000000001</v>
          </cell>
          <cell r="B97">
            <v>12</v>
          </cell>
          <cell r="C97" t="str">
            <v>JH</v>
          </cell>
          <cell r="D97" t="str">
            <v>DI</v>
          </cell>
          <cell r="E97" t="str">
            <v>BEEF INGENIERIE</v>
          </cell>
          <cell r="F97" t="str">
            <v>9, Avenue de Bruxelles</v>
          </cell>
          <cell r="G97">
            <v>68350</v>
          </cell>
          <cell r="H97" t="str">
            <v>DIDENHEIM</v>
          </cell>
          <cell r="I97">
            <v>389529624</v>
          </cell>
          <cell r="J97">
            <v>750916902</v>
          </cell>
          <cell r="L97" t="str">
            <v>SCI ILLZACH - Bâtiment F</v>
          </cell>
          <cell r="M97" t="str">
            <v>ALSACE</v>
          </cell>
          <cell r="N97">
            <v>68</v>
          </cell>
          <cell r="O97" t="str">
            <v>COLMAR</v>
          </cell>
          <cell r="P97" t="str">
            <v>BEEF INGENIERIE</v>
          </cell>
          <cell r="Q97" t="str">
            <v>9, Avenue de Bruxelles</v>
          </cell>
          <cell r="R97">
            <v>68350</v>
          </cell>
          <cell r="S97" t="str">
            <v>DIDENHEIM</v>
          </cell>
          <cell r="T97">
            <v>389529624</v>
          </cell>
          <cell r="U97">
            <v>750916902</v>
          </cell>
          <cell r="V97" t="str">
            <v/>
          </cell>
          <cell r="W97">
            <v>44000</v>
          </cell>
          <cell r="Y97">
            <v>44000</v>
          </cell>
          <cell r="Z97">
            <v>22000</v>
          </cell>
          <cell r="AA97" t="str">
            <v>ER</v>
          </cell>
        </row>
        <row r="98">
          <cell r="A98">
            <v>5.0970000000000004</v>
          </cell>
          <cell r="B98">
            <v>12</v>
          </cell>
          <cell r="C98" t="str">
            <v>JH</v>
          </cell>
          <cell r="D98" t="str">
            <v>DI</v>
          </cell>
          <cell r="E98" t="str">
            <v>BEEF INGENIERIE</v>
          </cell>
          <cell r="F98" t="str">
            <v>9, Avenue de Bruxelles</v>
          </cell>
          <cell r="G98">
            <v>68350</v>
          </cell>
          <cell r="H98" t="str">
            <v>DIDENHEIM</v>
          </cell>
          <cell r="I98">
            <v>389529624</v>
          </cell>
          <cell r="J98">
            <v>750916902</v>
          </cell>
          <cell r="L98" t="str">
            <v>SCI MARGUERITE - CONTRÔLE AUTO</v>
          </cell>
          <cell r="M98" t="str">
            <v>ALSACE</v>
          </cell>
          <cell r="N98">
            <v>68</v>
          </cell>
          <cell r="O98" t="str">
            <v>SIERENTZ</v>
          </cell>
          <cell r="P98" t="str">
            <v>BEEF INGENIERIE</v>
          </cell>
          <cell r="Q98" t="str">
            <v>9, Avenue de Bruxelles</v>
          </cell>
          <cell r="R98">
            <v>68350</v>
          </cell>
          <cell r="S98" t="str">
            <v>DIDENHEIM</v>
          </cell>
          <cell r="T98">
            <v>389529624</v>
          </cell>
          <cell r="U98">
            <v>750916902</v>
          </cell>
          <cell r="V98" t="str">
            <v/>
          </cell>
          <cell r="W98">
            <v>25000</v>
          </cell>
          <cell r="Y98">
            <v>25000</v>
          </cell>
          <cell r="Z98">
            <v>14000</v>
          </cell>
          <cell r="AA98" t="str">
            <v>ER</v>
          </cell>
        </row>
        <row r="99">
          <cell r="A99">
            <v>5.0979999999999999</v>
          </cell>
          <cell r="B99">
            <v>12</v>
          </cell>
          <cell r="C99" t="str">
            <v>JLC</v>
          </cell>
          <cell r="D99" t="str">
            <v>AR</v>
          </cell>
          <cell r="E99" t="str">
            <v>BATIPRO CONCEPT</v>
          </cell>
          <cell r="F99" t="str">
            <v>31, Rue de la Gare</v>
          </cell>
          <cell r="G99">
            <v>25770</v>
          </cell>
          <cell r="H99" t="str">
            <v>SERRE LES SAPINS</v>
          </cell>
          <cell r="I99">
            <v>381412500</v>
          </cell>
          <cell r="K99">
            <v>381518041</v>
          </cell>
          <cell r="L99" t="str">
            <v>KIDECOR - SCI CENTER JASMIN</v>
          </cell>
          <cell r="M99" t="str">
            <v>FRANCHE COMTE</v>
          </cell>
          <cell r="N99">
            <v>25</v>
          </cell>
          <cell r="O99" t="str">
            <v>SERRE LES SAPINS</v>
          </cell>
          <cell r="P99" t="str">
            <v>BATIPRO CONCEPT</v>
          </cell>
          <cell r="Q99" t="str">
            <v>31, Rue de la Gare</v>
          </cell>
          <cell r="R99">
            <v>25770</v>
          </cell>
          <cell r="S99" t="str">
            <v>SERRE LES SAPINS</v>
          </cell>
          <cell r="T99">
            <v>381412500</v>
          </cell>
          <cell r="V99">
            <v>381518041</v>
          </cell>
          <cell r="W99">
            <v>74620</v>
          </cell>
          <cell r="Y99">
            <v>74620</v>
          </cell>
          <cell r="Z99">
            <v>53300</v>
          </cell>
          <cell r="AA99" t="str">
            <v>RC</v>
          </cell>
        </row>
        <row r="100">
          <cell r="A100">
            <v>5.0990000000000002</v>
          </cell>
          <cell r="B100">
            <v>12</v>
          </cell>
          <cell r="C100" t="str">
            <v>JLC</v>
          </cell>
          <cell r="D100" t="str">
            <v>AR</v>
          </cell>
          <cell r="E100" t="str">
            <v>BATIPRO CONCEPT</v>
          </cell>
          <cell r="F100" t="str">
            <v>31, Rue de la Gare</v>
          </cell>
          <cell r="G100">
            <v>25770</v>
          </cell>
          <cell r="H100" t="str">
            <v>SERRE LES SAPINS</v>
          </cell>
          <cell r="I100">
            <v>381412500</v>
          </cell>
          <cell r="K100">
            <v>381518041</v>
          </cell>
          <cell r="L100" t="str">
            <v>SIMAHE</v>
          </cell>
          <cell r="M100" t="str">
            <v>FRANCHE COMTE</v>
          </cell>
          <cell r="N100">
            <v>25</v>
          </cell>
          <cell r="O100" t="str">
            <v>SERRE LES SAPINS</v>
          </cell>
          <cell r="P100" t="str">
            <v>BATIPRO CONCEPT</v>
          </cell>
          <cell r="Q100" t="str">
            <v>31, Rue de la Gare</v>
          </cell>
          <cell r="R100">
            <v>25770</v>
          </cell>
          <cell r="S100" t="str">
            <v>SERRE LES SAPINS</v>
          </cell>
          <cell r="T100">
            <v>381412500</v>
          </cell>
          <cell r="V100">
            <v>381518041</v>
          </cell>
          <cell r="W100">
            <v>8990</v>
          </cell>
          <cell r="Y100">
            <v>8990</v>
          </cell>
          <cell r="Z100">
            <v>5617</v>
          </cell>
          <cell r="AA100" t="str">
            <v>RC</v>
          </cell>
        </row>
        <row r="101">
          <cell r="A101">
            <v>5.0999999999999996</v>
          </cell>
          <cell r="B101">
            <v>12</v>
          </cell>
          <cell r="C101" t="str">
            <v>BE</v>
          </cell>
          <cell r="D101" t="str">
            <v>GD</v>
          </cell>
          <cell r="E101" t="str">
            <v>SCI PHYSASUD</v>
          </cell>
          <cell r="F101" t="str">
            <v>Immeuble Expo   ZI Jambette</v>
          </cell>
          <cell r="G101">
            <v>97232</v>
          </cell>
          <cell r="H101" t="str">
            <v>LE LAMENTIN (MARTINIQUE)</v>
          </cell>
          <cell r="I101">
            <v>596397675</v>
          </cell>
          <cell r="J101">
            <v>696215539</v>
          </cell>
          <cell r="K101">
            <v>596397836</v>
          </cell>
          <cell r="L101" t="str">
            <v>CENTRE COMMERCIAL PHYSALIE HOLDING - BATIR</v>
          </cell>
          <cell r="M101" t="str">
            <v>OUTRE MER</v>
          </cell>
          <cell r="N101">
            <v>97</v>
          </cell>
          <cell r="O101" t="str">
            <v>DUCOS</v>
          </cell>
          <cell r="P101" t="str">
            <v>AB INGENIERIE</v>
          </cell>
          <cell r="Q101" t="str">
            <v>44, Allée des Sorbiers aux Oiseaux</v>
          </cell>
          <cell r="R101">
            <v>45160</v>
          </cell>
          <cell r="S101" t="str">
            <v>OLIVET</v>
          </cell>
          <cell r="T101">
            <v>238662771</v>
          </cell>
          <cell r="U101">
            <v>675023999</v>
          </cell>
          <cell r="V101">
            <v>238662771</v>
          </cell>
          <cell r="W101">
            <v>1497181</v>
          </cell>
          <cell r="Y101">
            <v>1497181</v>
          </cell>
          <cell r="Z101">
            <v>492000</v>
          </cell>
          <cell r="AA101" t="str">
            <v>FB</v>
          </cell>
        </row>
        <row r="102">
          <cell r="A102">
            <v>5.101</v>
          </cell>
          <cell r="B102">
            <v>12</v>
          </cell>
          <cell r="C102" t="str">
            <v>YZ</v>
          </cell>
          <cell r="D102" t="str">
            <v>BI</v>
          </cell>
          <cell r="E102" t="str">
            <v>ANTHYLIS</v>
          </cell>
          <cell r="F102" t="str">
            <v>17, Rue Jacobi-Netter   Parc d'Activités des Forges</v>
          </cell>
          <cell r="G102">
            <v>67200</v>
          </cell>
          <cell r="H102" t="str">
            <v>STRASBOURG</v>
          </cell>
          <cell r="I102">
            <v>388830489</v>
          </cell>
          <cell r="K102">
            <v>388831856</v>
          </cell>
          <cell r="L102" t="str">
            <v>SCI MOTACILLA</v>
          </cell>
          <cell r="M102" t="str">
            <v>ALSACE</v>
          </cell>
          <cell r="N102">
            <v>67</v>
          </cell>
          <cell r="O102" t="str">
            <v>HOERDT</v>
          </cell>
          <cell r="P102" t="str">
            <v>ANTHYLIS</v>
          </cell>
          <cell r="Q102" t="str">
            <v>17, Rue Jacobi-Netter   Parc d'Activités des Forges</v>
          </cell>
          <cell r="R102">
            <v>67200</v>
          </cell>
          <cell r="S102" t="str">
            <v>STRASBOURG</v>
          </cell>
          <cell r="T102">
            <v>388830489</v>
          </cell>
          <cell r="V102">
            <v>388831856</v>
          </cell>
          <cell r="W102">
            <v>71029.22</v>
          </cell>
          <cell r="Y102">
            <v>71029.22</v>
          </cell>
          <cell r="Z102">
            <v>35000</v>
          </cell>
          <cell r="AA102" t="str">
            <v>ER</v>
          </cell>
        </row>
        <row r="103">
          <cell r="A103">
            <v>5.1020000000000003</v>
          </cell>
          <cell r="B103">
            <v>12</v>
          </cell>
          <cell r="C103" t="str">
            <v>RM</v>
          </cell>
          <cell r="D103" t="str">
            <v>BI</v>
          </cell>
          <cell r="E103" t="str">
            <v>CMR</v>
          </cell>
          <cell r="F103" t="str">
            <v>25C, Avenue de Toulouse   ZI Bel Air</v>
          </cell>
          <cell r="G103">
            <v>97450</v>
          </cell>
          <cell r="H103" t="str">
            <v>SAINT LOUIS (LA REUNION)</v>
          </cell>
          <cell r="I103">
            <v>262220909</v>
          </cell>
          <cell r="K103">
            <v>262220910</v>
          </cell>
          <cell r="L103" t="str">
            <v>CMR</v>
          </cell>
          <cell r="M103" t="str">
            <v>OUTRE MER</v>
          </cell>
          <cell r="N103">
            <v>97</v>
          </cell>
          <cell r="O103" t="str">
            <v>SAINT LOUIS (LA REUNION)</v>
          </cell>
          <cell r="W103">
            <v>14750</v>
          </cell>
          <cell r="Y103">
            <v>14750</v>
          </cell>
          <cell r="Z103">
            <v>5000</v>
          </cell>
          <cell r="AA103" t="str">
            <v>RM</v>
          </cell>
        </row>
        <row r="104">
          <cell r="A104">
            <v>5.1029999999999998</v>
          </cell>
          <cell r="B104">
            <v>12</v>
          </cell>
          <cell r="C104" t="str">
            <v>RM</v>
          </cell>
          <cell r="D104" t="str">
            <v>MP</v>
          </cell>
          <cell r="E104" t="str">
            <v>CMR</v>
          </cell>
          <cell r="F104" t="str">
            <v>25C, Avenue de Toulouse   ZI Bel Air</v>
          </cell>
          <cell r="G104">
            <v>97450</v>
          </cell>
          <cell r="H104" t="str">
            <v>SAINT LOUIS (LA REUNION)</v>
          </cell>
          <cell r="I104">
            <v>262220909</v>
          </cell>
          <cell r="K104">
            <v>262220910</v>
          </cell>
          <cell r="L104" t="str">
            <v>POLE CULTUREL DES 3 BASSINS</v>
          </cell>
          <cell r="M104" t="str">
            <v>OUTRE MER</v>
          </cell>
          <cell r="N104">
            <v>97</v>
          </cell>
          <cell r="O104" t="str">
            <v>LES TROIS BASSINS (LA REUNION)</v>
          </cell>
          <cell r="W104">
            <v>44700.73</v>
          </cell>
          <cell r="Y104">
            <v>44700.73</v>
          </cell>
          <cell r="Z104">
            <v>42716</v>
          </cell>
          <cell r="AA104" t="str">
            <v>RM</v>
          </cell>
          <cell r="AB104">
            <v>44700.73</v>
          </cell>
          <cell r="AC104">
            <v>42716</v>
          </cell>
        </row>
        <row r="105">
          <cell r="A105">
            <v>5.1040000000000001</v>
          </cell>
          <cell r="B105">
            <v>12</v>
          </cell>
          <cell r="C105" t="str">
            <v>RM</v>
          </cell>
          <cell r="D105" t="str">
            <v>MP</v>
          </cell>
          <cell r="E105" t="str">
            <v>CMR</v>
          </cell>
          <cell r="F105" t="str">
            <v>25C, Avenue de Toulouse   ZI Bel Air</v>
          </cell>
          <cell r="G105">
            <v>97450</v>
          </cell>
          <cell r="H105" t="str">
            <v>SAINT LOUIS (LA REUNION)</v>
          </cell>
          <cell r="I105">
            <v>262220909</v>
          </cell>
          <cell r="K105">
            <v>262220910</v>
          </cell>
          <cell r="L105" t="str">
            <v>LYCEE PIERRE POIVRE</v>
          </cell>
          <cell r="M105" t="str">
            <v>OUTRE MER</v>
          </cell>
          <cell r="N105">
            <v>97</v>
          </cell>
          <cell r="O105" t="str">
            <v>SAINT JOSEPH (LA REUNION)</v>
          </cell>
          <cell r="W105">
            <v>21900</v>
          </cell>
          <cell r="Y105">
            <v>21900</v>
          </cell>
          <cell r="Z105">
            <v>10843</v>
          </cell>
          <cell r="AA105" t="str">
            <v>RM</v>
          </cell>
        </row>
        <row r="106">
          <cell r="A106">
            <v>5.1050000000000004</v>
          </cell>
          <cell r="B106">
            <v>12</v>
          </cell>
          <cell r="C106" t="str">
            <v>RM</v>
          </cell>
          <cell r="D106" t="str">
            <v>MP</v>
          </cell>
          <cell r="E106" t="str">
            <v>CMR</v>
          </cell>
          <cell r="F106" t="str">
            <v>25C, Avenue de Toulouse   ZI Bel Air</v>
          </cell>
          <cell r="G106">
            <v>97450</v>
          </cell>
          <cell r="H106" t="str">
            <v>SAINT LOUIS (LA REUNION)</v>
          </cell>
          <cell r="I106">
            <v>262220909</v>
          </cell>
          <cell r="K106">
            <v>262220910</v>
          </cell>
          <cell r="L106" t="str">
            <v>ECOLE PAUL HERRMANN</v>
          </cell>
          <cell r="M106" t="str">
            <v>OUTRE MER</v>
          </cell>
          <cell r="N106">
            <v>97</v>
          </cell>
          <cell r="O106" t="str">
            <v>SAINT LOUIS (LA REUNION)</v>
          </cell>
          <cell r="W106">
            <v>43844.4</v>
          </cell>
          <cell r="Y106">
            <v>43844.4</v>
          </cell>
          <cell r="Z106">
            <v>16652</v>
          </cell>
          <cell r="AA106" t="str">
            <v>RM</v>
          </cell>
        </row>
        <row r="107">
          <cell r="A107">
            <v>5.1059999999999999</v>
          </cell>
          <cell r="B107">
            <v>12</v>
          </cell>
          <cell r="C107" t="str">
            <v>RM</v>
          </cell>
          <cell r="D107" t="str">
            <v>AR</v>
          </cell>
          <cell r="E107" t="str">
            <v>CMR</v>
          </cell>
          <cell r="F107" t="str">
            <v>25C, Avenue de Toulouse   ZI Bel Air</v>
          </cell>
          <cell r="G107">
            <v>97450</v>
          </cell>
          <cell r="H107" t="str">
            <v>SAINT LOUIS (LA REUNION)</v>
          </cell>
          <cell r="I107">
            <v>262220909</v>
          </cell>
          <cell r="K107">
            <v>262220910</v>
          </cell>
          <cell r="L107" t="str">
            <v>SCI LEZAZO</v>
          </cell>
          <cell r="M107" t="str">
            <v>OUTRE MER</v>
          </cell>
          <cell r="N107">
            <v>97</v>
          </cell>
          <cell r="O107" t="str">
            <v>SAINT PIERRE (LA REUNION)</v>
          </cell>
          <cell r="W107">
            <v>127000</v>
          </cell>
          <cell r="Y107">
            <v>127000</v>
          </cell>
          <cell r="Z107">
            <v>70000</v>
          </cell>
          <cell r="AA107" t="str">
            <v>RM</v>
          </cell>
        </row>
        <row r="108">
          <cell r="L108" t="str">
            <v/>
          </cell>
          <cell r="M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V108" t="str">
            <v/>
          </cell>
          <cell r="Y108" t="str">
            <v/>
          </cell>
        </row>
        <row r="109">
          <cell r="L109" t="str">
            <v/>
          </cell>
          <cell r="M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V109" t="str">
            <v/>
          </cell>
          <cell r="Y109" t="str">
            <v/>
          </cell>
        </row>
        <row r="110">
          <cell r="L110" t="str">
            <v/>
          </cell>
          <cell r="M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V110" t="str">
            <v/>
          </cell>
          <cell r="Y110" t="str">
            <v/>
          </cell>
        </row>
        <row r="111">
          <cell r="L111" t="str">
            <v/>
          </cell>
          <cell r="M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V111" t="str">
            <v/>
          </cell>
          <cell r="Y111" t="str">
            <v/>
          </cell>
        </row>
        <row r="112">
          <cell r="L112" t="str">
            <v/>
          </cell>
          <cell r="M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V112" t="str">
            <v/>
          </cell>
          <cell r="Y112" t="str">
            <v/>
          </cell>
        </row>
        <row r="113">
          <cell r="L113" t="str">
            <v/>
          </cell>
          <cell r="M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V113" t="str">
            <v/>
          </cell>
          <cell r="Y113" t="str">
            <v/>
          </cell>
        </row>
        <row r="114">
          <cell r="L114" t="str">
            <v/>
          </cell>
          <cell r="M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V114" t="str">
            <v/>
          </cell>
          <cell r="Y114" t="str">
            <v/>
          </cell>
        </row>
        <row r="115">
          <cell r="L115" t="str">
            <v/>
          </cell>
          <cell r="M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V115" t="str">
            <v/>
          </cell>
          <cell r="Y115" t="str">
            <v/>
          </cell>
        </row>
        <row r="116">
          <cell r="L116" t="str">
            <v/>
          </cell>
          <cell r="M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V116" t="str">
            <v/>
          </cell>
          <cell r="Y116" t="str">
            <v/>
          </cell>
        </row>
        <row r="117">
          <cell r="L117" t="str">
            <v/>
          </cell>
          <cell r="M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V117" t="str">
            <v/>
          </cell>
          <cell r="Y117" t="str">
            <v/>
          </cell>
        </row>
        <row r="118">
          <cell r="L118" t="str">
            <v/>
          </cell>
          <cell r="M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V118" t="str">
            <v/>
          </cell>
          <cell r="Y118" t="str">
            <v/>
          </cell>
        </row>
        <row r="119">
          <cell r="L119" t="str">
            <v/>
          </cell>
          <cell r="M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V119" t="str">
            <v/>
          </cell>
          <cell r="Y119" t="str">
            <v/>
          </cell>
        </row>
        <row r="120">
          <cell r="L120" t="str">
            <v/>
          </cell>
          <cell r="M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V120" t="str">
            <v/>
          </cell>
          <cell r="Y120" t="str">
            <v/>
          </cell>
        </row>
        <row r="121">
          <cell r="L121" t="str">
            <v/>
          </cell>
          <cell r="M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V121" t="str">
            <v/>
          </cell>
          <cell r="Y121" t="str">
            <v/>
          </cell>
        </row>
        <row r="122">
          <cell r="L122" t="str">
            <v/>
          </cell>
          <cell r="M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V122" t="str">
            <v/>
          </cell>
          <cell r="Y122" t="str">
            <v/>
          </cell>
        </row>
        <row r="123">
          <cell r="L123" t="str">
            <v/>
          </cell>
          <cell r="M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V123" t="str">
            <v/>
          </cell>
          <cell r="Y123" t="str">
            <v/>
          </cell>
        </row>
        <row r="124">
          <cell r="L124" t="str">
            <v/>
          </cell>
          <cell r="M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V124" t="str">
            <v/>
          </cell>
          <cell r="Y124" t="str">
            <v/>
          </cell>
        </row>
        <row r="125">
          <cell r="L125" t="str">
            <v/>
          </cell>
          <cell r="M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V125" t="str">
            <v/>
          </cell>
          <cell r="Y125" t="str">
            <v/>
          </cell>
        </row>
        <row r="126">
          <cell r="L126" t="str">
            <v/>
          </cell>
          <cell r="M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V126" t="str">
            <v/>
          </cell>
          <cell r="Y126" t="str">
            <v/>
          </cell>
        </row>
        <row r="127">
          <cell r="L127" t="str">
            <v/>
          </cell>
          <cell r="M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V127" t="str">
            <v/>
          </cell>
          <cell r="Y127" t="str">
            <v/>
          </cell>
        </row>
        <row r="128">
          <cell r="L128" t="str">
            <v/>
          </cell>
          <cell r="M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V128" t="str">
            <v/>
          </cell>
          <cell r="Y128" t="str">
            <v/>
          </cell>
        </row>
        <row r="129">
          <cell r="L129" t="str">
            <v/>
          </cell>
          <cell r="M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V129" t="str">
            <v/>
          </cell>
          <cell r="Y129" t="str">
            <v/>
          </cell>
        </row>
        <row r="130">
          <cell r="L130" t="str">
            <v/>
          </cell>
          <cell r="M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V130" t="str">
            <v/>
          </cell>
          <cell r="Y130" t="str">
            <v/>
          </cell>
        </row>
        <row r="131">
          <cell r="L131" t="str">
            <v/>
          </cell>
          <cell r="M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V131" t="str">
            <v/>
          </cell>
          <cell r="Y131" t="str">
            <v/>
          </cell>
        </row>
        <row r="132">
          <cell r="L132" t="str">
            <v/>
          </cell>
          <cell r="M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V132" t="str">
            <v/>
          </cell>
          <cell r="Y132" t="str">
            <v/>
          </cell>
        </row>
        <row r="133">
          <cell r="L133" t="str">
            <v/>
          </cell>
          <cell r="M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V133" t="str">
            <v/>
          </cell>
          <cell r="Y133" t="str">
            <v/>
          </cell>
        </row>
        <row r="134">
          <cell r="L134" t="str">
            <v/>
          </cell>
          <cell r="M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V134" t="str">
            <v/>
          </cell>
          <cell r="Y134" t="str">
            <v/>
          </cell>
        </row>
        <row r="135">
          <cell r="L135" t="str">
            <v/>
          </cell>
          <cell r="M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V135" t="str">
            <v/>
          </cell>
          <cell r="Y135" t="str">
            <v/>
          </cell>
        </row>
        <row r="136">
          <cell r="L136" t="str">
            <v/>
          </cell>
          <cell r="M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V136" t="str">
            <v/>
          </cell>
          <cell r="Y136" t="str">
            <v/>
          </cell>
        </row>
        <row r="137">
          <cell r="L137" t="str">
            <v/>
          </cell>
          <cell r="M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V137" t="str">
            <v/>
          </cell>
          <cell r="Y137" t="str">
            <v/>
          </cell>
        </row>
        <row r="138">
          <cell r="L138" t="str">
            <v/>
          </cell>
          <cell r="M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V138" t="str">
            <v/>
          </cell>
          <cell r="Y138" t="str">
            <v/>
          </cell>
        </row>
        <row r="139">
          <cell r="L139" t="str">
            <v/>
          </cell>
          <cell r="M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V139" t="str">
            <v/>
          </cell>
          <cell r="Y139" t="str">
            <v/>
          </cell>
        </row>
        <row r="140">
          <cell r="L140" t="str">
            <v/>
          </cell>
          <cell r="M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V140" t="str">
            <v/>
          </cell>
          <cell r="Y140" t="str">
            <v/>
          </cell>
        </row>
        <row r="141">
          <cell r="L141" t="str">
            <v/>
          </cell>
          <cell r="M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V141" t="str">
            <v/>
          </cell>
          <cell r="Y141" t="str">
            <v/>
          </cell>
        </row>
        <row r="142">
          <cell r="L142" t="str">
            <v/>
          </cell>
          <cell r="M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V142" t="str">
            <v/>
          </cell>
          <cell r="Y142" t="str">
            <v/>
          </cell>
        </row>
        <row r="143">
          <cell r="L143" t="str">
            <v/>
          </cell>
          <cell r="M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V143" t="str">
            <v/>
          </cell>
          <cell r="Y143" t="str">
            <v/>
          </cell>
        </row>
        <row r="144">
          <cell r="L144" t="str">
            <v/>
          </cell>
          <cell r="M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V144" t="str">
            <v/>
          </cell>
          <cell r="Y144" t="str">
            <v/>
          </cell>
        </row>
        <row r="145">
          <cell r="L145" t="str">
            <v/>
          </cell>
          <cell r="M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V145" t="str">
            <v/>
          </cell>
          <cell r="Y145" t="str">
            <v/>
          </cell>
        </row>
        <row r="146">
          <cell r="L146" t="str">
            <v/>
          </cell>
          <cell r="M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V146" t="str">
            <v/>
          </cell>
          <cell r="Y146" t="str">
            <v/>
          </cell>
        </row>
        <row r="147">
          <cell r="L147" t="str">
            <v/>
          </cell>
          <cell r="M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V147" t="str">
            <v/>
          </cell>
          <cell r="Y147" t="str">
            <v/>
          </cell>
        </row>
        <row r="148">
          <cell r="L148" t="str">
            <v/>
          </cell>
          <cell r="M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V148" t="str">
            <v/>
          </cell>
          <cell r="Y148" t="str">
            <v/>
          </cell>
        </row>
        <row r="149">
          <cell r="L149" t="str">
            <v/>
          </cell>
          <cell r="M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V149" t="str">
            <v/>
          </cell>
          <cell r="Y149" t="str">
            <v/>
          </cell>
        </row>
        <row r="150">
          <cell r="L150" t="str">
            <v/>
          </cell>
          <cell r="M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V150" t="str">
            <v/>
          </cell>
          <cell r="Y150" t="str">
            <v/>
          </cell>
        </row>
        <row r="151">
          <cell r="L151" t="str">
            <v/>
          </cell>
          <cell r="M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V151" t="str">
            <v/>
          </cell>
          <cell r="Y151" t="str">
            <v/>
          </cell>
        </row>
        <row r="152">
          <cell r="L152" t="str">
            <v/>
          </cell>
          <cell r="M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V152" t="str">
            <v/>
          </cell>
          <cell r="Y152" t="str">
            <v/>
          </cell>
        </row>
        <row r="153">
          <cell r="L153" t="str">
            <v/>
          </cell>
          <cell r="M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V153" t="str">
            <v/>
          </cell>
          <cell r="Y153" t="str">
            <v/>
          </cell>
        </row>
        <row r="154">
          <cell r="L154" t="str">
            <v/>
          </cell>
          <cell r="M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V154" t="str">
            <v/>
          </cell>
          <cell r="Y154" t="str">
            <v/>
          </cell>
        </row>
        <row r="155">
          <cell r="L155" t="str">
            <v/>
          </cell>
          <cell r="M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V155" t="str">
            <v/>
          </cell>
          <cell r="Y155" t="str">
            <v/>
          </cell>
        </row>
        <row r="156">
          <cell r="L156" t="str">
            <v/>
          </cell>
          <cell r="M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V156" t="str">
            <v/>
          </cell>
          <cell r="Y156" t="str">
            <v/>
          </cell>
        </row>
        <row r="157">
          <cell r="L157" t="str">
            <v/>
          </cell>
          <cell r="M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V157" t="str">
            <v/>
          </cell>
          <cell r="Y157" t="str">
            <v/>
          </cell>
        </row>
        <row r="158">
          <cell r="L158" t="str">
            <v/>
          </cell>
          <cell r="M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V158" t="str">
            <v/>
          </cell>
          <cell r="Y158" t="str">
            <v/>
          </cell>
        </row>
        <row r="159">
          <cell r="L159" t="str">
            <v/>
          </cell>
          <cell r="M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V159" t="str">
            <v/>
          </cell>
          <cell r="Y159" t="str">
            <v/>
          </cell>
        </row>
        <row r="160">
          <cell r="M160" t="str">
            <v/>
          </cell>
        </row>
        <row r="161">
          <cell r="M161" t="str">
            <v/>
          </cell>
        </row>
        <row r="162">
          <cell r="M162" t="str">
            <v/>
          </cell>
        </row>
        <row r="163">
          <cell r="M163" t="str">
            <v/>
          </cell>
        </row>
        <row r="164">
          <cell r="M164" t="str">
            <v/>
          </cell>
        </row>
        <row r="165">
          <cell r="M165" t="str">
            <v/>
          </cell>
        </row>
        <row r="166">
          <cell r="M166" t="str">
            <v/>
          </cell>
        </row>
        <row r="167">
          <cell r="M167" t="str">
            <v/>
          </cell>
        </row>
        <row r="168">
          <cell r="M168" t="str">
            <v/>
          </cell>
        </row>
        <row r="169">
          <cell r="M169" t="str">
            <v/>
          </cell>
        </row>
        <row r="170">
          <cell r="M170" t="str">
            <v/>
          </cell>
        </row>
        <row r="171">
          <cell r="M171" t="str">
            <v/>
          </cell>
        </row>
        <row r="172">
          <cell r="M172" t="str">
            <v/>
          </cell>
        </row>
        <row r="173">
          <cell r="M173" t="str">
            <v/>
          </cell>
        </row>
        <row r="174">
          <cell r="M174" t="str">
            <v/>
          </cell>
        </row>
        <row r="175">
          <cell r="M175" t="str">
            <v/>
          </cell>
        </row>
        <row r="176">
          <cell r="M176" t="str">
            <v/>
          </cell>
        </row>
        <row r="177">
          <cell r="M177" t="str">
            <v/>
          </cell>
        </row>
        <row r="178">
          <cell r="M178" t="str">
            <v/>
          </cell>
        </row>
        <row r="179">
          <cell r="M179" t="str">
            <v/>
          </cell>
        </row>
        <row r="180">
          <cell r="M180" t="str">
            <v/>
          </cell>
        </row>
        <row r="181">
          <cell r="M181" t="str">
            <v/>
          </cell>
        </row>
        <row r="182">
          <cell r="M182" t="str">
            <v/>
          </cell>
        </row>
        <row r="183">
          <cell r="M183" t="str">
            <v/>
          </cell>
        </row>
        <row r="184">
          <cell r="M184" t="str">
            <v/>
          </cell>
        </row>
        <row r="185">
          <cell r="M185" t="str">
            <v/>
          </cell>
        </row>
        <row r="186">
          <cell r="M186" t="str">
            <v/>
          </cell>
        </row>
        <row r="187">
          <cell r="M187" t="str">
            <v/>
          </cell>
        </row>
        <row r="188">
          <cell r="M188" t="str">
            <v/>
          </cell>
        </row>
        <row r="189">
          <cell r="M189" t="str">
            <v/>
          </cell>
        </row>
        <row r="190">
          <cell r="M190" t="str">
            <v/>
          </cell>
        </row>
        <row r="191">
          <cell r="M191" t="str">
            <v/>
          </cell>
        </row>
        <row r="192">
          <cell r="M192" t="str">
            <v/>
          </cell>
        </row>
        <row r="193">
          <cell r="M193" t="str">
            <v/>
          </cell>
        </row>
        <row r="194">
          <cell r="M194" t="str">
            <v/>
          </cell>
        </row>
        <row r="195">
          <cell r="M195" t="str">
            <v/>
          </cell>
        </row>
        <row r="196">
          <cell r="M196" t="str">
            <v/>
          </cell>
        </row>
        <row r="197">
          <cell r="M197" t="str">
            <v/>
          </cell>
        </row>
        <row r="198">
          <cell r="M198" t="str">
            <v/>
          </cell>
        </row>
        <row r="199">
          <cell r="M199" t="str">
            <v/>
          </cell>
        </row>
        <row r="200">
          <cell r="M200" t="str">
            <v/>
          </cell>
        </row>
        <row r="201">
          <cell r="M201" t="str">
            <v/>
          </cell>
        </row>
        <row r="202">
          <cell r="M202" t="str">
            <v/>
          </cell>
        </row>
        <row r="203">
          <cell r="M203" t="str">
            <v/>
          </cell>
        </row>
        <row r="204">
          <cell r="M204" t="str">
            <v/>
          </cell>
        </row>
        <row r="205">
          <cell r="M205" t="str">
            <v/>
          </cell>
        </row>
        <row r="206">
          <cell r="M206" t="str">
            <v/>
          </cell>
        </row>
        <row r="207">
          <cell r="M207" t="str">
            <v/>
          </cell>
        </row>
        <row r="208">
          <cell r="M208" t="str">
            <v/>
          </cell>
        </row>
        <row r="209">
          <cell r="M209" t="str">
            <v/>
          </cell>
        </row>
        <row r="210">
          <cell r="M210" t="str">
            <v/>
          </cell>
        </row>
        <row r="211">
          <cell r="M211" t="str">
            <v/>
          </cell>
        </row>
        <row r="212">
          <cell r="M212" t="str">
            <v/>
          </cell>
        </row>
        <row r="213">
          <cell r="M213" t="str">
            <v/>
          </cell>
        </row>
        <row r="214">
          <cell r="M214" t="str">
            <v/>
          </cell>
        </row>
        <row r="215">
          <cell r="M215" t="str">
            <v/>
          </cell>
        </row>
        <row r="216">
          <cell r="M216" t="str">
            <v/>
          </cell>
        </row>
        <row r="217">
          <cell r="M217" t="str">
            <v/>
          </cell>
        </row>
        <row r="218">
          <cell r="M218" t="str">
            <v/>
          </cell>
        </row>
        <row r="219">
          <cell r="M219" t="str">
            <v/>
          </cell>
        </row>
        <row r="220">
          <cell r="M220" t="str">
            <v/>
          </cell>
        </row>
        <row r="221">
          <cell r="M221" t="str">
            <v/>
          </cell>
        </row>
        <row r="222">
          <cell r="M222" t="str">
            <v/>
          </cell>
        </row>
        <row r="223">
          <cell r="M223" t="str">
            <v/>
          </cell>
        </row>
        <row r="224">
          <cell r="M224" t="str">
            <v/>
          </cell>
        </row>
        <row r="225">
          <cell r="M225" t="str">
            <v/>
          </cell>
        </row>
        <row r="226">
          <cell r="M226" t="str">
            <v/>
          </cell>
        </row>
        <row r="227">
          <cell r="M227" t="str">
            <v/>
          </cell>
        </row>
        <row r="228">
          <cell r="M228" t="str">
            <v/>
          </cell>
        </row>
        <row r="229">
          <cell r="M229" t="str">
            <v/>
          </cell>
        </row>
        <row r="230">
          <cell r="M230" t="str">
            <v/>
          </cell>
        </row>
        <row r="231">
          <cell r="M231" t="str">
            <v/>
          </cell>
        </row>
        <row r="232">
          <cell r="M232" t="str">
            <v/>
          </cell>
        </row>
        <row r="233">
          <cell r="M233" t="str">
            <v/>
          </cell>
        </row>
        <row r="234">
          <cell r="M234" t="str">
            <v/>
          </cell>
        </row>
        <row r="235">
          <cell r="M235" t="str">
            <v/>
          </cell>
        </row>
        <row r="236">
          <cell r="M236" t="str">
            <v/>
          </cell>
        </row>
        <row r="237">
          <cell r="M237" t="str">
            <v/>
          </cell>
        </row>
        <row r="238">
          <cell r="M238" t="str">
            <v/>
          </cell>
        </row>
        <row r="239">
          <cell r="M239" t="str">
            <v/>
          </cell>
        </row>
        <row r="240">
          <cell r="M240" t="str">
            <v/>
          </cell>
        </row>
        <row r="241">
          <cell r="M241" t="str">
            <v/>
          </cell>
        </row>
        <row r="242">
          <cell r="M242" t="str">
            <v/>
          </cell>
        </row>
        <row r="243">
          <cell r="M243" t="str">
            <v/>
          </cell>
        </row>
        <row r="244">
          <cell r="M244" t="str">
            <v/>
          </cell>
        </row>
        <row r="245">
          <cell r="M245" t="str">
            <v/>
          </cell>
        </row>
        <row r="246">
          <cell r="M246" t="str">
            <v/>
          </cell>
        </row>
        <row r="247">
          <cell r="M247" t="str">
            <v/>
          </cell>
        </row>
        <row r="248">
          <cell r="M248" t="str">
            <v/>
          </cell>
        </row>
        <row r="249">
          <cell r="M249" t="str">
            <v/>
          </cell>
        </row>
        <row r="250">
          <cell r="M250" t="str">
            <v/>
          </cell>
        </row>
        <row r="251">
          <cell r="M251" t="str">
            <v/>
          </cell>
        </row>
        <row r="252">
          <cell r="M252" t="str">
            <v/>
          </cell>
        </row>
        <row r="253">
          <cell r="M253" t="str">
            <v/>
          </cell>
        </row>
        <row r="254">
          <cell r="M254" t="str">
            <v/>
          </cell>
        </row>
        <row r="255">
          <cell r="M255" t="str">
            <v/>
          </cell>
        </row>
        <row r="256">
          <cell r="M256" t="str">
            <v/>
          </cell>
        </row>
        <row r="257">
          <cell r="M257" t="str">
            <v/>
          </cell>
        </row>
        <row r="258">
          <cell r="M258" t="str">
            <v/>
          </cell>
        </row>
        <row r="259">
          <cell r="M259" t="str">
            <v/>
          </cell>
        </row>
        <row r="260">
          <cell r="M260" t="str">
            <v/>
          </cell>
        </row>
        <row r="261">
          <cell r="M261" t="str">
            <v/>
          </cell>
        </row>
        <row r="262">
          <cell r="M262" t="str">
            <v/>
          </cell>
        </row>
        <row r="263">
          <cell r="M263" t="str">
            <v/>
          </cell>
        </row>
        <row r="264">
          <cell r="M264" t="str">
            <v/>
          </cell>
        </row>
        <row r="265">
          <cell r="M265" t="str">
            <v/>
          </cell>
        </row>
        <row r="266">
          <cell r="M266" t="str">
            <v/>
          </cell>
        </row>
        <row r="267">
          <cell r="M267" t="str">
            <v/>
          </cell>
        </row>
        <row r="268">
          <cell r="M268" t="str">
            <v/>
          </cell>
        </row>
        <row r="269">
          <cell r="M269" t="str">
            <v/>
          </cell>
        </row>
        <row r="270">
          <cell r="M270" t="str">
            <v/>
          </cell>
        </row>
        <row r="271">
          <cell r="M271" t="str">
            <v/>
          </cell>
        </row>
        <row r="272">
          <cell r="M272" t="str">
            <v/>
          </cell>
        </row>
        <row r="273">
          <cell r="M273" t="str">
            <v/>
          </cell>
        </row>
        <row r="274">
          <cell r="M274" t="str">
            <v/>
          </cell>
        </row>
        <row r="275">
          <cell r="M275" t="str">
            <v/>
          </cell>
        </row>
        <row r="276">
          <cell r="M276" t="str">
            <v/>
          </cell>
        </row>
        <row r="277">
          <cell r="M277" t="str">
            <v/>
          </cell>
        </row>
        <row r="278">
          <cell r="M278" t="str">
            <v/>
          </cell>
        </row>
        <row r="279">
          <cell r="M279" t="str">
            <v/>
          </cell>
        </row>
        <row r="280">
          <cell r="M280" t="str">
            <v/>
          </cell>
        </row>
        <row r="281">
          <cell r="M281" t="str">
            <v/>
          </cell>
        </row>
        <row r="282">
          <cell r="M282" t="str">
            <v/>
          </cell>
        </row>
        <row r="283">
          <cell r="M283" t="str">
            <v/>
          </cell>
        </row>
        <row r="284">
          <cell r="M284" t="str">
            <v/>
          </cell>
        </row>
        <row r="285">
          <cell r="M285" t="str">
            <v/>
          </cell>
        </row>
        <row r="286">
          <cell r="M286" t="str">
            <v/>
          </cell>
        </row>
        <row r="287">
          <cell r="M287" t="str">
            <v/>
          </cell>
        </row>
        <row r="288">
          <cell r="M288" t="str">
            <v/>
          </cell>
        </row>
        <row r="289">
          <cell r="M289" t="str">
            <v/>
          </cell>
        </row>
        <row r="290">
          <cell r="M290" t="str">
            <v/>
          </cell>
        </row>
        <row r="291">
          <cell r="M291" t="str">
            <v/>
          </cell>
        </row>
        <row r="292">
          <cell r="M292" t="str">
            <v/>
          </cell>
        </row>
        <row r="293">
          <cell r="M293" t="str">
            <v/>
          </cell>
        </row>
        <row r="294">
          <cell r="M294" t="str">
            <v/>
          </cell>
        </row>
        <row r="295">
          <cell r="M295" t="str">
            <v/>
          </cell>
        </row>
        <row r="296">
          <cell r="M296" t="str">
            <v/>
          </cell>
        </row>
        <row r="297">
          <cell r="M297" t="str">
            <v/>
          </cell>
        </row>
        <row r="298">
          <cell r="M298" t="str">
            <v/>
          </cell>
        </row>
        <row r="299">
          <cell r="M299" t="str">
            <v/>
          </cell>
        </row>
        <row r="300">
          <cell r="M300" t="str">
            <v/>
          </cell>
        </row>
      </sheetData>
      <sheetData sheetId="19">
        <row r="1">
          <cell r="A1" t="str">
            <v>N° AFFAIRE</v>
          </cell>
          <cell r="B1" t="str">
            <v>MOIS</v>
          </cell>
          <cell r="C1" t="str">
            <v>COM</v>
          </cell>
          <cell r="D1" t="str">
            <v>SECTEUR</v>
          </cell>
          <cell r="E1" t="str">
            <v>NOM DU CLIENT</v>
          </cell>
          <cell r="F1" t="str">
            <v>ADRESSE</v>
          </cell>
          <cell r="G1" t="str">
            <v>CP</v>
          </cell>
          <cell r="H1" t="str">
            <v>VILLE</v>
          </cell>
          <cell r="I1" t="str">
            <v>TEL</v>
          </cell>
          <cell r="J1" t="str">
            <v>PORTABLE</v>
          </cell>
          <cell r="K1" t="str">
            <v>FAX</v>
          </cell>
          <cell r="L1" t="str">
            <v>NOM CHANTIER</v>
          </cell>
          <cell r="M1" t="str">
            <v>REGION</v>
          </cell>
          <cell r="N1" t="str">
            <v>DPT</v>
          </cell>
          <cell r="O1" t="str">
            <v>VILLE</v>
          </cell>
          <cell r="P1" t="str">
            <v>ARCHITECTE</v>
          </cell>
          <cell r="Q1" t="str">
            <v>ADRESSE</v>
          </cell>
          <cell r="R1" t="str">
            <v>CP</v>
          </cell>
          <cell r="S1" t="str">
            <v>VILLE</v>
          </cell>
          <cell r="T1" t="str">
            <v>TEL</v>
          </cell>
          <cell r="U1" t="str">
            <v>PORTABLE</v>
          </cell>
          <cell r="V1" t="str">
            <v>FAX</v>
          </cell>
          <cell r="W1" t="str">
            <v>MONTANT HT</v>
          </cell>
          <cell r="X1" t="str">
            <v>AVENANTS HORS MARCHE HT</v>
          </cell>
          <cell r="Y1" t="str">
            <v>MONTANT TOTAL MARCHE HT</v>
          </cell>
          <cell r="Z1" t="str">
            <v>TONNAGE</v>
          </cell>
          <cell r="AA1" t="str">
            <v>CHARGE AFFAIRE</v>
          </cell>
          <cell r="AB1" t="str">
            <v>DESSINATEUR</v>
          </cell>
        </row>
        <row r="2">
          <cell r="A2">
            <v>6.0010000000000003</v>
          </cell>
          <cell r="B2">
            <v>1</v>
          </cell>
          <cell r="C2" t="str">
            <v>JLC</v>
          </cell>
          <cell r="D2" t="str">
            <v>BI</v>
          </cell>
          <cell r="E2" t="str">
            <v>SCCV DU CANAL</v>
          </cell>
          <cell r="F2" t="str">
            <v>52, Rue François Giroud   BP 76626</v>
          </cell>
          <cell r="G2">
            <v>21066</v>
          </cell>
          <cell r="H2" t="str">
            <v>DIJON Cédex</v>
          </cell>
          <cell r="I2">
            <v>380731159</v>
          </cell>
          <cell r="K2">
            <v>380739315</v>
          </cell>
          <cell r="L2" t="str">
            <v>SCVV DU CANAL - Passerelle</v>
          </cell>
          <cell r="M2" t="str">
            <v>BOURGOGNE</v>
          </cell>
          <cell r="N2">
            <v>21</v>
          </cell>
          <cell r="O2" t="str">
            <v>DIJON</v>
          </cell>
          <cell r="P2" t="str">
            <v>BVM IMMOBILIER</v>
          </cell>
          <cell r="Q2" t="str">
            <v>52, Rue François Giroud   BP 76626</v>
          </cell>
          <cell r="R2">
            <v>21066</v>
          </cell>
          <cell r="S2" t="str">
            <v>DIJON Cédex</v>
          </cell>
          <cell r="T2">
            <v>380731159</v>
          </cell>
          <cell r="U2" t="str">
            <v/>
          </cell>
          <cell r="V2">
            <v>380739315</v>
          </cell>
          <cell r="W2">
            <v>63780</v>
          </cell>
          <cell r="Y2">
            <v>63780</v>
          </cell>
          <cell r="Z2">
            <v>9440</v>
          </cell>
          <cell r="AA2" t="str">
            <v>RC</v>
          </cell>
          <cell r="AB2" t="str">
            <v>R. CHAPUIS</v>
          </cell>
        </row>
        <row r="3">
          <cell r="A3">
            <v>6.0019999999999998</v>
          </cell>
          <cell r="B3">
            <v>1</v>
          </cell>
          <cell r="C3" t="str">
            <v>RM</v>
          </cell>
          <cell r="D3" t="str">
            <v>AR</v>
          </cell>
          <cell r="E3" t="str">
            <v>INGETRA</v>
          </cell>
          <cell r="F3" t="str">
            <v>985, Rue des Iles</v>
          </cell>
          <cell r="G3">
            <v>74950</v>
          </cell>
          <cell r="H3" t="str">
            <v>SCIONZIER</v>
          </cell>
          <cell r="I3">
            <v>450981339</v>
          </cell>
          <cell r="K3">
            <v>450989981</v>
          </cell>
          <cell r="L3" t="str">
            <v>SCI L'ENCRENNAZ</v>
          </cell>
          <cell r="M3" t="str">
            <v>RHONE ALPES</v>
          </cell>
          <cell r="N3">
            <v>74</v>
          </cell>
          <cell r="O3" t="str">
            <v>MARNAZ</v>
          </cell>
          <cell r="P3" t="str">
            <v>ARNAUD INGENIERIE</v>
          </cell>
          <cell r="Q3" t="str">
            <v>985, Rue des Iles</v>
          </cell>
          <cell r="R3">
            <v>74950</v>
          </cell>
          <cell r="S3" t="str">
            <v>SCIONZIER</v>
          </cell>
          <cell r="T3">
            <v>450981339</v>
          </cell>
          <cell r="U3" t="str">
            <v/>
          </cell>
          <cell r="V3">
            <v>450989981</v>
          </cell>
          <cell r="W3">
            <v>117082.5</v>
          </cell>
          <cell r="Y3">
            <v>117082.5</v>
          </cell>
          <cell r="Z3">
            <v>68350</v>
          </cell>
          <cell r="AA3" t="str">
            <v>RM</v>
          </cell>
          <cell r="AB3" t="str">
            <v>MAGNY</v>
          </cell>
        </row>
        <row r="4">
          <cell r="A4">
            <v>6.0030000000000001</v>
          </cell>
          <cell r="B4">
            <v>1</v>
          </cell>
          <cell r="C4" t="str">
            <v>JM</v>
          </cell>
          <cell r="D4" t="str">
            <v>BI</v>
          </cell>
          <cell r="E4" t="str">
            <v>LCR</v>
          </cell>
          <cell r="F4" t="str">
            <v>19, Rue de la Haye   CS 30058   SCHILTIGHEIM</v>
          </cell>
          <cell r="G4">
            <v>67013</v>
          </cell>
          <cell r="H4" t="str">
            <v>STRASBOURG Cédex</v>
          </cell>
          <cell r="I4">
            <v>388770240</v>
          </cell>
          <cell r="K4">
            <v>388770265</v>
          </cell>
          <cell r="L4" t="str">
            <v>OPTIBAT</v>
          </cell>
          <cell r="M4" t="str">
            <v>ALSACE</v>
          </cell>
          <cell r="N4">
            <v>67</v>
          </cell>
          <cell r="O4" t="str">
            <v>BISCHOFFSHEIM</v>
          </cell>
          <cell r="P4" t="str">
            <v>LCR</v>
          </cell>
          <cell r="Q4" t="str">
            <v>19, Rue de la Haye   CS 30058   SCHILTIGHEIM</v>
          </cell>
          <cell r="R4">
            <v>67013</v>
          </cell>
          <cell r="S4" t="str">
            <v>STRASBOURG Cédex</v>
          </cell>
          <cell r="T4">
            <v>388770240</v>
          </cell>
          <cell r="U4" t="str">
            <v/>
          </cell>
          <cell r="V4">
            <v>388770265</v>
          </cell>
          <cell r="W4">
            <v>21000</v>
          </cell>
          <cell r="Y4">
            <v>21000</v>
          </cell>
          <cell r="Z4">
            <v>9875</v>
          </cell>
          <cell r="AA4" t="str">
            <v>R.C</v>
          </cell>
          <cell r="AB4" t="str">
            <v>CHEVILLARD</v>
          </cell>
        </row>
        <row r="5">
          <cell r="A5">
            <v>6.0039999999999996</v>
          </cell>
          <cell r="B5">
            <v>2</v>
          </cell>
          <cell r="C5" t="str">
            <v>JH</v>
          </cell>
          <cell r="D5" t="str">
            <v>GD</v>
          </cell>
          <cell r="E5" t="str">
            <v>SCI CARILO</v>
          </cell>
          <cell r="F5" t="str">
            <v>2, Rue de la Canarderie</v>
          </cell>
          <cell r="G5">
            <v>77680</v>
          </cell>
          <cell r="H5" t="str">
            <v>ROISSY EN BRIE</v>
          </cell>
          <cell r="L5" t="str">
            <v>SCI CARILO</v>
          </cell>
          <cell r="M5" t="str">
            <v>ILE DE FRANCE</v>
          </cell>
          <cell r="N5">
            <v>77</v>
          </cell>
          <cell r="O5" t="str">
            <v>ROISSY EN BRIE</v>
          </cell>
          <cell r="P5" t="str">
            <v>KORELL</v>
          </cell>
          <cell r="Q5" t="str">
            <v>2, Rue de la Roquette</v>
          </cell>
          <cell r="R5">
            <v>75011</v>
          </cell>
          <cell r="S5" t="str">
            <v>PARIS</v>
          </cell>
          <cell r="T5">
            <v>472274646</v>
          </cell>
          <cell r="U5" t="str">
            <v/>
          </cell>
          <cell r="V5" t="str">
            <v/>
          </cell>
          <cell r="W5">
            <v>298008.5</v>
          </cell>
          <cell r="X5">
            <v>0</v>
          </cell>
          <cell r="Y5">
            <v>298008.5</v>
          </cell>
          <cell r="Z5">
            <v>203000</v>
          </cell>
          <cell r="AA5" t="str">
            <v>FV</v>
          </cell>
          <cell r="AB5" t="str">
            <v>CAISEZ</v>
          </cell>
        </row>
        <row r="6">
          <cell r="A6">
            <v>6.0049999999999999</v>
          </cell>
          <cell r="B6">
            <v>2</v>
          </cell>
          <cell r="C6" t="str">
            <v>JLC</v>
          </cell>
          <cell r="D6" t="str">
            <v>BI</v>
          </cell>
          <cell r="E6" t="str">
            <v>CUROT</v>
          </cell>
          <cell r="F6" t="str">
            <v>13, Rue Louis Neel   BP 101</v>
          </cell>
          <cell r="G6">
            <v>21603</v>
          </cell>
          <cell r="H6" t="str">
            <v>LONGVIC</v>
          </cell>
          <cell r="I6">
            <v>380680730</v>
          </cell>
          <cell r="J6">
            <v>671875681</v>
          </cell>
          <cell r="L6" t="str">
            <v>6 INVEST</v>
          </cell>
          <cell r="M6" t="str">
            <v>BOURGOGNE</v>
          </cell>
          <cell r="N6">
            <v>21</v>
          </cell>
          <cell r="O6" t="str">
            <v>LONGVIC</v>
          </cell>
          <cell r="P6" t="str">
            <v>CUROT</v>
          </cell>
          <cell r="Q6" t="str">
            <v>13, Rue Louis Neel   BP 101</v>
          </cell>
          <cell r="R6">
            <v>21603</v>
          </cell>
          <cell r="S6" t="str">
            <v>LONGVIC</v>
          </cell>
          <cell r="T6">
            <v>380680730</v>
          </cell>
          <cell r="U6">
            <v>671875681</v>
          </cell>
          <cell r="V6" t="str">
            <v/>
          </cell>
          <cell r="W6">
            <v>146000</v>
          </cell>
          <cell r="Y6">
            <v>146000</v>
          </cell>
          <cell r="Z6">
            <v>78100</v>
          </cell>
          <cell r="AA6" t="str">
            <v>RC</v>
          </cell>
          <cell r="AB6" t="str">
            <v>R. CHAPUIS</v>
          </cell>
        </row>
        <row r="7">
          <cell r="A7">
            <v>6.0060000000000002</v>
          </cell>
          <cell r="B7">
            <v>2</v>
          </cell>
          <cell r="C7" t="str">
            <v>JM</v>
          </cell>
          <cell r="D7" t="str">
            <v>BI</v>
          </cell>
          <cell r="E7" t="str">
            <v>LCR</v>
          </cell>
          <cell r="F7" t="str">
            <v>19, Rue de la Haye   CS 30058   SCHILTIGHEIM</v>
          </cell>
          <cell r="G7">
            <v>67013</v>
          </cell>
          <cell r="H7" t="str">
            <v>STRASBOURG Cédex</v>
          </cell>
          <cell r="I7">
            <v>388770240</v>
          </cell>
          <cell r="K7">
            <v>388770265</v>
          </cell>
          <cell r="L7" t="str">
            <v>CHOUCROUTERIE DU RHIN ROGER KRAST</v>
          </cell>
          <cell r="M7" t="str">
            <v>ALSACE</v>
          </cell>
          <cell r="N7">
            <v>67</v>
          </cell>
          <cell r="O7" t="str">
            <v>OBENHEIM</v>
          </cell>
          <cell r="P7" t="str">
            <v>LCR</v>
          </cell>
          <cell r="Q7" t="str">
            <v>19, Rue de la Haye   CS 30058   SCHILTIGHEIM</v>
          </cell>
          <cell r="R7">
            <v>67013</v>
          </cell>
          <cell r="S7" t="str">
            <v>STRASBOURG Cédex</v>
          </cell>
          <cell r="T7">
            <v>388770240</v>
          </cell>
          <cell r="U7" t="str">
            <v/>
          </cell>
          <cell r="V7">
            <v>388770265</v>
          </cell>
          <cell r="W7">
            <v>113145</v>
          </cell>
          <cell r="Y7">
            <v>113145</v>
          </cell>
          <cell r="Z7">
            <v>72450</v>
          </cell>
          <cell r="AA7" t="str">
            <v>ER</v>
          </cell>
          <cell r="AB7" t="str">
            <v>ZIETARSKI</v>
          </cell>
        </row>
        <row r="8">
          <cell r="A8">
            <v>6.0069999999999997</v>
          </cell>
          <cell r="B8">
            <v>2</v>
          </cell>
          <cell r="C8" t="str">
            <v>JH</v>
          </cell>
          <cell r="D8" t="str">
            <v>DI</v>
          </cell>
          <cell r="E8" t="str">
            <v>DIFLE</v>
          </cell>
          <cell r="F8" t="str">
            <v>Rue de la Charme   Le Village</v>
          </cell>
          <cell r="G8">
            <v>21410</v>
          </cell>
          <cell r="H8" t="str">
            <v>FLEUREY SUR OUCHE</v>
          </cell>
          <cell r="L8" t="str">
            <v>PHARMACIE ANJUEL</v>
          </cell>
          <cell r="M8" t="str">
            <v>BOURGOGNE</v>
          </cell>
          <cell r="N8">
            <v>21</v>
          </cell>
          <cell r="O8" t="str">
            <v>FLEUREY SUR OUCHE</v>
          </cell>
          <cell r="P8" t="str">
            <v>CIA INTERNATIONAL</v>
          </cell>
          <cell r="Q8" t="str">
            <v>4 Bis, Rue Maryse Bastié</v>
          </cell>
          <cell r="R8">
            <v>69500</v>
          </cell>
          <cell r="S8" t="str">
            <v>BRON</v>
          </cell>
          <cell r="T8">
            <v>478772990</v>
          </cell>
          <cell r="U8">
            <v>609930277</v>
          </cell>
          <cell r="V8">
            <v>478012168</v>
          </cell>
          <cell r="W8">
            <v>19000</v>
          </cell>
          <cell r="Y8">
            <v>19000</v>
          </cell>
          <cell r="Z8">
            <v>9000</v>
          </cell>
          <cell r="AA8" t="str">
            <v>ER</v>
          </cell>
          <cell r="AB8" t="str">
            <v>CAISEZ</v>
          </cell>
        </row>
        <row r="9">
          <cell r="A9">
            <v>6.008</v>
          </cell>
          <cell r="B9">
            <v>2</v>
          </cell>
          <cell r="C9" t="str">
            <v>JH</v>
          </cell>
          <cell r="D9" t="str">
            <v>AR</v>
          </cell>
          <cell r="E9" t="str">
            <v>JOURNOT</v>
          </cell>
          <cell r="F9" t="str">
            <v>22, Route de Maîche</v>
          </cell>
          <cell r="G9">
            <v>25500</v>
          </cell>
          <cell r="H9" t="str">
            <v>LES FINS</v>
          </cell>
          <cell r="J9">
            <v>671655261</v>
          </cell>
          <cell r="L9" t="str">
            <v>JARDINAGE JOURNOT</v>
          </cell>
          <cell r="M9" t="str">
            <v>FRANCHE COMTE</v>
          </cell>
          <cell r="N9">
            <v>25</v>
          </cell>
          <cell r="O9" t="str">
            <v>LES FINS</v>
          </cell>
          <cell r="T9" t="str">
            <v/>
          </cell>
          <cell r="V9" t="str">
            <v/>
          </cell>
          <cell r="W9">
            <v>63000</v>
          </cell>
          <cell r="Y9">
            <v>63000</v>
          </cell>
          <cell r="Z9">
            <v>13560</v>
          </cell>
          <cell r="AA9" t="str">
            <v>ER</v>
          </cell>
          <cell r="AB9" t="str">
            <v>SOUPEY</v>
          </cell>
        </row>
        <row r="10">
          <cell r="A10">
            <v>6.0090000000000003</v>
          </cell>
          <cell r="B10">
            <v>2</v>
          </cell>
          <cell r="C10" t="str">
            <v>RM</v>
          </cell>
          <cell r="D10" t="str">
            <v>AL</v>
          </cell>
          <cell r="E10" t="str">
            <v>BOIRON FRERES</v>
          </cell>
          <cell r="F10" t="str">
            <v>1, Rue des Glacières</v>
          </cell>
          <cell r="G10">
            <v>94538</v>
          </cell>
          <cell r="H10" t="str">
            <v>RUNGIS Cédex</v>
          </cell>
          <cell r="L10" t="str">
            <v>BOIRON FRERES</v>
          </cell>
          <cell r="M10" t="str">
            <v>RHONE ALPES</v>
          </cell>
          <cell r="N10">
            <v>26</v>
          </cell>
          <cell r="O10" t="str">
            <v>CHATEAUNEUF SUR ISERE</v>
          </cell>
          <cell r="P10" t="str">
            <v>CECIA EST</v>
          </cell>
          <cell r="Q10" t="str">
            <v>559, Boulevard Général Leclerc</v>
          </cell>
          <cell r="R10">
            <v>69400</v>
          </cell>
          <cell r="S10" t="str">
            <v>VILLEFRANCHE SUR SAONE</v>
          </cell>
          <cell r="T10">
            <v>972505339</v>
          </cell>
          <cell r="U10">
            <v>621096545</v>
          </cell>
          <cell r="V10" t="str">
            <v/>
          </cell>
          <cell r="W10">
            <v>610000</v>
          </cell>
          <cell r="X10">
            <v>1440</v>
          </cell>
          <cell r="Y10">
            <v>611440</v>
          </cell>
          <cell r="Z10">
            <v>299500</v>
          </cell>
          <cell r="AA10" t="str">
            <v>RG</v>
          </cell>
          <cell r="AB10" t="str">
            <v>CAISEZ</v>
          </cell>
        </row>
        <row r="11">
          <cell r="A11">
            <v>6.01</v>
          </cell>
          <cell r="B11">
            <v>2</v>
          </cell>
          <cell r="C11" t="str">
            <v>BE</v>
          </cell>
          <cell r="D11" t="str">
            <v>BI</v>
          </cell>
          <cell r="E11" t="str">
            <v>LCR</v>
          </cell>
          <cell r="F11" t="str">
            <v>19, Rue de la Haye   CS 30058   SCHILTIGHEIM</v>
          </cell>
          <cell r="G11">
            <v>67013</v>
          </cell>
          <cell r="H11" t="str">
            <v>STRASBOURG Cédex</v>
          </cell>
          <cell r="I11">
            <v>388770240</v>
          </cell>
          <cell r="K11">
            <v>388770265</v>
          </cell>
          <cell r="L11" t="str">
            <v>SCI GOXWI'N - NACEL PLUS</v>
          </cell>
          <cell r="M11" t="str">
            <v>ALSACE</v>
          </cell>
          <cell r="N11">
            <v>67</v>
          </cell>
          <cell r="O11" t="str">
            <v>GOXWILLER</v>
          </cell>
          <cell r="P11" t="str">
            <v>LCR</v>
          </cell>
          <cell r="Q11" t="str">
            <v>19, Rue de la Haye   CS 30058   SCHILTIGHEIM</v>
          </cell>
          <cell r="R11">
            <v>67013</v>
          </cell>
          <cell r="S11" t="str">
            <v>STRASBOURG Cédex</v>
          </cell>
          <cell r="T11">
            <v>388770240</v>
          </cell>
          <cell r="U11" t="str">
            <v/>
          </cell>
          <cell r="V11">
            <v>388770265</v>
          </cell>
          <cell r="W11">
            <v>65000</v>
          </cell>
          <cell r="Y11">
            <v>65000</v>
          </cell>
          <cell r="Z11">
            <v>40000</v>
          </cell>
          <cell r="AA11" t="str">
            <v>RG</v>
          </cell>
          <cell r="AB11" t="str">
            <v>CHAPUIS</v>
          </cell>
        </row>
        <row r="12">
          <cell r="A12">
            <v>6.0110000000000001</v>
          </cell>
          <cell r="B12">
            <v>2</v>
          </cell>
          <cell r="C12" t="str">
            <v>BE</v>
          </cell>
          <cell r="D12" t="str">
            <v>BI</v>
          </cell>
          <cell r="E12" t="str">
            <v>LCR</v>
          </cell>
          <cell r="F12" t="str">
            <v>19, Rue de la Haye   CS 30058   SCHILTIGHEIM</v>
          </cell>
          <cell r="G12">
            <v>67013</v>
          </cell>
          <cell r="H12" t="str">
            <v>STRASBOURG Cédex</v>
          </cell>
          <cell r="I12">
            <v>388770240</v>
          </cell>
          <cell r="K12">
            <v>388770265</v>
          </cell>
          <cell r="L12" t="str">
            <v>VERANDAS &amp; DESIGN - SCI VVAM</v>
          </cell>
          <cell r="M12" t="str">
            <v>ALSACE</v>
          </cell>
          <cell r="N12">
            <v>67</v>
          </cell>
          <cell r="O12" t="str">
            <v>STRASBOURG</v>
          </cell>
          <cell r="P12" t="str">
            <v>LCR</v>
          </cell>
          <cell r="Q12" t="str">
            <v>19, Rue de la Haye   CS 30058   SCHILTIGHEIM</v>
          </cell>
          <cell r="R12">
            <v>67013</v>
          </cell>
          <cell r="S12" t="str">
            <v>STRASBOURG Cédex</v>
          </cell>
          <cell r="T12">
            <v>388770240</v>
          </cell>
          <cell r="U12" t="str">
            <v/>
          </cell>
          <cell r="V12">
            <v>388770265</v>
          </cell>
          <cell r="W12">
            <v>79850</v>
          </cell>
          <cell r="Y12">
            <v>79850</v>
          </cell>
          <cell r="Z12">
            <v>52500</v>
          </cell>
          <cell r="AA12" t="str">
            <v>ER</v>
          </cell>
          <cell r="AB12" t="str">
            <v>ZIETARSKI</v>
          </cell>
        </row>
        <row r="13">
          <cell r="A13">
            <v>6.0119999999999996</v>
          </cell>
          <cell r="B13">
            <v>2</v>
          </cell>
          <cell r="C13" t="str">
            <v>BE</v>
          </cell>
          <cell r="D13" t="str">
            <v>GD</v>
          </cell>
          <cell r="E13" t="str">
            <v xml:space="preserve">LA MAISON DU TREIZIEME </v>
          </cell>
          <cell r="F13" t="str">
            <v>21a, Boulevard Jean Monnet   ZAC des Boutareines</v>
          </cell>
          <cell r="G13">
            <v>94357</v>
          </cell>
          <cell r="H13" t="str">
            <v>VILLIERS SUR MARNE Cédex</v>
          </cell>
          <cell r="L13" t="str">
            <v>BRICORAMA - IMMO BRICO</v>
          </cell>
          <cell r="M13" t="str">
            <v>FRANCHE COMTE</v>
          </cell>
          <cell r="N13">
            <v>90</v>
          </cell>
          <cell r="O13" t="str">
            <v>BESSONCOURT</v>
          </cell>
          <cell r="P13" t="str">
            <v>HARRAULT CONSTRUCTION MANAGEMENT</v>
          </cell>
          <cell r="Q13" t="str">
            <v>42, Avenue des Vosges</v>
          </cell>
          <cell r="R13">
            <v>67000</v>
          </cell>
          <cell r="S13" t="str">
            <v>STRASBOURG</v>
          </cell>
          <cell r="T13" t="str">
            <v/>
          </cell>
          <cell r="U13" t="str">
            <v/>
          </cell>
          <cell r="V13" t="str">
            <v/>
          </cell>
          <cell r="W13">
            <v>514130</v>
          </cell>
          <cell r="Y13">
            <v>514130</v>
          </cell>
          <cell r="Z13">
            <v>331500</v>
          </cell>
          <cell r="AA13" t="str">
            <v>R.C</v>
          </cell>
          <cell r="AB13" t="str">
            <v>GIRARD</v>
          </cell>
        </row>
        <row r="14">
          <cell r="A14">
            <v>6.0129999999999999</v>
          </cell>
          <cell r="B14">
            <v>3</v>
          </cell>
          <cell r="C14" t="str">
            <v>BE</v>
          </cell>
          <cell r="D14" t="str">
            <v>GD</v>
          </cell>
          <cell r="E14" t="str">
            <v>CCBG</v>
          </cell>
          <cell r="F14" t="str">
            <v>Avenue d'Alsace</v>
          </cell>
          <cell r="G14">
            <v>68700</v>
          </cell>
          <cell r="H14" t="str">
            <v>CERNAY</v>
          </cell>
          <cell r="I14">
            <v>389755434</v>
          </cell>
          <cell r="L14" t="str">
            <v>CELLULES COMMERCIALES</v>
          </cell>
          <cell r="M14" t="str">
            <v>ALSACE</v>
          </cell>
          <cell r="N14">
            <v>68</v>
          </cell>
          <cell r="O14" t="str">
            <v>CERNAY</v>
          </cell>
          <cell r="P14" t="str">
            <v>ATEBAT</v>
          </cell>
          <cell r="Q14" t="str">
            <v>5, Avenue Charles De Gaulle</v>
          </cell>
          <cell r="R14">
            <v>51510</v>
          </cell>
          <cell r="S14" t="str">
            <v>FAGNIERES</v>
          </cell>
          <cell r="T14">
            <v>326685793</v>
          </cell>
          <cell r="U14">
            <v>603152501</v>
          </cell>
          <cell r="V14">
            <v>326685813</v>
          </cell>
          <cell r="W14">
            <v>191098.25</v>
          </cell>
          <cell r="Y14">
            <v>191098.25</v>
          </cell>
          <cell r="Z14">
            <v>120850</v>
          </cell>
          <cell r="AA14" t="str">
            <v>ER</v>
          </cell>
          <cell r="AB14" t="str">
            <v>SOUPEY - ZIETARSKI</v>
          </cell>
        </row>
        <row r="15">
          <cell r="A15">
            <v>6.0140000000000002</v>
          </cell>
          <cell r="B15">
            <v>3</v>
          </cell>
          <cell r="C15" t="str">
            <v>RM</v>
          </cell>
          <cell r="D15" t="str">
            <v>GD</v>
          </cell>
          <cell r="E15" t="str">
            <v>CORA</v>
          </cell>
          <cell r="F15" t="str">
            <v>40, Rue de la Boétie</v>
          </cell>
          <cell r="G15">
            <v>75008</v>
          </cell>
          <cell r="H15" t="str">
            <v>PARIS</v>
          </cell>
          <cell r="L15" t="str">
            <v>CORA</v>
          </cell>
          <cell r="M15" t="str">
            <v>RHONE ALPES</v>
          </cell>
          <cell r="N15">
            <v>74</v>
          </cell>
          <cell r="O15" t="str">
            <v>AMPHION LES BAINS</v>
          </cell>
          <cell r="P15" t="str">
            <v>ATELIER 4+</v>
          </cell>
          <cell r="Q15" t="str">
            <v>18, Rue Bourgelat</v>
          </cell>
          <cell r="R15">
            <v>69002</v>
          </cell>
          <cell r="S15" t="str">
            <v>LYON</v>
          </cell>
          <cell r="T15">
            <v>478140200</v>
          </cell>
          <cell r="U15" t="str">
            <v/>
          </cell>
          <cell r="V15">
            <v>478140201</v>
          </cell>
          <cell r="W15">
            <v>856660</v>
          </cell>
          <cell r="X15">
            <v>5350</v>
          </cell>
          <cell r="Y15">
            <v>862010</v>
          </cell>
          <cell r="Z15">
            <v>504000</v>
          </cell>
          <cell r="AA15" t="str">
            <v>RM</v>
          </cell>
          <cell r="AB15" t="str">
            <v>MAGNY</v>
          </cell>
        </row>
        <row r="16">
          <cell r="A16">
            <v>6.0149999999999997</v>
          </cell>
          <cell r="B16">
            <v>3</v>
          </cell>
          <cell r="C16" t="str">
            <v>YZ</v>
          </cell>
          <cell r="D16" t="str">
            <v>DI</v>
          </cell>
          <cell r="E16" t="str">
            <v>ARCO</v>
          </cell>
          <cell r="F16" t="str">
            <v>6, Rue de Dublin</v>
          </cell>
          <cell r="G16">
            <v>67300</v>
          </cell>
          <cell r="H16" t="str">
            <v>SCHILTIGHEIM</v>
          </cell>
          <cell r="I16">
            <v>388251715</v>
          </cell>
          <cell r="K16">
            <v>388251119</v>
          </cell>
          <cell r="L16" t="str">
            <v>IMMO PRO - LPCR</v>
          </cell>
          <cell r="M16" t="str">
            <v>ALSACE</v>
          </cell>
          <cell r="N16">
            <v>67</v>
          </cell>
          <cell r="O16" t="str">
            <v>BLOTZHEIM</v>
          </cell>
          <cell r="P16" t="str">
            <v>ARCO</v>
          </cell>
          <cell r="Q16" t="str">
            <v>6, Rue de Dublin</v>
          </cell>
          <cell r="R16">
            <v>67300</v>
          </cell>
          <cell r="S16" t="str">
            <v>SCHILTIGHEIM</v>
          </cell>
          <cell r="T16">
            <v>388251715</v>
          </cell>
          <cell r="U16" t="str">
            <v/>
          </cell>
          <cell r="V16">
            <v>388251119</v>
          </cell>
          <cell r="W16">
            <v>40000</v>
          </cell>
          <cell r="Y16">
            <v>40000</v>
          </cell>
          <cell r="Z16">
            <v>21550</v>
          </cell>
          <cell r="AA16" t="str">
            <v>ER</v>
          </cell>
          <cell r="AB16" t="str">
            <v>CAISEZ</v>
          </cell>
        </row>
        <row r="17">
          <cell r="A17">
            <v>6.016</v>
          </cell>
          <cell r="B17">
            <v>3</v>
          </cell>
          <cell r="C17" t="str">
            <v>BE</v>
          </cell>
          <cell r="D17" t="str">
            <v>BI</v>
          </cell>
          <cell r="E17" t="str">
            <v>LCR</v>
          </cell>
          <cell r="F17" t="str">
            <v>6, Avenue de Bruxelles   Parc des Collines II</v>
          </cell>
          <cell r="G17">
            <v>68069</v>
          </cell>
          <cell r="H17" t="str">
            <v>MULHOUSE</v>
          </cell>
          <cell r="I17">
            <v>389428974</v>
          </cell>
          <cell r="K17">
            <v>389321347</v>
          </cell>
          <cell r="L17" t="str">
            <v>EMBALSACE - SCI THORIUM</v>
          </cell>
          <cell r="M17" t="str">
            <v>ALSACE</v>
          </cell>
          <cell r="N17">
            <v>68</v>
          </cell>
          <cell r="O17" t="str">
            <v>CERNAY</v>
          </cell>
          <cell r="P17" t="str">
            <v>LCR</v>
          </cell>
          <cell r="Q17" t="str">
            <v>6, Avenue de Bruxelles   Parc des Collines II</v>
          </cell>
          <cell r="R17">
            <v>68069</v>
          </cell>
          <cell r="S17" t="str">
            <v>MULHOUSE</v>
          </cell>
          <cell r="T17">
            <v>389428974</v>
          </cell>
          <cell r="U17" t="str">
            <v/>
          </cell>
          <cell r="V17">
            <v>389321347</v>
          </cell>
          <cell r="W17">
            <v>383074.85</v>
          </cell>
          <cell r="Y17">
            <v>383074.85</v>
          </cell>
          <cell r="Z17">
            <v>265680</v>
          </cell>
          <cell r="AA17" t="str">
            <v>XF</v>
          </cell>
          <cell r="AB17" t="str">
            <v>ST / ESI</v>
          </cell>
        </row>
        <row r="18">
          <cell r="A18">
            <v>6.0170000000000003</v>
          </cell>
          <cell r="B18">
            <v>3</v>
          </cell>
          <cell r="C18" t="str">
            <v>BE</v>
          </cell>
          <cell r="D18" t="str">
            <v>BI</v>
          </cell>
          <cell r="E18" t="str">
            <v>LCR</v>
          </cell>
          <cell r="F18" t="str">
            <v>6, Avenue de Bruxelles   Parc des Collines II</v>
          </cell>
          <cell r="G18">
            <v>68069</v>
          </cell>
          <cell r="H18" t="str">
            <v>MULHOUSE</v>
          </cell>
          <cell r="I18">
            <v>389428974</v>
          </cell>
          <cell r="K18">
            <v>389321347</v>
          </cell>
          <cell r="L18" t="str">
            <v>SCI AME</v>
          </cell>
          <cell r="M18" t="str">
            <v>ALSACE</v>
          </cell>
          <cell r="N18">
            <v>68</v>
          </cell>
          <cell r="O18" t="str">
            <v>WITTELSHEIM</v>
          </cell>
          <cell r="P18" t="str">
            <v>LCR</v>
          </cell>
          <cell r="Q18" t="str">
            <v>6, Avenue de Bruxelles   Parc des Collines II</v>
          </cell>
          <cell r="R18">
            <v>68069</v>
          </cell>
          <cell r="S18" t="str">
            <v>MULHOUSE</v>
          </cell>
          <cell r="T18">
            <v>389428974</v>
          </cell>
          <cell r="U18" t="str">
            <v/>
          </cell>
          <cell r="V18">
            <v>389321347</v>
          </cell>
          <cell r="W18">
            <v>27000</v>
          </cell>
          <cell r="Y18">
            <v>27000</v>
          </cell>
          <cell r="Z18">
            <v>18439</v>
          </cell>
          <cell r="AA18" t="str">
            <v>ER</v>
          </cell>
          <cell r="AB18" t="str">
            <v>SOUPEY</v>
          </cell>
        </row>
        <row r="19">
          <cell r="A19">
            <v>6.0179999999999998</v>
          </cell>
          <cell r="B19">
            <v>3</v>
          </cell>
          <cell r="C19" t="str">
            <v>JH</v>
          </cell>
          <cell r="D19" t="str">
            <v>GD</v>
          </cell>
          <cell r="E19" t="str">
            <v>IMMOBILIERE EUROPEENNE DES MOUSQUETAIRES</v>
          </cell>
          <cell r="F19" t="str">
            <v>11, Allée des Mousquetaires   Parc de Tréville</v>
          </cell>
          <cell r="G19">
            <v>91078</v>
          </cell>
          <cell r="H19" t="str">
            <v>BONDOUFLE</v>
          </cell>
          <cell r="L19" t="str">
            <v>RESTAURANT POIVRE ROUGE</v>
          </cell>
          <cell r="M19" t="str">
            <v>RHONE ALPES</v>
          </cell>
          <cell r="N19">
            <v>38</v>
          </cell>
          <cell r="O19" t="str">
            <v>SAINT ETIENNE DE SAINT GEOIRS</v>
          </cell>
          <cell r="P19" t="str">
            <v>CIA INTERNATIONAL</v>
          </cell>
          <cell r="Q19" t="str">
            <v>4 Bis, Rue Maryse Bastié</v>
          </cell>
          <cell r="R19">
            <v>69500</v>
          </cell>
          <cell r="S19" t="str">
            <v>BRON</v>
          </cell>
          <cell r="T19">
            <v>478772990</v>
          </cell>
          <cell r="U19">
            <v>609930277</v>
          </cell>
          <cell r="V19">
            <v>478012168</v>
          </cell>
          <cell r="W19">
            <v>36000</v>
          </cell>
          <cell r="Y19">
            <v>36000</v>
          </cell>
          <cell r="Z19">
            <v>20721</v>
          </cell>
          <cell r="AA19" t="str">
            <v>FV</v>
          </cell>
          <cell r="AB19" t="str">
            <v>CAISEZ</v>
          </cell>
        </row>
        <row r="20">
          <cell r="A20">
            <v>6.0190000000000001</v>
          </cell>
          <cell r="B20">
            <v>3</v>
          </cell>
          <cell r="C20" t="str">
            <v>BE</v>
          </cell>
          <cell r="D20" t="str">
            <v>GD</v>
          </cell>
          <cell r="E20" t="str">
            <v>LC INGENIERIE</v>
          </cell>
          <cell r="F20" t="str">
            <v>4, Rue Alexander Calder   BP 17</v>
          </cell>
          <cell r="G20">
            <v>37320</v>
          </cell>
          <cell r="H20" t="str">
            <v>TRUYES</v>
          </cell>
          <cell r="I20">
            <v>247432547</v>
          </cell>
          <cell r="K20">
            <v>247432548</v>
          </cell>
          <cell r="L20" t="str">
            <v>AUCHAN</v>
          </cell>
          <cell r="M20" t="str">
            <v>AQUITAINE</v>
          </cell>
          <cell r="N20">
            <v>33</v>
          </cell>
          <cell r="O20" t="str">
            <v>BLANQUEFORT</v>
          </cell>
          <cell r="P20" t="str">
            <v>LC INGENIERIE</v>
          </cell>
          <cell r="Q20" t="str">
            <v>4, Rue Alexander Calder   BP 17</v>
          </cell>
          <cell r="R20">
            <v>37320</v>
          </cell>
          <cell r="S20" t="str">
            <v>TRUYES</v>
          </cell>
          <cell r="T20">
            <v>247432547</v>
          </cell>
          <cell r="U20" t="str">
            <v/>
          </cell>
          <cell r="V20">
            <v>247432548</v>
          </cell>
          <cell r="W20">
            <v>110000</v>
          </cell>
          <cell r="Y20">
            <v>110000</v>
          </cell>
          <cell r="Z20">
            <v>12000</v>
          </cell>
          <cell r="AA20" t="str">
            <v>FV</v>
          </cell>
          <cell r="AB20" t="str">
            <v>JANDOT</v>
          </cell>
        </row>
        <row r="21">
          <cell r="A21">
            <v>6.02</v>
          </cell>
          <cell r="B21">
            <v>3</v>
          </cell>
          <cell r="C21" t="str">
            <v>JH</v>
          </cell>
          <cell r="D21" t="str">
            <v>GD</v>
          </cell>
          <cell r="E21" t="str">
            <v>IMMOBILIERE EUROPEENNE DES MOUSQUETAIRES</v>
          </cell>
          <cell r="F21" t="str">
            <v>24, Rue Auguste Chabrières</v>
          </cell>
          <cell r="G21">
            <v>75015</v>
          </cell>
          <cell r="H21" t="str">
            <v>PARIS</v>
          </cell>
          <cell r="L21" t="str">
            <v>INTERMARCHE</v>
          </cell>
          <cell r="M21" t="str">
            <v>RHONE ALPES</v>
          </cell>
          <cell r="N21">
            <v>74</v>
          </cell>
          <cell r="O21" t="str">
            <v>VULBENS</v>
          </cell>
          <cell r="P21" t="str">
            <v>CIA INTERNATIONAL</v>
          </cell>
          <cell r="Q21" t="str">
            <v>4 Bis, Rue Maryse Bastié</v>
          </cell>
          <cell r="R21">
            <v>69500</v>
          </cell>
          <cell r="S21" t="str">
            <v>BRON</v>
          </cell>
          <cell r="T21">
            <v>478772990</v>
          </cell>
          <cell r="U21">
            <v>609930277</v>
          </cell>
          <cell r="V21">
            <v>478012168</v>
          </cell>
          <cell r="W21">
            <v>525000</v>
          </cell>
          <cell r="X21">
            <v>61440</v>
          </cell>
          <cell r="Y21">
            <v>586440</v>
          </cell>
          <cell r="Z21">
            <v>357407</v>
          </cell>
          <cell r="AA21" t="str">
            <v>JH</v>
          </cell>
          <cell r="AB21" t="str">
            <v>GIRARD</v>
          </cell>
        </row>
        <row r="22">
          <cell r="A22">
            <v>6.0209999999999999</v>
          </cell>
          <cell r="B22">
            <v>3</v>
          </cell>
          <cell r="C22" t="str">
            <v>BE</v>
          </cell>
          <cell r="D22" t="str">
            <v>GD</v>
          </cell>
          <cell r="E22" t="str">
            <v>KIABI EUROPE</v>
          </cell>
          <cell r="F22" t="str">
            <v>100, Rue du Calvaire</v>
          </cell>
          <cell r="G22">
            <v>59510</v>
          </cell>
          <cell r="H22" t="str">
            <v>HEM</v>
          </cell>
          <cell r="I22">
            <v>320814723</v>
          </cell>
          <cell r="K22">
            <v>320814723</v>
          </cell>
          <cell r="L22" t="str">
            <v>KIABI</v>
          </cell>
          <cell r="M22" t="str">
            <v>POITOU CHARENTES</v>
          </cell>
          <cell r="N22">
            <v>86</v>
          </cell>
          <cell r="O22" t="str">
            <v>POITIERS</v>
          </cell>
          <cell r="W22">
            <v>6000</v>
          </cell>
          <cell r="Y22">
            <v>6000</v>
          </cell>
          <cell r="Z22">
            <v>500</v>
          </cell>
          <cell r="AA22" t="str">
            <v>XF</v>
          </cell>
          <cell r="AB22" t="str">
            <v>SOUPEY</v>
          </cell>
        </row>
        <row r="23">
          <cell r="A23">
            <v>6.0220000000000002</v>
          </cell>
          <cell r="B23">
            <v>3</v>
          </cell>
          <cell r="C23" t="str">
            <v>JH</v>
          </cell>
          <cell r="D23" t="str">
            <v>HS</v>
          </cell>
          <cell r="E23" t="str">
            <v>LOSBERGER</v>
          </cell>
          <cell r="F23" t="str">
            <v>1, Rue du Bruch</v>
          </cell>
          <cell r="G23">
            <v>67172</v>
          </cell>
          <cell r="H23" t="str">
            <v>BRUMATH</v>
          </cell>
          <cell r="I23">
            <v>388593416</v>
          </cell>
          <cell r="K23">
            <v>388593445</v>
          </cell>
          <cell r="L23" t="str">
            <v>CHAPITEAUX SERVICES</v>
          </cell>
          <cell r="M23" t="str">
            <v>LORRAINE</v>
          </cell>
          <cell r="N23">
            <v>57</v>
          </cell>
          <cell r="O23" t="str">
            <v>FORBACH</v>
          </cell>
          <cell r="P23" t="str">
            <v>LOSBERGER</v>
          </cell>
          <cell r="Q23" t="str">
            <v>1, Rue du Bruch</v>
          </cell>
          <cell r="R23">
            <v>67172</v>
          </cell>
          <cell r="S23" t="str">
            <v>BRUMATH</v>
          </cell>
          <cell r="T23">
            <v>388593416</v>
          </cell>
          <cell r="U23" t="str">
            <v/>
          </cell>
          <cell r="V23">
            <v>388593445</v>
          </cell>
          <cell r="W23">
            <v>25500</v>
          </cell>
          <cell r="Y23">
            <v>25500</v>
          </cell>
          <cell r="Z23">
            <v>12310</v>
          </cell>
          <cell r="AA23" t="str">
            <v>ER</v>
          </cell>
          <cell r="AB23" t="str">
            <v>GIRARD</v>
          </cell>
        </row>
        <row r="24">
          <cell r="A24">
            <v>6.0229999999999997</v>
          </cell>
          <cell r="B24">
            <v>3</v>
          </cell>
          <cell r="C24" t="str">
            <v>RM</v>
          </cell>
          <cell r="D24" t="str">
            <v>AR</v>
          </cell>
          <cell r="E24" t="str">
            <v>CMR</v>
          </cell>
          <cell r="F24" t="str">
            <v>25 C, Avenue de Toulouse   ZAC Bel Air</v>
          </cell>
          <cell r="G24">
            <v>97450</v>
          </cell>
          <cell r="H24" t="str">
            <v>SAINT LOUIS (LA REUNION)</v>
          </cell>
          <cell r="I24">
            <v>262220909</v>
          </cell>
          <cell r="K24">
            <v>262229910</v>
          </cell>
          <cell r="L24" t="str">
            <v>OPERATION BR 132</v>
          </cell>
          <cell r="M24" t="str">
            <v>OUTRE MER</v>
          </cell>
          <cell r="N24">
            <v>97</v>
          </cell>
          <cell r="O24" t="str">
            <v>LA POSSESSION (LA REUNION)</v>
          </cell>
          <cell r="P24" t="str">
            <v>CMR</v>
          </cell>
          <cell r="Q24" t="str">
            <v>25 C, Avenue de Toulouse   ZAC Bel Air</v>
          </cell>
          <cell r="R24">
            <v>97450</v>
          </cell>
          <cell r="S24" t="str">
            <v>SAINT LOUIS (LA REUNION)</v>
          </cell>
          <cell r="T24">
            <v>262220909</v>
          </cell>
          <cell r="U24" t="str">
            <v/>
          </cell>
          <cell r="V24">
            <v>262229910</v>
          </cell>
          <cell r="W24">
            <v>65286</v>
          </cell>
          <cell r="Y24">
            <v>65286</v>
          </cell>
          <cell r="Z24">
            <v>43524</v>
          </cell>
          <cell r="AA24" t="str">
            <v>RM</v>
          </cell>
          <cell r="AB24" t="str">
            <v>GUICHARD</v>
          </cell>
        </row>
        <row r="25">
          <cell r="A25">
            <v>6.024</v>
          </cell>
          <cell r="B25">
            <v>4</v>
          </cell>
          <cell r="C25" t="str">
            <v>BE</v>
          </cell>
          <cell r="D25" t="str">
            <v>BI</v>
          </cell>
          <cell r="E25" t="str">
            <v>MCICG</v>
          </cell>
          <cell r="F25" t="str">
            <v>19 B, Rue du Professeur Louis Neel</v>
          </cell>
          <cell r="G25">
            <v>21604</v>
          </cell>
          <cell r="H25" t="str">
            <v>LONGVIC</v>
          </cell>
          <cell r="I25">
            <v>380588911</v>
          </cell>
          <cell r="J25">
            <v>685409865</v>
          </cell>
          <cell r="K25">
            <v>380317192</v>
          </cell>
          <cell r="L25" t="str">
            <v>ETOILE 25</v>
          </cell>
          <cell r="M25" t="str">
            <v>FRANCHE COMTE</v>
          </cell>
          <cell r="N25">
            <v>25</v>
          </cell>
          <cell r="O25" t="str">
            <v>BESANCON</v>
          </cell>
          <cell r="P25" t="str">
            <v>MCICG</v>
          </cell>
          <cell r="Q25" t="str">
            <v>19 B, Rue du Professeur Louis Neel</v>
          </cell>
          <cell r="R25">
            <v>21604</v>
          </cell>
          <cell r="S25" t="str">
            <v>LONGVIC</v>
          </cell>
          <cell r="T25">
            <v>380588911</v>
          </cell>
          <cell r="U25">
            <v>685409865</v>
          </cell>
          <cell r="V25">
            <v>380317192</v>
          </cell>
          <cell r="W25">
            <v>20000</v>
          </cell>
          <cell r="Y25">
            <v>20000</v>
          </cell>
          <cell r="Z25">
            <v>7780</v>
          </cell>
          <cell r="AA25" t="str">
            <v>ER</v>
          </cell>
          <cell r="AB25" t="str">
            <v>SOUPEY</v>
          </cell>
        </row>
        <row r="26">
          <cell r="A26">
            <v>6.0250000000000004</v>
          </cell>
          <cell r="B26">
            <v>4</v>
          </cell>
          <cell r="C26" t="str">
            <v>BE</v>
          </cell>
          <cell r="D26" t="str">
            <v>BI</v>
          </cell>
          <cell r="E26" t="str">
            <v>AEROPORTS DE PARIS</v>
          </cell>
          <cell r="F26" t="str">
            <v>291, Boulevard Raspail</v>
          </cell>
          <cell r="G26">
            <v>75014</v>
          </cell>
          <cell r="H26" t="str">
            <v>PARIS</v>
          </cell>
          <cell r="L26" t="str">
            <v>GARE DE FRÊT BAT. 250</v>
          </cell>
          <cell r="M26" t="str">
            <v>ILE DE FRANCE</v>
          </cell>
          <cell r="N26">
            <v>94</v>
          </cell>
          <cell r="O26" t="str">
            <v>ORLY</v>
          </cell>
          <cell r="P26" t="str">
            <v>GEC INGENIERIE</v>
          </cell>
          <cell r="Q26" t="str">
            <v>134 Bis, Rue du Vieux Pont de Sèvres</v>
          </cell>
          <cell r="R26">
            <v>92100</v>
          </cell>
          <cell r="S26" t="str">
            <v>BOULOGNE BILLANCOURT</v>
          </cell>
          <cell r="T26">
            <v>155209350</v>
          </cell>
          <cell r="U26" t="str">
            <v/>
          </cell>
          <cell r="V26">
            <v>155209359</v>
          </cell>
          <cell r="W26">
            <v>27628</v>
          </cell>
          <cell r="Y26">
            <v>27628</v>
          </cell>
          <cell r="Z26">
            <v>5000</v>
          </cell>
          <cell r="AA26" t="str">
            <v>XF</v>
          </cell>
          <cell r="AB26" t="str">
            <v>SOUPEY</v>
          </cell>
        </row>
        <row r="27">
          <cell r="A27">
            <v>6.0259999999999998</v>
          </cell>
          <cell r="B27">
            <v>4</v>
          </cell>
          <cell r="C27" t="str">
            <v>JLC</v>
          </cell>
          <cell r="D27" t="str">
            <v>DI</v>
          </cell>
          <cell r="E27" t="str">
            <v>SET (SOCIETE EXPLOITATION THERMIQUE)</v>
          </cell>
          <cell r="F27" t="str">
            <v>14, Rue Louis Armand   ZAE des Frères Lumière</v>
          </cell>
          <cell r="G27">
            <v>95130</v>
          </cell>
          <cell r="H27" t="str">
            <v>LE PLESIS BOUCHARD</v>
          </cell>
          <cell r="I27">
            <v>134155588</v>
          </cell>
          <cell r="K27">
            <v>134156771</v>
          </cell>
          <cell r="L27" t="str">
            <v>MEGARAMA</v>
          </cell>
          <cell r="M27" t="str">
            <v>ILE DE FRANCE</v>
          </cell>
          <cell r="N27">
            <v>92</v>
          </cell>
          <cell r="O27" t="str">
            <v>VILLENEUVE LA GARENNE</v>
          </cell>
          <cell r="W27">
            <v>9100</v>
          </cell>
          <cell r="Y27">
            <v>9100</v>
          </cell>
          <cell r="Z27">
            <v>400</v>
          </cell>
          <cell r="AA27" t="str">
            <v>RC</v>
          </cell>
          <cell r="AB27" t="str">
            <v>CHAPUIS</v>
          </cell>
        </row>
        <row r="28">
          <cell r="A28">
            <v>6.0270000000000001</v>
          </cell>
          <cell r="B28">
            <v>4</v>
          </cell>
          <cell r="C28" t="str">
            <v>BE</v>
          </cell>
          <cell r="D28" t="str">
            <v>DI</v>
          </cell>
          <cell r="E28" t="str">
            <v>LCR</v>
          </cell>
          <cell r="F28" t="str">
            <v>95, Rue du Dauphiné</v>
          </cell>
          <cell r="G28">
            <v>69800</v>
          </cell>
          <cell r="H28" t="str">
            <v>SAINT PRIEST</v>
          </cell>
          <cell r="I28">
            <v>478371446</v>
          </cell>
          <cell r="K28">
            <v>472375545</v>
          </cell>
          <cell r="L28" t="str">
            <v>DEKRA</v>
          </cell>
          <cell r="M28" t="str">
            <v>RHONE ALPES</v>
          </cell>
          <cell r="N28">
            <v>69</v>
          </cell>
          <cell r="O28" t="str">
            <v>LIMAS</v>
          </cell>
          <cell r="P28" t="str">
            <v>LCR</v>
          </cell>
          <cell r="Q28" t="str">
            <v>95, Rue du Dauphiné</v>
          </cell>
          <cell r="R28">
            <v>69800</v>
          </cell>
          <cell r="S28" t="str">
            <v>SAINT PRIEST</v>
          </cell>
          <cell r="T28">
            <v>478371446</v>
          </cell>
          <cell r="U28" t="str">
            <v/>
          </cell>
          <cell r="V28">
            <v>472375545</v>
          </cell>
          <cell r="W28">
            <v>22206</v>
          </cell>
          <cell r="Y28">
            <v>22206</v>
          </cell>
          <cell r="Z28">
            <v>13000</v>
          </cell>
          <cell r="AA28" t="str">
            <v>JM</v>
          </cell>
          <cell r="AB28" t="str">
            <v>SOUPEY</v>
          </cell>
        </row>
        <row r="29">
          <cell r="A29">
            <v>6.0279999999999996</v>
          </cell>
          <cell r="B29">
            <v>4</v>
          </cell>
          <cell r="C29" t="str">
            <v>RM</v>
          </cell>
          <cell r="D29" t="str">
            <v>DI</v>
          </cell>
          <cell r="E29" t="str">
            <v>TAM</v>
          </cell>
          <cell r="F29" t="str">
            <v>16, Rue des Carriers</v>
          </cell>
          <cell r="G29">
            <v>91351</v>
          </cell>
          <cell r="H29" t="str">
            <v>GRIGNY</v>
          </cell>
          <cell r="L29" t="str">
            <v>ACTIPARK</v>
          </cell>
          <cell r="M29" t="str">
            <v>ILE DE FRANCE</v>
          </cell>
          <cell r="N29">
            <v>91</v>
          </cell>
          <cell r="O29" t="str">
            <v>COURCOURONNES</v>
          </cell>
          <cell r="T29" t="str">
            <v/>
          </cell>
          <cell r="V29" t="str">
            <v/>
          </cell>
          <cell r="W29">
            <v>3420.8</v>
          </cell>
          <cell r="Y29">
            <v>3420.8</v>
          </cell>
          <cell r="Z29">
            <v>1432</v>
          </cell>
          <cell r="AA29" t="str">
            <v>RM</v>
          </cell>
        </row>
        <row r="30">
          <cell r="A30">
            <v>6.0289999999999999</v>
          </cell>
          <cell r="B30">
            <v>4</v>
          </cell>
          <cell r="C30" t="str">
            <v>BE</v>
          </cell>
          <cell r="D30" t="str">
            <v>BI</v>
          </cell>
          <cell r="E30" t="str">
            <v>LCR</v>
          </cell>
          <cell r="F30" t="str">
            <v>19, Rue de la Haye   CS 30058   SCHILTIGHEIM</v>
          </cell>
          <cell r="G30">
            <v>67013</v>
          </cell>
          <cell r="H30" t="str">
            <v>STRASBOURG Cédex</v>
          </cell>
          <cell r="I30">
            <v>388770240</v>
          </cell>
          <cell r="K30">
            <v>388770265</v>
          </cell>
          <cell r="L30" t="str">
            <v>ATOO BOIS</v>
          </cell>
          <cell r="M30" t="str">
            <v>ALSACE</v>
          </cell>
          <cell r="N30">
            <v>67</v>
          </cell>
          <cell r="O30" t="str">
            <v>MOLSHEIM</v>
          </cell>
          <cell r="P30" t="str">
            <v>LCR</v>
          </cell>
          <cell r="Q30" t="str">
            <v>19, Rue de la Haye   CS 30058   SCHILTIGHEIM</v>
          </cell>
          <cell r="R30">
            <v>67013</v>
          </cell>
          <cell r="S30" t="str">
            <v>STRASBOURG Cédex</v>
          </cell>
          <cell r="T30">
            <v>388770240</v>
          </cell>
          <cell r="U30" t="str">
            <v/>
          </cell>
          <cell r="V30">
            <v>388770265</v>
          </cell>
          <cell r="W30">
            <v>3125</v>
          </cell>
          <cell r="Y30">
            <v>3125</v>
          </cell>
          <cell r="Z30">
            <v>200</v>
          </cell>
        </row>
        <row r="31">
          <cell r="A31">
            <v>6.03</v>
          </cell>
          <cell r="B31">
            <v>4</v>
          </cell>
          <cell r="C31" t="str">
            <v>BE</v>
          </cell>
          <cell r="D31" t="str">
            <v>DI</v>
          </cell>
          <cell r="E31" t="str">
            <v>IDEART</v>
          </cell>
          <cell r="F31" t="str">
            <v>Maison Danet   Route de Colombier Corossol</v>
          </cell>
          <cell r="G31">
            <v>97133</v>
          </cell>
          <cell r="H31" t="str">
            <v>SAINT BARTHELEMY</v>
          </cell>
          <cell r="L31" t="str">
            <v>SEGECO</v>
          </cell>
          <cell r="M31" t="str">
            <v>OUTRE MER</v>
          </cell>
          <cell r="N31">
            <v>97</v>
          </cell>
          <cell r="O31" t="str">
            <v>SAINT BARTHELEMY</v>
          </cell>
          <cell r="P31" t="str">
            <v>RION CONSEILS ET INGENIERIE</v>
          </cell>
          <cell r="Q31" t="str">
            <v>6.2 km Route de Balata</v>
          </cell>
          <cell r="R31">
            <v>97200</v>
          </cell>
          <cell r="S31" t="str">
            <v>FORT DE FRANCE</v>
          </cell>
          <cell r="T31" t="str">
            <v/>
          </cell>
          <cell r="U31">
            <v>696079708</v>
          </cell>
          <cell r="V31" t="str">
            <v/>
          </cell>
          <cell r="W31">
            <v>22762.5</v>
          </cell>
          <cell r="Y31">
            <v>22762.5</v>
          </cell>
          <cell r="Z31">
            <v>15250</v>
          </cell>
          <cell r="AA31" t="str">
            <v>FB</v>
          </cell>
          <cell r="AB31" t="str">
            <v>ST</v>
          </cell>
        </row>
        <row r="32">
          <cell r="A32">
            <v>6.0309999999999997</v>
          </cell>
          <cell r="B32">
            <v>4</v>
          </cell>
          <cell r="C32" t="str">
            <v>RM</v>
          </cell>
          <cell r="D32" t="str">
            <v>DI</v>
          </cell>
          <cell r="E32" t="str">
            <v>SCI TECHNOPARK 3 chez LAZARD GROUPE</v>
          </cell>
          <cell r="F32" t="str">
            <v>33, Avenue Foch</v>
          </cell>
          <cell r="G32">
            <v>69006</v>
          </cell>
          <cell r="H32" t="str">
            <v>LYON</v>
          </cell>
          <cell r="I32">
            <v>472695969</v>
          </cell>
          <cell r="J32">
            <v>672221380</v>
          </cell>
          <cell r="L32" t="str">
            <v>SCI TECHNOPARK 3</v>
          </cell>
          <cell r="M32" t="str">
            <v>RHONE ALPES</v>
          </cell>
          <cell r="N32">
            <v>69</v>
          </cell>
          <cell r="O32" t="str">
            <v>LYON</v>
          </cell>
          <cell r="V32" t="str">
            <v/>
          </cell>
          <cell r="W32">
            <v>258678.12</v>
          </cell>
          <cell r="Y32">
            <v>258678.12</v>
          </cell>
          <cell r="Z32">
            <v>158667</v>
          </cell>
          <cell r="AA32" t="str">
            <v>XF</v>
          </cell>
          <cell r="AB32" t="str">
            <v>JANDOT</v>
          </cell>
        </row>
        <row r="33">
          <cell r="A33">
            <v>6.032</v>
          </cell>
          <cell r="B33">
            <v>4</v>
          </cell>
          <cell r="C33" t="str">
            <v>RM</v>
          </cell>
          <cell r="D33" t="str">
            <v>AR</v>
          </cell>
          <cell r="E33" t="str">
            <v>CMR</v>
          </cell>
          <cell r="F33" t="str">
            <v>25 C, Avenue de Toulouse   ZAC Bel Air</v>
          </cell>
          <cell r="G33">
            <v>97450</v>
          </cell>
          <cell r="H33" t="str">
            <v>SAINT LOUIS (LA REUNION)</v>
          </cell>
          <cell r="I33">
            <v>262220909</v>
          </cell>
          <cell r="K33">
            <v>262229910</v>
          </cell>
          <cell r="L33" t="str">
            <v>ARMA SUD</v>
          </cell>
          <cell r="M33" t="str">
            <v>OUTRE MER</v>
          </cell>
          <cell r="N33">
            <v>97</v>
          </cell>
          <cell r="O33" t="str">
            <v>LA REUNION</v>
          </cell>
          <cell r="P33" t="str">
            <v>CMR</v>
          </cell>
          <cell r="Q33" t="str">
            <v>25 C, Avenue de Toulouse   ZAC Bel Air</v>
          </cell>
          <cell r="R33">
            <v>97450</v>
          </cell>
          <cell r="S33" t="str">
            <v>SAINT LOUIS (LA REUNION)</v>
          </cell>
          <cell r="T33">
            <v>262220909</v>
          </cell>
          <cell r="U33" t="str">
            <v/>
          </cell>
          <cell r="V33">
            <v>262229910</v>
          </cell>
          <cell r="W33">
            <v>60565.5</v>
          </cell>
          <cell r="Y33">
            <v>60565.5</v>
          </cell>
          <cell r="Z33">
            <v>40377</v>
          </cell>
          <cell r="AA33" t="str">
            <v>RM</v>
          </cell>
          <cell r="AB33" t="str">
            <v>SOUPEY</v>
          </cell>
        </row>
        <row r="34">
          <cell r="A34">
            <v>6.0330000000000004</v>
          </cell>
          <cell r="B34">
            <v>4</v>
          </cell>
          <cell r="C34" t="str">
            <v>YZ</v>
          </cell>
          <cell r="D34" t="str">
            <v>BI</v>
          </cell>
          <cell r="E34" t="str">
            <v>ANTHYLIS</v>
          </cell>
          <cell r="F34" t="str">
            <v>17, Rue Jocobi-Netter   Parc d'Activités des Forges</v>
          </cell>
          <cell r="G34">
            <v>67200</v>
          </cell>
          <cell r="H34" t="str">
            <v>STRASBOURG</v>
          </cell>
          <cell r="I34">
            <v>388830489</v>
          </cell>
          <cell r="K34">
            <v>388831856</v>
          </cell>
          <cell r="L34" t="str">
            <v>PERIFERI</v>
          </cell>
          <cell r="M34" t="str">
            <v>LORRAINE</v>
          </cell>
          <cell r="N34">
            <v>57</v>
          </cell>
          <cell r="O34" t="str">
            <v>WOUTSVILLER</v>
          </cell>
          <cell r="P34" t="str">
            <v>ANTHYLIS</v>
          </cell>
          <cell r="Q34" t="str">
            <v>17, Rue Jocobi-Netter   Parc d'Activités des Forges</v>
          </cell>
          <cell r="R34">
            <v>67200</v>
          </cell>
          <cell r="S34" t="str">
            <v>STRASBOURG</v>
          </cell>
          <cell r="T34">
            <v>388830489</v>
          </cell>
          <cell r="V34">
            <v>388831856</v>
          </cell>
          <cell r="W34">
            <v>108497.88</v>
          </cell>
          <cell r="Y34">
            <v>108497.88</v>
          </cell>
          <cell r="Z34">
            <v>60880</v>
          </cell>
          <cell r="AA34" t="str">
            <v>XF</v>
          </cell>
          <cell r="AB34" t="str">
            <v>HERBACH</v>
          </cell>
        </row>
        <row r="35">
          <cell r="A35">
            <v>6.0339999999999998</v>
          </cell>
          <cell r="B35">
            <v>4</v>
          </cell>
          <cell r="C35" t="str">
            <v>BE</v>
          </cell>
          <cell r="D35" t="str">
            <v>MP</v>
          </cell>
          <cell r="E35" t="str">
            <v>EIFFAGE TP ANTILLES</v>
          </cell>
          <cell r="F35" t="str">
            <v>Zone Industrielle de Génipa</v>
          </cell>
          <cell r="G35">
            <v>97224</v>
          </cell>
          <cell r="H35" t="str">
            <v>DUCOS</v>
          </cell>
          <cell r="I35">
            <v>596579656</v>
          </cell>
          <cell r="K35">
            <v>596579798</v>
          </cell>
          <cell r="L35" t="str">
            <v>STEP</v>
          </cell>
          <cell r="M35" t="str">
            <v>OUTRE MER</v>
          </cell>
          <cell r="N35">
            <v>97</v>
          </cell>
          <cell r="O35" t="str">
            <v>LES ANSES D'ARLET</v>
          </cell>
          <cell r="W35">
            <v>22530.89</v>
          </cell>
          <cell r="Y35">
            <v>22530.89</v>
          </cell>
          <cell r="Z35">
            <v>10800</v>
          </cell>
          <cell r="AA35" t="str">
            <v>FB</v>
          </cell>
          <cell r="AB35" t="str">
            <v>BATAILLE</v>
          </cell>
        </row>
        <row r="36">
          <cell r="A36">
            <v>6.0350000000000001</v>
          </cell>
          <cell r="B36">
            <v>4</v>
          </cell>
          <cell r="C36" t="str">
            <v>JLC</v>
          </cell>
          <cell r="D36" t="str">
            <v>DI</v>
          </cell>
          <cell r="E36" t="str">
            <v>EL MZAITI Hafid</v>
          </cell>
          <cell r="F36" t="str">
            <v>11, Rue Lucien Juy</v>
          </cell>
          <cell r="G36">
            <v>21000</v>
          </cell>
          <cell r="H36" t="str">
            <v>DIJON</v>
          </cell>
          <cell r="I36">
            <v>755711926</v>
          </cell>
          <cell r="J36">
            <v>674361071</v>
          </cell>
          <cell r="L36" t="str">
            <v>EL MZAITI Hafid</v>
          </cell>
          <cell r="M36" t="str">
            <v>BOURGOGNE</v>
          </cell>
          <cell r="N36">
            <v>21</v>
          </cell>
          <cell r="O36" t="str">
            <v>SAINT APOLLINAIRE</v>
          </cell>
          <cell r="W36">
            <v>35470</v>
          </cell>
          <cell r="Y36">
            <v>35470</v>
          </cell>
          <cell r="Z36">
            <v>23000</v>
          </cell>
          <cell r="AA36" t="str">
            <v>RC</v>
          </cell>
          <cell r="AB36" t="str">
            <v>CHAPUIS</v>
          </cell>
        </row>
        <row r="37">
          <cell r="A37">
            <v>6.0359999999999996</v>
          </cell>
          <cell r="B37">
            <v>5</v>
          </cell>
          <cell r="C37" t="str">
            <v>BE</v>
          </cell>
          <cell r="D37" t="str">
            <v>GD</v>
          </cell>
          <cell r="E37" t="str">
            <v>DEMATHIEU &amp; BARD (Groupement EIFFAGE)</v>
          </cell>
          <cell r="F37" t="str">
            <v>25, Route Bosseville</v>
          </cell>
          <cell r="G37">
            <v>54420</v>
          </cell>
          <cell r="H37" t="str">
            <v>SAULXURES LES NANCY</v>
          </cell>
          <cell r="L37" t="str">
            <v>B'EST - Centre de Commerces et de Loisirs</v>
          </cell>
          <cell r="M37" t="str">
            <v>LORRAINE</v>
          </cell>
          <cell r="N37">
            <v>57</v>
          </cell>
          <cell r="O37" t="str">
            <v>FAREBERSVILLER</v>
          </cell>
          <cell r="T37" t="str">
            <v/>
          </cell>
          <cell r="U37" t="str">
            <v/>
          </cell>
          <cell r="V37" t="str">
            <v/>
          </cell>
          <cell r="W37">
            <v>3800000.0000000005</v>
          </cell>
          <cell r="X37">
            <v>750</v>
          </cell>
          <cell r="Y37">
            <v>3800750.0000000005</v>
          </cell>
          <cell r="Z37">
            <v>1897475</v>
          </cell>
          <cell r="AA37" t="str">
            <v>FV</v>
          </cell>
          <cell r="AB37" t="str">
            <v>JANDOT - GIRARD - ST / ESI / GUICHARD / CHAPUIS</v>
          </cell>
        </row>
        <row r="38">
          <cell r="A38">
            <v>6.0369999999999999</v>
          </cell>
          <cell r="B38">
            <v>5</v>
          </cell>
          <cell r="C38" t="str">
            <v>RM</v>
          </cell>
          <cell r="D38" t="str">
            <v>BI</v>
          </cell>
          <cell r="E38" t="str">
            <v>PALUMBO INDUSTRIE</v>
          </cell>
          <cell r="F38" t="str">
            <v>358, Rue de l'Industrie</v>
          </cell>
          <cell r="G38">
            <v>74130</v>
          </cell>
          <cell r="H38" t="str">
            <v>VOUGY</v>
          </cell>
          <cell r="L38" t="str">
            <v>PALUMBO INDUSTRIE</v>
          </cell>
          <cell r="M38" t="str">
            <v>RHONE ALPES</v>
          </cell>
          <cell r="N38">
            <v>74</v>
          </cell>
          <cell r="O38" t="str">
            <v>VOUGY</v>
          </cell>
          <cell r="P38" t="str">
            <v>INGETRA - ARNAUD INGENIERIE</v>
          </cell>
          <cell r="Q38" t="str">
            <v>985, Rue des Iles</v>
          </cell>
          <cell r="R38">
            <v>74950</v>
          </cell>
          <cell r="S38" t="str">
            <v>SCIONZIER</v>
          </cell>
          <cell r="T38">
            <v>450981339</v>
          </cell>
          <cell r="U38" t="str">
            <v/>
          </cell>
          <cell r="V38" t="str">
            <v/>
          </cell>
          <cell r="W38">
            <v>198646.24000000002</v>
          </cell>
          <cell r="Y38">
            <v>198646.24000000002</v>
          </cell>
          <cell r="Z38">
            <v>120000</v>
          </cell>
          <cell r="AA38" t="str">
            <v>RM</v>
          </cell>
          <cell r="AB38" t="str">
            <v>SOUPEY</v>
          </cell>
        </row>
        <row r="39">
          <cell r="A39">
            <v>6.0380000000000003</v>
          </cell>
          <cell r="B39">
            <v>5</v>
          </cell>
          <cell r="C39" t="str">
            <v>RM</v>
          </cell>
          <cell r="D39" t="str">
            <v>GD</v>
          </cell>
          <cell r="E39" t="str">
            <v>L'IMMOBILIERE GROUPE CASINO (MERCIALYS)</v>
          </cell>
          <cell r="F39" t="str">
            <v>1, Esplanade de France</v>
          </cell>
          <cell r="G39">
            <v>42008</v>
          </cell>
          <cell r="H39" t="str">
            <v>SAINT ETIENNE Cédex 08</v>
          </cell>
          <cell r="I39">
            <v>477458943</v>
          </cell>
          <cell r="K39">
            <v>477454530</v>
          </cell>
          <cell r="L39" t="str">
            <v>H &amp; M</v>
          </cell>
          <cell r="M39" t="str">
            <v>FRANCHE COMTE</v>
          </cell>
          <cell r="N39">
            <v>25</v>
          </cell>
          <cell r="O39" t="str">
            <v>BESANCON</v>
          </cell>
          <cell r="P39" t="str">
            <v>AGIL ARCHITECTURE</v>
          </cell>
          <cell r="Q39" t="str">
            <v>7, Rue Claude Monet</v>
          </cell>
          <cell r="R39">
            <v>71100</v>
          </cell>
          <cell r="S39" t="str">
            <v>CHALON SUR SAONE</v>
          </cell>
          <cell r="T39">
            <v>477458943</v>
          </cell>
          <cell r="U39" t="str">
            <v/>
          </cell>
          <cell r="V39">
            <v>477454530</v>
          </cell>
          <cell r="W39">
            <v>93595</v>
          </cell>
          <cell r="X39">
            <v>787.5</v>
          </cell>
          <cell r="Y39">
            <v>94382.5</v>
          </cell>
          <cell r="Z39">
            <v>51950</v>
          </cell>
          <cell r="AA39" t="str">
            <v>R.C</v>
          </cell>
          <cell r="AB39" t="str">
            <v>SOUPEY</v>
          </cell>
        </row>
        <row r="40">
          <cell r="A40">
            <v>6.0389999999999997</v>
          </cell>
          <cell r="B40">
            <v>5</v>
          </cell>
          <cell r="C40" t="str">
            <v>BE</v>
          </cell>
          <cell r="D40" t="str">
            <v>GD</v>
          </cell>
          <cell r="E40" t="str">
            <v>LURE DISTRIBUTION</v>
          </cell>
          <cell r="F40" t="str">
            <v>Centre Commercial des Cloyes</v>
          </cell>
          <cell r="G40">
            <v>70200</v>
          </cell>
          <cell r="H40" t="str">
            <v>LURE</v>
          </cell>
          <cell r="I40">
            <v>327871806</v>
          </cell>
          <cell r="L40" t="str">
            <v>LECLERC (Extension sas entrée principale)</v>
          </cell>
          <cell r="M40" t="str">
            <v>FRANCHE COMTE</v>
          </cell>
          <cell r="N40">
            <v>70</v>
          </cell>
          <cell r="O40" t="str">
            <v>LURE</v>
          </cell>
          <cell r="P40" t="str">
            <v>ATEBAT</v>
          </cell>
          <cell r="Q40" t="str">
            <v>5, Avenue Charles De Gaulle</v>
          </cell>
          <cell r="R40">
            <v>51510</v>
          </cell>
          <cell r="S40" t="str">
            <v>FAGNIERES</v>
          </cell>
          <cell r="T40">
            <v>326685793</v>
          </cell>
          <cell r="U40">
            <v>603152501</v>
          </cell>
          <cell r="V40">
            <v>326685813</v>
          </cell>
          <cell r="W40">
            <v>123500</v>
          </cell>
          <cell r="X40">
            <v>488.25</v>
          </cell>
          <cell r="Y40">
            <v>123988.25</v>
          </cell>
          <cell r="Z40">
            <v>25360</v>
          </cell>
          <cell r="AA40" t="str">
            <v>R.C</v>
          </cell>
          <cell r="AB40" t="str">
            <v>GIRARD</v>
          </cell>
        </row>
        <row r="41">
          <cell r="A41">
            <v>6.04</v>
          </cell>
          <cell r="B41">
            <v>5</v>
          </cell>
          <cell r="C41" t="str">
            <v>YZ</v>
          </cell>
          <cell r="D41" t="str">
            <v>BI</v>
          </cell>
          <cell r="E41" t="str">
            <v>SCI LE TRIGONE</v>
          </cell>
          <cell r="F41" t="str">
            <v>8, Rue Alfred De Vigny</v>
          </cell>
          <cell r="G41">
            <v>68000</v>
          </cell>
          <cell r="H41" t="str">
            <v>COLMAR</v>
          </cell>
          <cell r="I41">
            <v>389418149</v>
          </cell>
          <cell r="L41" t="str">
            <v>ESPACE TRIGONE</v>
          </cell>
          <cell r="M41" t="str">
            <v>ALSACE</v>
          </cell>
          <cell r="N41">
            <v>68</v>
          </cell>
          <cell r="O41" t="str">
            <v>COLMAR</v>
          </cell>
          <cell r="P41" t="str">
            <v>LENYS CONCEPT</v>
          </cell>
          <cell r="Q41" t="str">
            <v>1, Rue Edighoffen</v>
          </cell>
          <cell r="R41">
            <v>68000</v>
          </cell>
          <cell r="S41" t="str">
            <v>COLMAR</v>
          </cell>
          <cell r="T41">
            <v>389240811</v>
          </cell>
          <cell r="U41" t="str">
            <v/>
          </cell>
          <cell r="V41">
            <v>389247773</v>
          </cell>
          <cell r="W41">
            <v>150000</v>
          </cell>
          <cell r="Y41">
            <v>150000</v>
          </cell>
          <cell r="Z41">
            <v>66000</v>
          </cell>
          <cell r="AA41" t="str">
            <v>XF</v>
          </cell>
          <cell r="AB41" t="str">
            <v>SEDIME</v>
          </cell>
        </row>
        <row r="42">
          <cell r="A42">
            <v>6.0410000000000004</v>
          </cell>
          <cell r="B42">
            <v>5</v>
          </cell>
          <cell r="C42" t="str">
            <v>RM</v>
          </cell>
          <cell r="D42" t="str">
            <v>MP</v>
          </cell>
          <cell r="E42" t="str">
            <v>CMR</v>
          </cell>
          <cell r="F42" t="str">
            <v>25 C, Avenue de Toulouse   ZAC Bel Air</v>
          </cell>
          <cell r="G42">
            <v>97450</v>
          </cell>
          <cell r="H42" t="str">
            <v>SAINT LOUIS (LA REUNION)</v>
          </cell>
          <cell r="I42">
            <v>262220909</v>
          </cell>
          <cell r="L42" t="str">
            <v>ABRI BUS URBAIN 2</v>
          </cell>
          <cell r="M42" t="str">
            <v>OUTRE MER</v>
          </cell>
          <cell r="N42">
            <v>97</v>
          </cell>
          <cell r="O42" t="str">
            <v>LA REUNION</v>
          </cell>
          <cell r="U42" t="str">
            <v/>
          </cell>
          <cell r="V42" t="str">
            <v/>
          </cell>
          <cell r="W42">
            <v>82909.34</v>
          </cell>
          <cell r="Y42">
            <v>82909.34</v>
          </cell>
          <cell r="Z42">
            <v>25591</v>
          </cell>
          <cell r="AA42" t="str">
            <v>RM</v>
          </cell>
          <cell r="AB42" t="str">
            <v>MAGNY</v>
          </cell>
        </row>
        <row r="43">
          <cell r="A43">
            <v>6.0419999999999998</v>
          </cell>
          <cell r="B43">
            <v>5</v>
          </cell>
          <cell r="C43" t="str">
            <v>JH</v>
          </cell>
          <cell r="D43" t="str">
            <v>HS</v>
          </cell>
          <cell r="E43" t="str">
            <v>SCI DUBOURGEAL</v>
          </cell>
          <cell r="F43" t="str">
            <v>1, Allée des Chevreuils   Zone de Vovray</v>
          </cell>
          <cell r="G43">
            <v>74600</v>
          </cell>
          <cell r="H43" t="str">
            <v>SEYNOD</v>
          </cell>
          <cell r="L43" t="str">
            <v>SCI DUBOURGEAL</v>
          </cell>
          <cell r="M43" t="str">
            <v>RHONE ALPES</v>
          </cell>
          <cell r="N43">
            <v>74</v>
          </cell>
          <cell r="O43" t="str">
            <v>SEYNOD</v>
          </cell>
          <cell r="P43" t="str">
            <v>ARCH INGENIERIE</v>
          </cell>
          <cell r="Q43" t="str">
            <v>32, Rue Gustave Eiffel   ZI Césardes 3</v>
          </cell>
          <cell r="R43">
            <v>74600</v>
          </cell>
          <cell r="S43" t="str">
            <v>SEYNOD</v>
          </cell>
          <cell r="T43">
            <v>450452657</v>
          </cell>
          <cell r="U43">
            <v>603106554</v>
          </cell>
          <cell r="V43" t="str">
            <v/>
          </cell>
          <cell r="W43">
            <v>205000</v>
          </cell>
          <cell r="Y43" t="str">
            <v>ANNULEE</v>
          </cell>
          <cell r="Z43">
            <v>101080</v>
          </cell>
          <cell r="AA43" t="str">
            <v>ER</v>
          </cell>
          <cell r="AC43">
            <v>205000</v>
          </cell>
          <cell r="AD43" t="str">
            <v>101 T 080</v>
          </cell>
        </row>
        <row r="44">
          <cell r="A44">
            <v>6.0430000000000001</v>
          </cell>
          <cell r="B44">
            <v>5</v>
          </cell>
          <cell r="C44" t="str">
            <v>JH</v>
          </cell>
          <cell r="D44" t="str">
            <v>GD</v>
          </cell>
          <cell r="E44" t="str">
            <v>IMMOBILIERE EUROPEENNE DES MOUSQUETAIRES</v>
          </cell>
          <cell r="F44" t="str">
            <v>24, Rue Auguste Chabrières</v>
          </cell>
          <cell r="G44">
            <v>75015</v>
          </cell>
          <cell r="H44" t="str">
            <v>PARIS</v>
          </cell>
          <cell r="L44" t="str">
            <v>BRICOMARCHE</v>
          </cell>
          <cell r="M44" t="str">
            <v>FRANCHE COMTE</v>
          </cell>
          <cell r="N44">
            <v>90</v>
          </cell>
          <cell r="O44" t="str">
            <v>GIROMAGNY</v>
          </cell>
          <cell r="P44" t="str">
            <v>AXIS INGENIERIE</v>
          </cell>
          <cell r="Q44" t="str">
            <v>96, Rue de la Part Dieu</v>
          </cell>
          <cell r="R44">
            <v>69003</v>
          </cell>
          <cell r="S44" t="str">
            <v>LYON</v>
          </cell>
          <cell r="T44">
            <v>478629555</v>
          </cell>
          <cell r="V44">
            <v>478628553</v>
          </cell>
          <cell r="W44">
            <v>242480</v>
          </cell>
          <cell r="Y44">
            <v>242480</v>
          </cell>
          <cell r="Z44">
            <v>146950</v>
          </cell>
          <cell r="AA44" t="str">
            <v>JH</v>
          </cell>
          <cell r="AB44" t="str">
            <v>GIRARD</v>
          </cell>
        </row>
        <row r="45">
          <cell r="A45">
            <v>6.0439999999999996</v>
          </cell>
          <cell r="B45">
            <v>5</v>
          </cell>
          <cell r="C45" t="str">
            <v>YZ</v>
          </cell>
          <cell r="D45" t="str">
            <v>DI</v>
          </cell>
          <cell r="E45" t="str">
            <v>SCI BENAUREL</v>
          </cell>
          <cell r="G45">
            <v>68700</v>
          </cell>
          <cell r="H45" t="str">
            <v>CERNAY</v>
          </cell>
          <cell r="L45" t="str">
            <v>SCI BENAUREL</v>
          </cell>
          <cell r="M45" t="str">
            <v>ALSACE</v>
          </cell>
          <cell r="N45">
            <v>68</v>
          </cell>
          <cell r="O45" t="str">
            <v>CERNAY</v>
          </cell>
          <cell r="P45" t="str">
            <v>CVAL FERMETURES</v>
          </cell>
          <cell r="Q45" t="str">
            <v>1, Rue du Général De Gaulle   ZA   RN 66</v>
          </cell>
          <cell r="R45">
            <v>68690</v>
          </cell>
          <cell r="S45" t="str">
            <v>MOOSCH</v>
          </cell>
          <cell r="T45" t="str">
            <v/>
          </cell>
          <cell r="U45">
            <v>675886794</v>
          </cell>
          <cell r="V45" t="str">
            <v/>
          </cell>
          <cell r="W45">
            <v>23400</v>
          </cell>
          <cell r="Y45">
            <v>23400</v>
          </cell>
          <cell r="Z45">
            <v>12790</v>
          </cell>
          <cell r="AA45" t="str">
            <v>XF</v>
          </cell>
          <cell r="AB45" t="str">
            <v>ST / HERBACH</v>
          </cell>
        </row>
        <row r="46">
          <cell r="A46">
            <v>6.0449999999999999</v>
          </cell>
          <cell r="B46">
            <v>6</v>
          </cell>
          <cell r="C46" t="str">
            <v>BE</v>
          </cell>
          <cell r="D46" t="str">
            <v>MP</v>
          </cell>
          <cell r="E46" t="str">
            <v>SIMAR</v>
          </cell>
          <cell r="F46" t="str">
            <v>BP 7214</v>
          </cell>
          <cell r="G46">
            <v>97274</v>
          </cell>
          <cell r="H46" t="str">
            <v>SCHOELCHER Cédex</v>
          </cell>
          <cell r="I46">
            <v>596592700</v>
          </cell>
          <cell r="K46">
            <v>596630163</v>
          </cell>
          <cell r="L46" t="str">
            <v>RESIDENCE TI JACQUES</v>
          </cell>
          <cell r="M46" t="str">
            <v>OUTRE MER</v>
          </cell>
          <cell r="N46">
            <v>97</v>
          </cell>
          <cell r="O46" t="str">
            <v>LE SAINT ESPRIT</v>
          </cell>
          <cell r="P46" t="str">
            <v>SIMAR</v>
          </cell>
          <cell r="Q46" t="str">
            <v>BP 7214</v>
          </cell>
          <cell r="R46">
            <v>97274</v>
          </cell>
          <cell r="S46" t="str">
            <v>LE SAINT ESPRIT</v>
          </cell>
          <cell r="T46">
            <v>596592700</v>
          </cell>
          <cell r="U46" t="str">
            <v/>
          </cell>
          <cell r="V46">
            <v>596630163</v>
          </cell>
          <cell r="W46">
            <v>152235.12</v>
          </cell>
          <cell r="Y46">
            <v>152235.12</v>
          </cell>
          <cell r="AA46" t="str">
            <v>FB</v>
          </cell>
          <cell r="AB46" t="str">
            <v>ST</v>
          </cell>
        </row>
        <row r="47">
          <cell r="A47">
            <v>6.0460000000000003</v>
          </cell>
          <cell r="B47">
            <v>6</v>
          </cell>
          <cell r="C47" t="str">
            <v>JLC</v>
          </cell>
          <cell r="D47" t="str">
            <v>DI</v>
          </cell>
          <cell r="E47" t="str">
            <v>AGORA CINEMAS</v>
          </cell>
          <cell r="F47" t="str">
            <v>7, Quai de Queyries</v>
          </cell>
          <cell r="G47">
            <v>33100</v>
          </cell>
          <cell r="H47" t="str">
            <v>BORDEAUX</v>
          </cell>
          <cell r="L47" t="str">
            <v>MEGARAMA</v>
          </cell>
          <cell r="M47" t="str">
            <v>RHONE ALPES</v>
          </cell>
          <cell r="N47">
            <v>74</v>
          </cell>
          <cell r="O47" t="str">
            <v>SEYNOD</v>
          </cell>
          <cell r="Q47" t="str">
            <v>7, Quai de Queyries</v>
          </cell>
          <cell r="R47">
            <v>33100</v>
          </cell>
          <cell r="S47" t="str">
            <v>BORDEAUX</v>
          </cell>
          <cell r="T47" t="str">
            <v/>
          </cell>
          <cell r="U47" t="str">
            <v/>
          </cell>
          <cell r="V47" t="str">
            <v/>
          </cell>
          <cell r="W47">
            <v>6800</v>
          </cell>
          <cell r="Y47">
            <v>6800</v>
          </cell>
          <cell r="Z47">
            <v>680</v>
          </cell>
          <cell r="AA47" t="str">
            <v>RC</v>
          </cell>
        </row>
        <row r="48">
          <cell r="A48">
            <v>6.0469999999999997</v>
          </cell>
          <cell r="B48">
            <v>6</v>
          </cell>
          <cell r="C48" t="str">
            <v>JH</v>
          </cell>
          <cell r="D48" t="str">
            <v>BI</v>
          </cell>
          <cell r="E48" t="str">
            <v>RESIDECO</v>
          </cell>
          <cell r="F48" t="str">
            <v>1, Rue Audra</v>
          </cell>
          <cell r="G48">
            <v>21000</v>
          </cell>
          <cell r="H48" t="str">
            <v>DIJON</v>
          </cell>
          <cell r="I48">
            <v>380302630</v>
          </cell>
          <cell r="L48" t="str">
            <v>BOIS GUILLAUME</v>
          </cell>
          <cell r="M48" t="str">
            <v>BOURGOGNE</v>
          </cell>
          <cell r="N48">
            <v>21</v>
          </cell>
          <cell r="O48" t="str">
            <v>SAINT APOLLINAIRE</v>
          </cell>
          <cell r="P48" t="str">
            <v>MRG CONCEPT</v>
          </cell>
          <cell r="Q48" t="str">
            <v>1B, Impasse Champeau</v>
          </cell>
          <cell r="R48">
            <v>21800</v>
          </cell>
          <cell r="S48" t="str">
            <v>QUETIGNY</v>
          </cell>
          <cell r="T48">
            <v>380366711</v>
          </cell>
          <cell r="U48">
            <v>666160370</v>
          </cell>
          <cell r="V48" t="str">
            <v/>
          </cell>
          <cell r="W48">
            <v>155015</v>
          </cell>
          <cell r="Y48">
            <v>155015</v>
          </cell>
          <cell r="Z48">
            <v>93261</v>
          </cell>
          <cell r="AA48" t="str">
            <v>JH</v>
          </cell>
          <cell r="AB48" t="str">
            <v>GIRARD</v>
          </cell>
        </row>
        <row r="49">
          <cell r="A49">
            <v>6.048</v>
          </cell>
          <cell r="B49">
            <v>6</v>
          </cell>
          <cell r="C49" t="str">
            <v>BE</v>
          </cell>
          <cell r="D49" t="str">
            <v>GD</v>
          </cell>
          <cell r="E49" t="str">
            <v xml:space="preserve">LA MAISON DU TREIZIEME </v>
          </cell>
          <cell r="F49" t="str">
            <v>21a, Boulevard Jean Monnet   ZAC des Boutareines</v>
          </cell>
          <cell r="G49">
            <v>94357</v>
          </cell>
          <cell r="H49" t="str">
            <v>VILLIERS SUR MARNE Cédex</v>
          </cell>
          <cell r="L49" t="str">
            <v xml:space="preserve">BRICORAMA </v>
          </cell>
          <cell r="M49" t="str">
            <v>POITOU CHARENTES</v>
          </cell>
          <cell r="N49">
            <v>17</v>
          </cell>
          <cell r="O49" t="str">
            <v>ROYAN</v>
          </cell>
          <cell r="P49" t="str">
            <v>AB INGENIERIE</v>
          </cell>
          <cell r="Q49" t="str">
            <v>44, Allée des Sorbiers aux Oiseaux</v>
          </cell>
          <cell r="R49">
            <v>45160</v>
          </cell>
          <cell r="S49" t="str">
            <v>OLIVET</v>
          </cell>
          <cell r="T49" t="str">
            <v/>
          </cell>
          <cell r="U49" t="str">
            <v/>
          </cell>
          <cell r="V49" t="str">
            <v/>
          </cell>
          <cell r="W49">
            <v>535700</v>
          </cell>
          <cell r="Y49">
            <v>535700</v>
          </cell>
          <cell r="Z49">
            <v>330000</v>
          </cell>
          <cell r="AA49" t="str">
            <v>R.C</v>
          </cell>
          <cell r="AB49" t="str">
            <v>JANDOT</v>
          </cell>
        </row>
        <row r="50">
          <cell r="A50">
            <v>6.0490000000000004</v>
          </cell>
          <cell r="B50">
            <v>6</v>
          </cell>
          <cell r="C50" t="str">
            <v>JH</v>
          </cell>
          <cell r="D50" t="str">
            <v>BI</v>
          </cell>
          <cell r="E50" t="str">
            <v>SCI DU BOSQUET</v>
          </cell>
          <cell r="F50" t="str">
            <v>13, Rue du Bosquet   La Mare d'Ovillers</v>
          </cell>
          <cell r="G50">
            <v>60570</v>
          </cell>
          <cell r="H50" t="str">
            <v>MORTEFONTAINE EN THELLE</v>
          </cell>
          <cell r="I50">
            <v>344081857</v>
          </cell>
          <cell r="L50" t="str">
            <v>SCI BAOBAB</v>
          </cell>
          <cell r="M50" t="str">
            <v>PICARDIE</v>
          </cell>
          <cell r="N50">
            <v>60</v>
          </cell>
          <cell r="O50" t="str">
            <v>MORTEFONTAINE EN THELLE</v>
          </cell>
          <cell r="P50" t="str">
            <v>ACKER CREATIONS</v>
          </cell>
          <cell r="Q50" t="str">
            <v>13, Rue du Bosquet</v>
          </cell>
          <cell r="R50">
            <v>60570</v>
          </cell>
          <cell r="S50" t="str">
            <v>MORTEFONTAINE EN THELLE</v>
          </cell>
          <cell r="T50">
            <v>344081857</v>
          </cell>
          <cell r="U50" t="str">
            <v/>
          </cell>
          <cell r="V50" t="str">
            <v/>
          </cell>
          <cell r="W50">
            <v>103000</v>
          </cell>
          <cell r="Y50">
            <v>103000</v>
          </cell>
          <cell r="Z50">
            <v>65970</v>
          </cell>
          <cell r="AA50" t="str">
            <v>ER</v>
          </cell>
          <cell r="AB50" t="str">
            <v>ZIETARSKI</v>
          </cell>
        </row>
        <row r="51">
          <cell r="A51">
            <v>6.05</v>
          </cell>
          <cell r="B51">
            <v>6</v>
          </cell>
          <cell r="C51" t="str">
            <v>BE</v>
          </cell>
          <cell r="D51" t="str">
            <v>GD</v>
          </cell>
          <cell r="E51" t="str">
            <v>PIERRYDIS</v>
          </cell>
          <cell r="F51" t="str">
            <v>Rue Jules Lobet</v>
          </cell>
          <cell r="G51">
            <v>51530</v>
          </cell>
          <cell r="H51" t="str">
            <v>PIERRY</v>
          </cell>
          <cell r="I51">
            <v>326540633</v>
          </cell>
          <cell r="L51" t="str">
            <v>LECLERC</v>
          </cell>
          <cell r="M51" t="str">
            <v>CHAMPAGNE ARDENNES</v>
          </cell>
          <cell r="N51">
            <v>51</v>
          </cell>
          <cell r="O51" t="str">
            <v>PIERRY</v>
          </cell>
          <cell r="P51" t="str">
            <v>ATEBAT</v>
          </cell>
          <cell r="Q51" t="str">
            <v>5, Avenue Charles De Gaulle</v>
          </cell>
          <cell r="R51">
            <v>51510</v>
          </cell>
          <cell r="S51" t="str">
            <v>FAGNIERES</v>
          </cell>
          <cell r="T51">
            <v>326685793</v>
          </cell>
          <cell r="U51">
            <v>603152501</v>
          </cell>
          <cell r="V51">
            <v>326685813</v>
          </cell>
          <cell r="W51">
            <v>182000</v>
          </cell>
          <cell r="X51">
            <v>978</v>
          </cell>
          <cell r="Y51">
            <v>182978</v>
          </cell>
          <cell r="Z51">
            <v>63821</v>
          </cell>
          <cell r="AA51" t="str">
            <v>R.C</v>
          </cell>
          <cell r="AB51" t="str">
            <v>SOUPEY</v>
          </cell>
        </row>
        <row r="52">
          <cell r="A52">
            <v>6.0510000000000002</v>
          </cell>
          <cell r="B52">
            <v>6</v>
          </cell>
          <cell r="C52" t="str">
            <v>JH</v>
          </cell>
          <cell r="D52" t="str">
            <v>BI</v>
          </cell>
          <cell r="E52" t="str">
            <v>LIAL</v>
          </cell>
          <cell r="F52" t="str">
            <v>ZA du Chaillaux</v>
          </cell>
          <cell r="G52">
            <v>70190</v>
          </cell>
          <cell r="H52" t="str">
            <v>RIOZ</v>
          </cell>
          <cell r="I52">
            <v>384918686</v>
          </cell>
          <cell r="K52">
            <v>384328499</v>
          </cell>
          <cell r="L52" t="str">
            <v>LIAL</v>
          </cell>
          <cell r="M52" t="str">
            <v>FRANCHE COMTE</v>
          </cell>
          <cell r="N52">
            <v>70</v>
          </cell>
          <cell r="O52" t="str">
            <v>RIOZ</v>
          </cell>
          <cell r="P52" t="str">
            <v>CERES INGENIERIE</v>
          </cell>
          <cell r="Q52" t="str">
            <v>18, Chemin des Cuers   CS 90239</v>
          </cell>
          <cell r="R52">
            <v>69574</v>
          </cell>
          <cell r="S52" t="str">
            <v>DARDILLY</v>
          </cell>
          <cell r="T52">
            <v>437646860</v>
          </cell>
          <cell r="U52">
            <v>633177697</v>
          </cell>
          <cell r="W52">
            <v>37448.28</v>
          </cell>
          <cell r="Y52">
            <v>37448.28</v>
          </cell>
          <cell r="Z52">
            <v>12250</v>
          </cell>
          <cell r="AA52" t="str">
            <v>ER</v>
          </cell>
          <cell r="AB52" t="str">
            <v>ZIETARSKI</v>
          </cell>
        </row>
        <row r="53">
          <cell r="A53">
            <v>6.0519999999999996</v>
          </cell>
          <cell r="B53">
            <v>6</v>
          </cell>
          <cell r="C53" t="str">
            <v>BE</v>
          </cell>
          <cell r="D53" t="str">
            <v>DI</v>
          </cell>
          <cell r="E53" t="str">
            <v>LCR</v>
          </cell>
          <cell r="F53" t="str">
            <v>19, Rue de la Haye   CS 30058   SCHILTIGHEIM</v>
          </cell>
          <cell r="G53">
            <v>67013</v>
          </cell>
          <cell r="H53" t="str">
            <v>STRASBOURG Cédex</v>
          </cell>
          <cell r="I53">
            <v>388770240</v>
          </cell>
          <cell r="K53">
            <v>388770265</v>
          </cell>
          <cell r="L53" t="str">
            <v>LE SUFFREN - ALMABIEN</v>
          </cell>
          <cell r="M53" t="str">
            <v>ALSACE</v>
          </cell>
          <cell r="N53">
            <v>67</v>
          </cell>
          <cell r="O53" t="str">
            <v>OBERNAI</v>
          </cell>
          <cell r="P53" t="str">
            <v>LCR</v>
          </cell>
          <cell r="Q53" t="str">
            <v>19, Rue de la Haye   CS 30058   SCHILTIGHEIM</v>
          </cell>
          <cell r="R53">
            <v>67013</v>
          </cell>
          <cell r="S53" t="str">
            <v>STRASBOURG Cédex</v>
          </cell>
          <cell r="T53">
            <v>388770240</v>
          </cell>
          <cell r="U53" t="str">
            <v/>
          </cell>
          <cell r="V53">
            <v>388770265</v>
          </cell>
          <cell r="W53">
            <v>41000</v>
          </cell>
          <cell r="X53">
            <v>6576</v>
          </cell>
          <cell r="Y53">
            <v>47576</v>
          </cell>
          <cell r="Z53">
            <v>14374</v>
          </cell>
          <cell r="AA53" t="str">
            <v>JM</v>
          </cell>
          <cell r="AB53" t="str">
            <v>GIRARD</v>
          </cell>
        </row>
        <row r="54">
          <cell r="A54">
            <v>6.0529999999999999</v>
          </cell>
          <cell r="B54">
            <v>6</v>
          </cell>
          <cell r="C54" t="str">
            <v>RM</v>
          </cell>
          <cell r="D54" t="str">
            <v>BI</v>
          </cell>
          <cell r="E54" t="str">
            <v>PROTECMA</v>
          </cell>
          <cell r="F54" t="str">
            <v>3, Chemin de l'Océan   ZAC du Gol</v>
          </cell>
          <cell r="G54">
            <v>97450</v>
          </cell>
          <cell r="H54" t="str">
            <v>SAINT LOUIS (LA REUNION)</v>
          </cell>
          <cell r="I54">
            <v>262262424</v>
          </cell>
          <cell r="K54">
            <v>262260000</v>
          </cell>
          <cell r="L54" t="str">
            <v>PROTECMA</v>
          </cell>
          <cell r="M54" t="str">
            <v>OUTRE MER</v>
          </cell>
          <cell r="N54">
            <v>97</v>
          </cell>
          <cell r="O54" t="str">
            <v>SAINT LOUIS (LA REUNION)</v>
          </cell>
          <cell r="W54">
            <v>57240</v>
          </cell>
          <cell r="Y54">
            <v>57240</v>
          </cell>
          <cell r="Z54">
            <v>21600</v>
          </cell>
          <cell r="AA54" t="str">
            <v>RM</v>
          </cell>
          <cell r="AB54" t="str">
            <v>GUICHARD</v>
          </cell>
        </row>
        <row r="55">
          <cell r="A55">
            <v>6.0540000000000003</v>
          </cell>
          <cell r="B55">
            <v>6</v>
          </cell>
          <cell r="C55" t="str">
            <v>JLC</v>
          </cell>
          <cell r="D55" t="str">
            <v>BI</v>
          </cell>
          <cell r="E55" t="str">
            <v>METALHOM</v>
          </cell>
          <cell r="F55" t="str">
            <v>1126, Allée Henri Hugoniot</v>
          </cell>
          <cell r="G55">
            <v>25600</v>
          </cell>
          <cell r="H55" t="str">
            <v>BROGNARD</v>
          </cell>
          <cell r="I55">
            <v>381920370</v>
          </cell>
          <cell r="K55">
            <v>381920389</v>
          </cell>
          <cell r="L55" t="str">
            <v>METALHOM</v>
          </cell>
          <cell r="M55" t="str">
            <v>FRANCHE COMTE</v>
          </cell>
          <cell r="N55">
            <v>25</v>
          </cell>
          <cell r="O55" t="str">
            <v>BROGNARD</v>
          </cell>
          <cell r="U55" t="str">
            <v/>
          </cell>
          <cell r="W55">
            <v>407000</v>
          </cell>
          <cell r="Y55">
            <v>407000</v>
          </cell>
          <cell r="Z55">
            <v>211700</v>
          </cell>
          <cell r="AA55" t="str">
            <v>JM</v>
          </cell>
          <cell r="AB55" t="str">
            <v>CHAPUIS</v>
          </cell>
        </row>
        <row r="56">
          <cell r="A56">
            <v>6.0549999999999997</v>
          </cell>
          <cell r="B56">
            <v>7</v>
          </cell>
          <cell r="C56" t="str">
            <v>JLC</v>
          </cell>
          <cell r="D56" t="str">
            <v>BI</v>
          </cell>
          <cell r="E56" t="str">
            <v>LAPIERRE Cycles</v>
          </cell>
          <cell r="F56" t="str">
            <v>Rue Edmond Voisenet   BP 50573</v>
          </cell>
          <cell r="G56">
            <v>21005</v>
          </cell>
          <cell r="H56" t="str">
            <v>DIJON Cédex</v>
          </cell>
          <cell r="L56" t="str">
            <v>Cycles LAPIERRE</v>
          </cell>
          <cell r="M56" t="str">
            <v>BOURGOGNE</v>
          </cell>
          <cell r="N56">
            <v>21</v>
          </cell>
          <cell r="O56" t="str">
            <v>DIJON</v>
          </cell>
          <cell r="P56" t="str">
            <v>POILLOT Eric</v>
          </cell>
          <cell r="Q56" t="str">
            <v>52, Avenue Françoise Giroud   Parc Valmy</v>
          </cell>
          <cell r="R56">
            <v>21000</v>
          </cell>
          <cell r="S56" t="str">
            <v>DIJON</v>
          </cell>
          <cell r="T56">
            <v>380513547</v>
          </cell>
          <cell r="U56" t="str">
            <v/>
          </cell>
          <cell r="V56">
            <v>380515850</v>
          </cell>
          <cell r="W56">
            <v>108415.35</v>
          </cell>
          <cell r="Y56">
            <v>108415.35</v>
          </cell>
          <cell r="Z56">
            <v>40260</v>
          </cell>
          <cell r="AA56" t="str">
            <v>RC</v>
          </cell>
          <cell r="AB56" t="str">
            <v>CHAPUIS</v>
          </cell>
        </row>
        <row r="57">
          <cell r="A57">
            <v>6.056</v>
          </cell>
          <cell r="B57">
            <v>6</v>
          </cell>
          <cell r="C57" t="str">
            <v>JH</v>
          </cell>
          <cell r="D57" t="str">
            <v>DI</v>
          </cell>
          <cell r="E57" t="str">
            <v>SISE</v>
          </cell>
          <cell r="F57" t="str">
            <v>Route du Fossé Défensif    Port 2006</v>
          </cell>
          <cell r="G57">
            <v>59430</v>
          </cell>
          <cell r="H57" t="str">
            <v>FORT MARDYCK</v>
          </cell>
          <cell r="I57">
            <v>328635915</v>
          </cell>
          <cell r="J57">
            <v>609346538</v>
          </cell>
          <cell r="K57">
            <v>328269389</v>
          </cell>
          <cell r="L57" t="str">
            <v>SISE</v>
          </cell>
          <cell r="M57" t="str">
            <v>NORD PAS DE CALAIS</v>
          </cell>
          <cell r="N57">
            <v>59</v>
          </cell>
          <cell r="O57" t="str">
            <v>FORT MARDYCK</v>
          </cell>
          <cell r="W57">
            <v>13455</v>
          </cell>
          <cell r="Y57">
            <v>13455</v>
          </cell>
          <cell r="Z57">
            <v>0</v>
          </cell>
          <cell r="AA57" t="str">
            <v>XF</v>
          </cell>
          <cell r="AB57" t="str">
            <v>ST</v>
          </cell>
        </row>
        <row r="58">
          <cell r="A58">
            <v>6.0570000000000004</v>
          </cell>
          <cell r="B58">
            <v>6</v>
          </cell>
          <cell r="C58" t="str">
            <v>JH</v>
          </cell>
          <cell r="D58" t="str">
            <v>DI</v>
          </cell>
          <cell r="E58" t="str">
            <v>SCI DU CARRE</v>
          </cell>
          <cell r="F58" t="str">
            <v>13, Rue du 14 Septembre 1944</v>
          </cell>
          <cell r="G58">
            <v>70160</v>
          </cell>
          <cell r="H58" t="str">
            <v>BREUREY LES FAVERNEY</v>
          </cell>
          <cell r="L58" t="str">
            <v xml:space="preserve">CLINIQUE VETERINAIRE </v>
          </cell>
          <cell r="M58" t="str">
            <v>FRANCHE COMTE</v>
          </cell>
          <cell r="N58">
            <v>70</v>
          </cell>
          <cell r="O58" t="str">
            <v>DAMPIERRE SUR SALON</v>
          </cell>
          <cell r="P58" t="str">
            <v>SMOD</v>
          </cell>
          <cell r="Q58" t="str">
            <v>50, Rue Carnot</v>
          </cell>
          <cell r="R58">
            <v>70180</v>
          </cell>
          <cell r="S58" t="str">
            <v>DAMPIERRE SUR SALON</v>
          </cell>
          <cell r="U58">
            <v>633374188</v>
          </cell>
          <cell r="V58" t="str">
            <v/>
          </cell>
          <cell r="W58">
            <v>25955</v>
          </cell>
          <cell r="Y58">
            <v>25955</v>
          </cell>
          <cell r="Z58">
            <v>14830</v>
          </cell>
          <cell r="AA58" t="str">
            <v>ER</v>
          </cell>
          <cell r="AB58" t="str">
            <v>ST</v>
          </cell>
        </row>
        <row r="59">
          <cell r="A59">
            <v>6.0579999999999998</v>
          </cell>
          <cell r="B59">
            <v>6</v>
          </cell>
          <cell r="C59" t="str">
            <v>BE</v>
          </cell>
          <cell r="D59" t="str">
            <v>GD</v>
          </cell>
          <cell r="E59" t="str">
            <v>BRISARD CARAIBES</v>
          </cell>
          <cell r="F59" t="str">
            <v>3, Rue Eugène Eucharis  Lot Dillon</v>
          </cell>
          <cell r="G59">
            <v>97200</v>
          </cell>
          <cell r="H59" t="str">
            <v>FORT DE France</v>
          </cell>
          <cell r="I59">
            <v>596716525</v>
          </cell>
          <cell r="K59">
            <v>596716202</v>
          </cell>
          <cell r="L59" t="str">
            <v>SCI PH IMMO</v>
          </cell>
          <cell r="M59" t="str">
            <v>OUTRE MER</v>
          </cell>
          <cell r="N59">
            <v>97</v>
          </cell>
          <cell r="O59" t="str">
            <v>FORT DE France</v>
          </cell>
          <cell r="U59" t="str">
            <v/>
          </cell>
          <cell r="W59">
            <v>30858.400000000001</v>
          </cell>
          <cell r="X59">
            <v>8160</v>
          </cell>
          <cell r="Y59">
            <v>39018.400000000001</v>
          </cell>
          <cell r="Z59">
            <v>22690</v>
          </cell>
          <cell r="AA59" t="str">
            <v>FB</v>
          </cell>
          <cell r="AB59" t="str">
            <v>ST / TBS</v>
          </cell>
        </row>
        <row r="60">
          <cell r="A60">
            <v>6.0590000000000002</v>
          </cell>
          <cell r="B60">
            <v>6</v>
          </cell>
          <cell r="C60" t="str">
            <v>RM</v>
          </cell>
          <cell r="D60" t="str">
            <v>MP</v>
          </cell>
          <cell r="E60" t="str">
            <v>CMR</v>
          </cell>
          <cell r="F60" t="str">
            <v>25 C, Avenue de Toulouse   ZAC Bel Air</v>
          </cell>
          <cell r="G60">
            <v>97450</v>
          </cell>
          <cell r="H60" t="str">
            <v>SAINT LOUIS (LA REUNION)</v>
          </cell>
          <cell r="I60">
            <v>262220909</v>
          </cell>
          <cell r="L60" t="str">
            <v>POLE DANCE VOLET B</v>
          </cell>
          <cell r="M60" t="str">
            <v>OUTRE MER</v>
          </cell>
          <cell r="N60">
            <v>97</v>
          </cell>
          <cell r="O60" t="str">
            <v>LA REUNION</v>
          </cell>
          <cell r="U60" t="str">
            <v/>
          </cell>
          <cell r="V60" t="str">
            <v/>
          </cell>
          <cell r="W60">
            <v>9577.58</v>
          </cell>
          <cell r="Y60">
            <v>9577.58</v>
          </cell>
          <cell r="Z60">
            <v>2698</v>
          </cell>
          <cell r="AA60" t="str">
            <v>RM</v>
          </cell>
          <cell r="AB60" t="str">
            <v>MAGNY</v>
          </cell>
        </row>
        <row r="61">
          <cell r="A61">
            <v>6.06</v>
          </cell>
          <cell r="B61">
            <v>6</v>
          </cell>
          <cell r="C61" t="str">
            <v>RM</v>
          </cell>
          <cell r="D61" t="str">
            <v>AR</v>
          </cell>
          <cell r="E61" t="str">
            <v>CMR</v>
          </cell>
          <cell r="F61" t="str">
            <v>25 C, Avenue de Toulouse   ZAC Bel Air</v>
          </cell>
          <cell r="G61">
            <v>97450</v>
          </cell>
          <cell r="H61" t="str">
            <v>SAINT LOUIS (LA REUNION)</v>
          </cell>
          <cell r="I61">
            <v>262220909</v>
          </cell>
          <cell r="L61" t="str">
            <v>PETIT BADAMIER</v>
          </cell>
          <cell r="M61" t="str">
            <v>OUTRE MER</v>
          </cell>
          <cell r="N61">
            <v>97</v>
          </cell>
          <cell r="O61" t="str">
            <v>LA REUNION</v>
          </cell>
          <cell r="U61" t="str">
            <v/>
          </cell>
          <cell r="V61" t="str">
            <v/>
          </cell>
          <cell r="W61" t="str">
            <v>ANNULEE</v>
          </cell>
          <cell r="Y61" t="str">
            <v>ANNULEE</v>
          </cell>
          <cell r="Z61">
            <v>0</v>
          </cell>
          <cell r="AA61" t="str">
            <v>RM</v>
          </cell>
          <cell r="AB61" t="str">
            <v>SOUPEY</v>
          </cell>
          <cell r="AC61">
            <v>71720</v>
          </cell>
          <cell r="AD61">
            <v>38000</v>
          </cell>
        </row>
        <row r="62">
          <cell r="A62">
            <v>6.0609999999999999</v>
          </cell>
          <cell r="B62">
            <v>6</v>
          </cell>
          <cell r="C62" t="str">
            <v>JLC</v>
          </cell>
          <cell r="D62" t="str">
            <v>BI</v>
          </cell>
          <cell r="E62" t="str">
            <v>BATIPRO CONCEPT</v>
          </cell>
          <cell r="F62" t="str">
            <v>31, Rue de la Gare</v>
          </cell>
          <cell r="G62">
            <v>25770</v>
          </cell>
          <cell r="H62" t="str">
            <v>SERRE LES SAPINS</v>
          </cell>
          <cell r="I62">
            <v>381412500</v>
          </cell>
          <cell r="K62">
            <v>381518041</v>
          </cell>
          <cell r="L62" t="str">
            <v>SGM - SCI GVI FRESTAGO</v>
          </cell>
          <cell r="M62" t="str">
            <v>FRANCHE COMTE</v>
          </cell>
          <cell r="N62">
            <v>25</v>
          </cell>
          <cell r="O62" t="str">
            <v>POUILLEY LES VIGNES</v>
          </cell>
          <cell r="P62" t="str">
            <v>BATIPRO CONCEPT</v>
          </cell>
          <cell r="Q62" t="str">
            <v>31, Rue de la Gare</v>
          </cell>
          <cell r="R62">
            <v>25770</v>
          </cell>
          <cell r="S62" t="str">
            <v>SERRE LES SAPINS</v>
          </cell>
          <cell r="T62">
            <v>381412500</v>
          </cell>
          <cell r="U62" t="str">
            <v/>
          </cell>
          <cell r="V62">
            <v>381518041</v>
          </cell>
          <cell r="W62">
            <v>100063.17</v>
          </cell>
          <cell r="Y62">
            <v>100063.17</v>
          </cell>
          <cell r="Z62">
            <v>66267</v>
          </cell>
          <cell r="AA62" t="str">
            <v>RC</v>
          </cell>
          <cell r="AB62" t="str">
            <v>ST / CHAPUIS</v>
          </cell>
        </row>
        <row r="63">
          <cell r="A63">
            <v>6.0620000000000003</v>
          </cell>
          <cell r="B63">
            <v>6</v>
          </cell>
          <cell r="C63" t="str">
            <v>JLC</v>
          </cell>
          <cell r="D63" t="str">
            <v>BI</v>
          </cell>
          <cell r="E63" t="str">
            <v>BATIPRO CONCEPT</v>
          </cell>
          <cell r="F63" t="str">
            <v>31, Rue de la Gare</v>
          </cell>
          <cell r="G63">
            <v>25770</v>
          </cell>
          <cell r="H63" t="str">
            <v>SERRE LES SAPINS</v>
          </cell>
          <cell r="I63">
            <v>381412500</v>
          </cell>
          <cell r="K63">
            <v>381518041</v>
          </cell>
          <cell r="L63" t="str">
            <v>DELTA - POLYCAPTIL</v>
          </cell>
          <cell r="M63" t="str">
            <v>FRANCHE COMTE</v>
          </cell>
          <cell r="N63">
            <v>25</v>
          </cell>
          <cell r="O63" t="str">
            <v>BESANCON</v>
          </cell>
          <cell r="P63" t="str">
            <v>BATIPRO CONCEPT</v>
          </cell>
          <cell r="Q63" t="str">
            <v>31, Rue de la Gare</v>
          </cell>
          <cell r="R63">
            <v>25770</v>
          </cell>
          <cell r="S63" t="str">
            <v>SERRE LES SAPINS</v>
          </cell>
          <cell r="T63">
            <v>381412500</v>
          </cell>
          <cell r="U63" t="str">
            <v/>
          </cell>
          <cell r="V63">
            <v>381518041</v>
          </cell>
          <cell r="W63">
            <v>53625</v>
          </cell>
          <cell r="Y63">
            <v>53625</v>
          </cell>
          <cell r="Z63">
            <v>35750</v>
          </cell>
          <cell r="AA63" t="str">
            <v>RC</v>
          </cell>
          <cell r="AB63" t="str">
            <v>GUICHARD</v>
          </cell>
        </row>
        <row r="64">
          <cell r="A64">
            <v>6.0629999999999997</v>
          </cell>
          <cell r="B64">
            <v>6</v>
          </cell>
          <cell r="C64" t="str">
            <v>BE</v>
          </cell>
          <cell r="D64" t="str">
            <v>BI</v>
          </cell>
          <cell r="E64" t="str">
            <v>ALL PLAST</v>
          </cell>
          <cell r="F64" t="str">
            <v>Zone d'Activités Taharacht   BP 68   AKBOU</v>
          </cell>
          <cell r="G64">
            <v>6001</v>
          </cell>
          <cell r="H64" t="str">
            <v>BEJAIA (ALGERIE)</v>
          </cell>
          <cell r="I64" t="str">
            <v>0021334196111/14</v>
          </cell>
          <cell r="J64" t="str">
            <v>00213770765799</v>
          </cell>
          <cell r="K64" t="str">
            <v>0021334196110/61</v>
          </cell>
          <cell r="L64" t="str">
            <v>ALL PLAST</v>
          </cell>
          <cell r="M64" t="str">
            <v>ALGERIE</v>
          </cell>
          <cell r="N64" t="str">
            <v>E</v>
          </cell>
          <cell r="O64" t="str">
            <v>AKBOU</v>
          </cell>
          <cell r="W64">
            <v>200000</v>
          </cell>
          <cell r="Y64">
            <v>200000</v>
          </cell>
          <cell r="Z64">
            <v>131000</v>
          </cell>
          <cell r="AA64" t="str">
            <v>JM</v>
          </cell>
          <cell r="AB64" t="str">
            <v>CHAPUIS</v>
          </cell>
        </row>
        <row r="65">
          <cell r="A65">
            <v>6.0640000000000001</v>
          </cell>
          <cell r="B65">
            <v>6</v>
          </cell>
          <cell r="C65" t="str">
            <v>BE</v>
          </cell>
          <cell r="D65" t="str">
            <v>BI</v>
          </cell>
          <cell r="E65" t="str">
            <v>IMMOBILIERE DE LA MAROQUINERIE DE MONTBELIARD - HERMES INTERNATIONAL</v>
          </cell>
          <cell r="F65" t="str">
            <v>23, Rue Boissy d'Anglas</v>
          </cell>
          <cell r="G65">
            <v>75008</v>
          </cell>
          <cell r="H65" t="str">
            <v>PARIS</v>
          </cell>
          <cell r="L65" t="str">
            <v>MAROQUINERIE DE MONTBELIARD</v>
          </cell>
          <cell r="M65" t="str">
            <v>FRANCHE COMTE</v>
          </cell>
          <cell r="N65">
            <v>25</v>
          </cell>
          <cell r="O65" t="str">
            <v>ALLENJOIE</v>
          </cell>
          <cell r="P65" t="str">
            <v>DRLW ARCHITECTES</v>
          </cell>
          <cell r="Q65" t="str">
            <v>32, Rue Victor Schoelcher</v>
          </cell>
          <cell r="R65">
            <v>68060</v>
          </cell>
          <cell r="S65" t="str">
            <v>MULHOUSE</v>
          </cell>
          <cell r="T65">
            <v>389600101</v>
          </cell>
          <cell r="U65" t="str">
            <v/>
          </cell>
          <cell r="V65">
            <v>389600102</v>
          </cell>
          <cell r="W65">
            <v>460789.5</v>
          </cell>
          <cell r="X65">
            <v>5535</v>
          </cell>
          <cell r="Y65">
            <v>466324.5</v>
          </cell>
          <cell r="Z65">
            <v>196038</v>
          </cell>
          <cell r="AA65" t="str">
            <v>R.C</v>
          </cell>
          <cell r="AB65" t="str">
            <v>ZIETARSKI</v>
          </cell>
        </row>
        <row r="66">
          <cell r="A66">
            <v>6.0650000000000004</v>
          </cell>
          <cell r="B66">
            <v>6</v>
          </cell>
          <cell r="C66" t="str">
            <v>RM</v>
          </cell>
          <cell r="D66" t="str">
            <v>DI</v>
          </cell>
          <cell r="E66" t="str">
            <v>SCI RABELAIS Chez LAZARD GROUPE</v>
          </cell>
          <cell r="F66" t="str">
            <v>2A, Rue des Hérons   CS 90143</v>
          </cell>
          <cell r="G66">
            <v>67960</v>
          </cell>
          <cell r="H66" t="str">
            <v>ENTZHEIM</v>
          </cell>
          <cell r="I66">
            <v>390293600</v>
          </cell>
          <cell r="K66">
            <v>388642868</v>
          </cell>
          <cell r="L66" t="str">
            <v xml:space="preserve">SCI RABELAIS </v>
          </cell>
          <cell r="M66" t="str">
            <v>PROVENCE ALPES COTE AZUR</v>
          </cell>
          <cell r="N66">
            <v>13</v>
          </cell>
          <cell r="O66" t="str">
            <v>MARSEILLE</v>
          </cell>
          <cell r="P66" t="str">
            <v>CARDETE et HUET</v>
          </cell>
          <cell r="Q66" t="str">
            <v>40, Boulevard de Dunkerque   9e étage</v>
          </cell>
          <cell r="R66">
            <v>13002</v>
          </cell>
          <cell r="S66" t="str">
            <v>MARSEILLE</v>
          </cell>
          <cell r="T66">
            <v>491085561</v>
          </cell>
          <cell r="U66" t="str">
            <v/>
          </cell>
          <cell r="V66">
            <v>491640274</v>
          </cell>
          <cell r="W66">
            <v>125000</v>
          </cell>
          <cell r="Y66">
            <v>125000</v>
          </cell>
          <cell r="Z66">
            <v>78132</v>
          </cell>
          <cell r="AA66" t="str">
            <v>RM</v>
          </cell>
          <cell r="AB66" t="str">
            <v>SOUPEY</v>
          </cell>
        </row>
        <row r="67">
          <cell r="A67">
            <v>6.0659999999999998</v>
          </cell>
          <cell r="B67">
            <v>6</v>
          </cell>
          <cell r="C67" t="str">
            <v>YZ</v>
          </cell>
          <cell r="D67" t="str">
            <v>BI</v>
          </cell>
          <cell r="E67" t="str">
            <v>ANTHYLIS</v>
          </cell>
          <cell r="F67" t="str">
            <v xml:space="preserve">17, Rue Jacobi Netter   Parc d'activités des Forges   </v>
          </cell>
          <cell r="G67">
            <v>67200</v>
          </cell>
          <cell r="H67" t="str">
            <v>STRASBOURG</v>
          </cell>
          <cell r="I67">
            <v>388830489</v>
          </cell>
          <cell r="K67">
            <v>388831856</v>
          </cell>
          <cell r="L67" t="str">
            <v>BGL IMMO - FAHRNER NIEDEREMODERN</v>
          </cell>
          <cell r="M67" t="str">
            <v>ALSACE</v>
          </cell>
          <cell r="N67">
            <v>67</v>
          </cell>
          <cell r="O67" t="str">
            <v>NIEDERMODERN</v>
          </cell>
          <cell r="P67" t="str">
            <v>ANTHYLIS</v>
          </cell>
          <cell r="Q67" t="str">
            <v xml:space="preserve">17, Rue Jacobi Netter   Parc d'activités des Forges   </v>
          </cell>
          <cell r="R67">
            <v>67200</v>
          </cell>
          <cell r="S67" t="str">
            <v>STRASBOURG</v>
          </cell>
          <cell r="T67">
            <v>388830489</v>
          </cell>
          <cell r="U67" t="str">
            <v/>
          </cell>
          <cell r="V67">
            <v>388831856</v>
          </cell>
          <cell r="W67">
            <v>206400</v>
          </cell>
          <cell r="Y67">
            <v>206400</v>
          </cell>
          <cell r="Z67">
            <v>118860</v>
          </cell>
          <cell r="AA67" t="str">
            <v>XF</v>
          </cell>
          <cell r="AB67" t="str">
            <v>ST / HERBACH</v>
          </cell>
        </row>
        <row r="68">
          <cell r="A68">
            <v>6.0670000000000002</v>
          </cell>
          <cell r="B68">
            <v>6</v>
          </cell>
          <cell r="C68" t="str">
            <v>BE</v>
          </cell>
          <cell r="D68" t="str">
            <v>DI</v>
          </cell>
          <cell r="E68" t="str">
            <v>DRUET</v>
          </cell>
          <cell r="F68" t="str">
            <v>5, Rue Alfred Dornier   BP 46</v>
          </cell>
          <cell r="G68">
            <v>70180</v>
          </cell>
          <cell r="H68" t="str">
            <v>DAMPIERRE SUR SALON</v>
          </cell>
          <cell r="L68" t="str">
            <v>SAS DESIREE - LA PATATERIE</v>
          </cell>
          <cell r="M68" t="str">
            <v>PICARDIE</v>
          </cell>
          <cell r="N68">
            <v>60</v>
          </cell>
          <cell r="O68" t="str">
            <v>JAUX</v>
          </cell>
          <cell r="U68" t="str">
            <v/>
          </cell>
          <cell r="V68" t="str">
            <v/>
          </cell>
          <cell r="W68">
            <v>12530</v>
          </cell>
          <cell r="X68">
            <v>6000</v>
          </cell>
          <cell r="Y68">
            <v>18530</v>
          </cell>
          <cell r="Z68">
            <v>2300</v>
          </cell>
          <cell r="AA68" t="str">
            <v>FN</v>
          </cell>
          <cell r="AB68" t="str">
            <v>CAISEZ</v>
          </cell>
        </row>
        <row r="69">
          <cell r="A69">
            <v>6.0679999999999996</v>
          </cell>
          <cell r="B69">
            <v>7</v>
          </cell>
          <cell r="C69" t="str">
            <v>JH</v>
          </cell>
          <cell r="D69" t="str">
            <v>GD</v>
          </cell>
          <cell r="E69" t="str">
            <v>CHAPANEY</v>
          </cell>
          <cell r="F69" t="str">
            <v>5, Allée xdes Hêtres</v>
          </cell>
          <cell r="G69">
            <v>38700</v>
          </cell>
          <cell r="H69" t="str">
            <v>CORENC</v>
          </cell>
          <cell r="L69" t="str">
            <v>INTERMARCHE CONTACT</v>
          </cell>
          <cell r="M69" t="str">
            <v>RHONE ALPES</v>
          </cell>
          <cell r="N69">
            <v>38</v>
          </cell>
          <cell r="O69" t="str">
            <v>CHAPAREILLAN</v>
          </cell>
          <cell r="P69" t="str">
            <v>CIA INTERNATIONAL</v>
          </cell>
          <cell r="Q69" t="str">
            <v>4 Bis, Rue Maryse Bastié</v>
          </cell>
          <cell r="R69">
            <v>69500</v>
          </cell>
          <cell r="S69" t="str">
            <v>BRON</v>
          </cell>
          <cell r="T69">
            <v>478772990</v>
          </cell>
          <cell r="U69" t="str">
            <v/>
          </cell>
          <cell r="V69">
            <v>478012168</v>
          </cell>
          <cell r="W69">
            <v>45790</v>
          </cell>
          <cell r="Y69">
            <v>45790</v>
          </cell>
          <cell r="Z69">
            <v>14590</v>
          </cell>
          <cell r="AA69" t="str">
            <v>XF</v>
          </cell>
          <cell r="AB69" t="str">
            <v>SOUPEY</v>
          </cell>
        </row>
        <row r="70">
          <cell r="A70">
            <v>6.069</v>
          </cell>
          <cell r="B70">
            <v>7</v>
          </cell>
          <cell r="C70" t="str">
            <v>BE</v>
          </cell>
          <cell r="D70" t="str">
            <v>BI</v>
          </cell>
          <cell r="E70" t="str">
            <v>CL STOCKS</v>
          </cell>
          <cell r="F70" t="str">
            <v>Quai Vergy</v>
          </cell>
          <cell r="G70">
            <v>70100</v>
          </cell>
          <cell r="H70" t="str">
            <v>ARC LES GRAY</v>
          </cell>
          <cell r="L70" t="str">
            <v>CHRISTINE LAURE</v>
          </cell>
          <cell r="M70" t="str">
            <v>FRANCHE COMTE</v>
          </cell>
          <cell r="N70">
            <v>70</v>
          </cell>
          <cell r="O70" t="str">
            <v>GRAY</v>
          </cell>
          <cell r="P70" t="str">
            <v>SOTEB</v>
          </cell>
          <cell r="Q70" t="str">
            <v>1, Rue des Giranaux</v>
          </cell>
          <cell r="R70">
            <v>70100</v>
          </cell>
          <cell r="S70" t="str">
            <v>ARC LES GRAY</v>
          </cell>
          <cell r="T70">
            <v>384651320</v>
          </cell>
          <cell r="U70" t="str">
            <v/>
          </cell>
          <cell r="V70">
            <v>384656054</v>
          </cell>
          <cell r="W70">
            <v>78410.399999999994</v>
          </cell>
          <cell r="Y70">
            <v>78410.399999999994</v>
          </cell>
          <cell r="AA70" t="str">
            <v>FN</v>
          </cell>
          <cell r="AB70" t="str">
            <v>CAISEZ</v>
          </cell>
        </row>
        <row r="71">
          <cell r="A71">
            <v>6.07</v>
          </cell>
          <cell r="B71">
            <v>7</v>
          </cell>
          <cell r="C71" t="str">
            <v>JH</v>
          </cell>
          <cell r="D71" t="str">
            <v>GD</v>
          </cell>
          <cell r="E71" t="str">
            <v>CARDINAL PARTICIPATIONS</v>
          </cell>
          <cell r="F71" t="str">
            <v>24, Rue Auguste Chabrières</v>
          </cell>
          <cell r="G71">
            <v>75015</v>
          </cell>
          <cell r="H71" t="str">
            <v>PARIS</v>
          </cell>
          <cell r="L71" t="str">
            <v>INTERMARCHE</v>
          </cell>
          <cell r="M71" t="str">
            <v>FRANCHE COMTE</v>
          </cell>
          <cell r="N71">
            <v>70</v>
          </cell>
          <cell r="O71" t="str">
            <v>VESOUL</v>
          </cell>
          <cell r="P71" t="str">
            <v>AXIS INGENIERIE</v>
          </cell>
          <cell r="Q71" t="str">
            <v>96, Rue de la Part Dieu</v>
          </cell>
          <cell r="R71">
            <v>69003</v>
          </cell>
          <cell r="S71" t="str">
            <v>LYON</v>
          </cell>
          <cell r="T71">
            <v>478629555</v>
          </cell>
          <cell r="U71" t="str">
            <v/>
          </cell>
          <cell r="V71">
            <v>478628553</v>
          </cell>
          <cell r="W71">
            <v>72418</v>
          </cell>
          <cell r="Y71">
            <v>72418</v>
          </cell>
          <cell r="Z71">
            <v>22950</v>
          </cell>
          <cell r="AA71" t="str">
            <v>JH</v>
          </cell>
          <cell r="AB71" t="str">
            <v>CHAPUIS</v>
          </cell>
        </row>
        <row r="72">
          <cell r="A72">
            <v>6.0709999999999997</v>
          </cell>
          <cell r="B72">
            <v>7</v>
          </cell>
          <cell r="C72" t="str">
            <v>YZ</v>
          </cell>
          <cell r="D72" t="str">
            <v>BI</v>
          </cell>
          <cell r="E72" t="str">
            <v>ARCO</v>
          </cell>
          <cell r="F72" t="str">
            <v>6, Rue de Dublin</v>
          </cell>
          <cell r="G72">
            <v>67300</v>
          </cell>
          <cell r="H72" t="str">
            <v>SCHILTIGHEIM</v>
          </cell>
          <cell r="I72">
            <v>388251715</v>
          </cell>
          <cell r="K72">
            <v>388251119</v>
          </cell>
          <cell r="L72" t="str">
            <v>SCI MATOLE</v>
          </cell>
          <cell r="M72" t="str">
            <v>ALSACE</v>
          </cell>
          <cell r="N72">
            <v>67</v>
          </cell>
          <cell r="O72" t="str">
            <v>GEUDERTHEIM</v>
          </cell>
          <cell r="P72" t="str">
            <v>ARCO</v>
          </cell>
          <cell r="Q72" t="str">
            <v>6, Rue de Dublin</v>
          </cell>
          <cell r="R72">
            <v>67300</v>
          </cell>
          <cell r="S72" t="str">
            <v>SCHILTIGHEIM</v>
          </cell>
          <cell r="T72">
            <v>388251715</v>
          </cell>
          <cell r="U72" t="str">
            <v/>
          </cell>
          <cell r="V72">
            <v>388251119</v>
          </cell>
          <cell r="W72">
            <v>87000</v>
          </cell>
          <cell r="Y72">
            <v>87000</v>
          </cell>
          <cell r="Z72">
            <v>42000</v>
          </cell>
          <cell r="AA72" t="str">
            <v>XF</v>
          </cell>
          <cell r="AB72" t="str">
            <v>ST / HERBACH</v>
          </cell>
        </row>
        <row r="73">
          <cell r="A73">
            <v>6.0720000000000001</v>
          </cell>
          <cell r="B73">
            <v>7</v>
          </cell>
          <cell r="C73" t="str">
            <v>BE</v>
          </cell>
          <cell r="D73" t="str">
            <v>BI</v>
          </cell>
          <cell r="E73" t="str">
            <v>AUBERT &amp; DUVAL</v>
          </cell>
          <cell r="F73" t="str">
            <v>Tour Maine Montparnasse</v>
          </cell>
          <cell r="G73">
            <v>75755</v>
          </cell>
          <cell r="H73" t="str">
            <v>PARIS Cédex 15</v>
          </cell>
          <cell r="L73" t="str">
            <v>GALAAD</v>
          </cell>
          <cell r="M73" t="str">
            <v>AUVERGNE</v>
          </cell>
          <cell r="N73">
            <v>63</v>
          </cell>
          <cell r="O73" t="str">
            <v>LES ANCIZES</v>
          </cell>
          <cell r="P73" t="str">
            <v>ERAMET INGENIERIE</v>
          </cell>
          <cell r="Q73" t="str">
            <v>1, Avenue Albert Eintein   BP 106</v>
          </cell>
          <cell r="R73">
            <v>78191</v>
          </cell>
          <cell r="S73" t="str">
            <v>TRAPPES</v>
          </cell>
          <cell r="T73">
            <v>130662750</v>
          </cell>
          <cell r="U73" t="str">
            <v/>
          </cell>
          <cell r="V73">
            <v>130662790</v>
          </cell>
          <cell r="W73">
            <v>702035</v>
          </cell>
          <cell r="X73">
            <v>34622.300000000003</v>
          </cell>
          <cell r="Y73">
            <v>736657.3</v>
          </cell>
          <cell r="Z73">
            <v>102497</v>
          </cell>
          <cell r="AA73" t="str">
            <v>RG</v>
          </cell>
          <cell r="AB73" t="str">
            <v>CAISEZ</v>
          </cell>
        </row>
        <row r="74">
          <cell r="A74">
            <v>6.0730000000000004</v>
          </cell>
          <cell r="B74">
            <v>7</v>
          </cell>
          <cell r="C74" t="str">
            <v>BE</v>
          </cell>
          <cell r="D74" t="str">
            <v>GD</v>
          </cell>
          <cell r="E74" t="str">
            <v>BRISARD CARAIBES</v>
          </cell>
          <cell r="F74" t="str">
            <v>3, Rue Eugène Eucharis  Lot Dillon</v>
          </cell>
          <cell r="G74">
            <v>97200</v>
          </cell>
          <cell r="H74" t="str">
            <v>FORT DE FRANCE</v>
          </cell>
          <cell r="I74">
            <v>596716525</v>
          </cell>
          <cell r="K74">
            <v>596716202</v>
          </cell>
          <cell r="L74" t="str">
            <v>SCI BECCA 2</v>
          </cell>
          <cell r="M74" t="str">
            <v>OUTRE MER</v>
          </cell>
          <cell r="N74">
            <v>97</v>
          </cell>
          <cell r="O74" t="str">
            <v>FORT DE FRANCE</v>
          </cell>
          <cell r="T74">
            <v>596716525</v>
          </cell>
          <cell r="U74" t="str">
            <v/>
          </cell>
          <cell r="V74">
            <v>596716202</v>
          </cell>
          <cell r="W74">
            <v>35076</v>
          </cell>
          <cell r="Y74">
            <v>35076</v>
          </cell>
          <cell r="Z74">
            <v>23700</v>
          </cell>
          <cell r="AA74" t="str">
            <v>FB</v>
          </cell>
        </row>
        <row r="75">
          <cell r="A75">
            <v>6.0739999999999998</v>
          </cell>
          <cell r="B75">
            <v>8</v>
          </cell>
          <cell r="C75" t="str">
            <v>RM</v>
          </cell>
          <cell r="D75" t="str">
            <v>HS</v>
          </cell>
          <cell r="E75" t="str">
            <v>SOBOTRAM</v>
          </cell>
          <cell r="F75" t="str">
            <v>30 Bis, Rue Paul Sabatier</v>
          </cell>
          <cell r="G75">
            <v>71530</v>
          </cell>
          <cell r="H75" t="str">
            <v>CRISSEY</v>
          </cell>
          <cell r="I75">
            <v>385974000</v>
          </cell>
          <cell r="K75">
            <v>385974038</v>
          </cell>
          <cell r="L75" t="str">
            <v>SOBOTRAM</v>
          </cell>
          <cell r="M75" t="str">
            <v>RHONE ALPES</v>
          </cell>
          <cell r="N75">
            <v>1</v>
          </cell>
          <cell r="O75" t="str">
            <v>MONTAGNAT</v>
          </cell>
          <cell r="P75" t="str">
            <v>ARCHITECTES STUDIO</v>
          </cell>
          <cell r="Q75" t="str">
            <v>7, Rue Virey</v>
          </cell>
          <cell r="R75">
            <v>71100</v>
          </cell>
          <cell r="S75" t="str">
            <v>CHALON SUR SAONE</v>
          </cell>
          <cell r="T75">
            <v>385487022</v>
          </cell>
          <cell r="U75" t="str">
            <v/>
          </cell>
          <cell r="V75">
            <v>385487639</v>
          </cell>
          <cell r="W75">
            <v>462500</v>
          </cell>
          <cell r="Y75">
            <v>462500</v>
          </cell>
          <cell r="Z75">
            <v>274411</v>
          </cell>
          <cell r="AA75" t="str">
            <v>RM</v>
          </cell>
          <cell r="AB75" t="str">
            <v>MAGNY</v>
          </cell>
        </row>
        <row r="76">
          <cell r="A76">
            <v>6.0750000000000002</v>
          </cell>
          <cell r="B76">
            <v>7</v>
          </cell>
          <cell r="C76" t="str">
            <v>BE</v>
          </cell>
          <cell r="D76" t="str">
            <v>GD</v>
          </cell>
          <cell r="E76" t="str">
            <v>CARREFOUR PROPERTY</v>
          </cell>
          <cell r="F76" t="str">
            <v>58, Avenue Emile Zola   TSA 38001</v>
          </cell>
          <cell r="G76">
            <v>92649</v>
          </cell>
          <cell r="H76" t="str">
            <v>BOULOGNE BILLANCOURT</v>
          </cell>
          <cell r="L76" t="str">
            <v>CARREFOUR</v>
          </cell>
          <cell r="M76" t="str">
            <v>HAUTE NORMANDIE</v>
          </cell>
          <cell r="N76">
            <v>27</v>
          </cell>
          <cell r="O76" t="str">
            <v>GUICHAINVILLE / EVREUX</v>
          </cell>
          <cell r="P76" t="str">
            <v>GCI</v>
          </cell>
          <cell r="Q76" t="str">
            <v>1, Rue du Bocage   ZAC Normandial</v>
          </cell>
          <cell r="R76">
            <v>14460</v>
          </cell>
          <cell r="S76" t="str">
            <v>COLOMBELLES</v>
          </cell>
          <cell r="T76">
            <v>231725151</v>
          </cell>
          <cell r="V76">
            <v>231725125</v>
          </cell>
          <cell r="W76">
            <v>3045044.6799999997</v>
          </cell>
          <cell r="X76">
            <v>10665</v>
          </cell>
          <cell r="Y76">
            <v>3055709.6799999997</v>
          </cell>
          <cell r="Z76">
            <v>1394985</v>
          </cell>
          <cell r="AA76" t="str">
            <v>RG</v>
          </cell>
          <cell r="AB76" t="str">
            <v>ST / ETI - GIRARD - JANDOT - SOUPEY - CHAPUIS - CAISEZ</v>
          </cell>
        </row>
        <row r="77">
          <cell r="A77">
            <v>6.0759999999999996</v>
          </cell>
          <cell r="B77">
            <v>8</v>
          </cell>
          <cell r="C77" t="str">
            <v>JLC</v>
          </cell>
          <cell r="D77" t="str">
            <v>DI</v>
          </cell>
          <cell r="E77" t="str">
            <v>FORUM INTERNATIONAL</v>
          </cell>
          <cell r="F77" t="str">
            <v>23, Rue des Filoirs</v>
          </cell>
          <cell r="G77">
            <v>77480</v>
          </cell>
          <cell r="H77" t="str">
            <v>BRAY SUR SEINE</v>
          </cell>
          <cell r="I77">
            <v>145000122</v>
          </cell>
          <cell r="J77">
            <v>616907055</v>
          </cell>
          <cell r="L77" t="str">
            <v>MEGARAMA</v>
          </cell>
          <cell r="M77" t="str">
            <v>ILE DE FRANCE</v>
          </cell>
          <cell r="N77">
            <v>95</v>
          </cell>
          <cell r="O77" t="str">
            <v>MONTIGNY LES CORMEILLES</v>
          </cell>
          <cell r="P77" t="str">
            <v>C &amp; D CARRIL</v>
          </cell>
          <cell r="Q77" t="str">
            <v>59, Rue Saint Antoine</v>
          </cell>
          <cell r="R77">
            <v>75004</v>
          </cell>
          <cell r="S77" t="str">
            <v>PARIS</v>
          </cell>
          <cell r="T77">
            <v>144549778</v>
          </cell>
          <cell r="V77">
            <v>144549779</v>
          </cell>
          <cell r="W77">
            <v>815300</v>
          </cell>
          <cell r="X77">
            <v>54700</v>
          </cell>
          <cell r="Y77">
            <v>870000</v>
          </cell>
          <cell r="Z77">
            <v>328700</v>
          </cell>
          <cell r="AA77" t="str">
            <v>RC</v>
          </cell>
          <cell r="AB77" t="str">
            <v>ST /CHAPUIS</v>
          </cell>
        </row>
        <row r="78">
          <cell r="A78">
            <v>6.077</v>
          </cell>
          <cell r="B78">
            <v>8</v>
          </cell>
          <cell r="C78" t="str">
            <v>RM</v>
          </cell>
          <cell r="D78" t="str">
            <v>AR</v>
          </cell>
          <cell r="E78" t="str">
            <v>SCI BENJAMIN HOARAU Chez TRANSEXPRESS REUNION</v>
          </cell>
          <cell r="F78" t="str">
            <v>Boulevard de Mascareignes    BP 50</v>
          </cell>
          <cell r="G78">
            <v>97822</v>
          </cell>
          <cell r="H78" t="str">
            <v>LE PORT Cédex</v>
          </cell>
          <cell r="L78" t="str">
            <v>SCI BENJAMIN HOARAU Chez TRANSEXPRESS REUNION</v>
          </cell>
          <cell r="M78" t="str">
            <v>OUTRE MER</v>
          </cell>
          <cell r="N78">
            <v>97</v>
          </cell>
          <cell r="O78" t="str">
            <v>LE PORT (LA REUNION)</v>
          </cell>
          <cell r="T78" t="str">
            <v/>
          </cell>
          <cell r="U78" t="str">
            <v/>
          </cell>
          <cell r="V78" t="str">
            <v/>
          </cell>
          <cell r="W78">
            <v>28000</v>
          </cell>
          <cell r="Y78">
            <v>28000</v>
          </cell>
          <cell r="Z78">
            <v>5414</v>
          </cell>
          <cell r="AA78" t="str">
            <v>RM</v>
          </cell>
          <cell r="AB78" t="str">
            <v>SOUPEY</v>
          </cell>
        </row>
        <row r="79">
          <cell r="A79">
            <v>6.0780000000000003</v>
          </cell>
          <cell r="B79">
            <v>9</v>
          </cell>
          <cell r="C79" t="str">
            <v>BE</v>
          </cell>
          <cell r="D79" t="str">
            <v>BI</v>
          </cell>
          <cell r="E79" t="str">
            <v>NUNCAS INDUSTRIELLE SASU</v>
          </cell>
          <cell r="F79" t="str">
            <v>270, Allée des Lilas</v>
          </cell>
          <cell r="G79">
            <v>1150</v>
          </cell>
          <cell r="H79" t="str">
            <v>SAINT VULBAS</v>
          </cell>
          <cell r="L79" t="str">
            <v>NUNCAS INDUSTRIELLE SASU</v>
          </cell>
          <cell r="M79" t="str">
            <v>RHONE ALPES</v>
          </cell>
          <cell r="N79">
            <v>1</v>
          </cell>
          <cell r="O79" t="str">
            <v>SAINT VULBAS</v>
          </cell>
          <cell r="P79" t="str">
            <v>ELCIMAI INGENIERIE</v>
          </cell>
          <cell r="Q79" t="str">
            <v>129, Chemin du Moulin Carron   CS 40242</v>
          </cell>
          <cell r="R79">
            <v>69134</v>
          </cell>
          <cell r="S79" t="str">
            <v>ECULLY</v>
          </cell>
          <cell r="T79">
            <v>472532233</v>
          </cell>
          <cell r="U79">
            <v>687565524</v>
          </cell>
          <cell r="V79" t="str">
            <v/>
          </cell>
          <cell r="W79">
            <v>1000000</v>
          </cell>
          <cell r="X79">
            <v>124000</v>
          </cell>
          <cell r="Y79">
            <v>1124000</v>
          </cell>
          <cell r="Z79">
            <v>421030</v>
          </cell>
          <cell r="AA79" t="str">
            <v>FB</v>
          </cell>
          <cell r="AB79" t="str">
            <v>ST / GUICHARD</v>
          </cell>
        </row>
        <row r="80">
          <cell r="A80">
            <v>6.0789999999999997</v>
          </cell>
          <cell r="B80">
            <v>8</v>
          </cell>
          <cell r="C80" t="str">
            <v>JH</v>
          </cell>
          <cell r="D80" t="str">
            <v>BI</v>
          </cell>
          <cell r="E80" t="str">
            <v>TILLET</v>
          </cell>
          <cell r="F80" t="str">
            <v>Chemin des Tilles</v>
          </cell>
          <cell r="G80">
            <v>25870</v>
          </cell>
          <cell r="H80" t="str">
            <v>CHATILLON LE DUC</v>
          </cell>
          <cell r="I80">
            <v>381484200</v>
          </cell>
          <cell r="L80" t="str">
            <v>TILLET</v>
          </cell>
          <cell r="M80" t="str">
            <v>FRANCHE COMTE</v>
          </cell>
          <cell r="N80">
            <v>25</v>
          </cell>
          <cell r="O80" t="str">
            <v>CHATILLON LE DUC</v>
          </cell>
          <cell r="P80" t="str">
            <v>TARDY</v>
          </cell>
          <cell r="Q80" t="str">
            <v>38, Chemin des Ragots</v>
          </cell>
          <cell r="R80">
            <v>25000</v>
          </cell>
          <cell r="S80" t="str">
            <v>BESANCON</v>
          </cell>
          <cell r="T80">
            <v>381519101</v>
          </cell>
          <cell r="U80" t="str">
            <v/>
          </cell>
          <cell r="V80" t="str">
            <v/>
          </cell>
          <cell r="W80">
            <v>16865</v>
          </cell>
          <cell r="Y80">
            <v>16865</v>
          </cell>
          <cell r="Z80">
            <v>8250</v>
          </cell>
          <cell r="AA80" t="str">
            <v>VG</v>
          </cell>
          <cell r="AB80" t="str">
            <v>ST</v>
          </cell>
        </row>
        <row r="81">
          <cell r="A81">
            <v>6.08</v>
          </cell>
          <cell r="B81">
            <v>9</v>
          </cell>
          <cell r="C81" t="str">
            <v>JLC</v>
          </cell>
          <cell r="D81" t="str">
            <v>DI</v>
          </cell>
          <cell r="E81" t="str">
            <v>CUROT CONSTRUCTION</v>
          </cell>
          <cell r="F81" t="str">
            <v>13, Rue du Professeur Louis Neel   BP 101</v>
          </cell>
          <cell r="G81">
            <v>21603</v>
          </cell>
          <cell r="H81" t="str">
            <v>LONGVIC Cédex</v>
          </cell>
          <cell r="I81">
            <v>380680730</v>
          </cell>
          <cell r="J81">
            <v>671875681</v>
          </cell>
          <cell r="K81">
            <v>380667341</v>
          </cell>
          <cell r="L81" t="str">
            <v>SCI VINOBAT - LA HALLE AUX VINS</v>
          </cell>
          <cell r="M81" t="str">
            <v>BOURGOGNE</v>
          </cell>
          <cell r="N81">
            <v>21</v>
          </cell>
          <cell r="O81" t="str">
            <v>CHEVIGNY SAINT SAUVEUR</v>
          </cell>
          <cell r="P81" t="str">
            <v>CUROT CONSTRUCTION</v>
          </cell>
          <cell r="Q81" t="str">
            <v>13, Rue du Professeur Louis Neel   BP 101</v>
          </cell>
          <cell r="R81">
            <v>21603</v>
          </cell>
          <cell r="S81" t="str">
            <v>LONGVIC Cédex</v>
          </cell>
          <cell r="T81">
            <v>380680730</v>
          </cell>
          <cell r="U81">
            <v>671875681</v>
          </cell>
          <cell r="V81">
            <v>380667341</v>
          </cell>
          <cell r="W81">
            <v>24000</v>
          </cell>
          <cell r="Y81">
            <v>24000</v>
          </cell>
          <cell r="Z81">
            <v>11500</v>
          </cell>
          <cell r="AA81" t="str">
            <v>RC</v>
          </cell>
          <cell r="AB81" t="str">
            <v>CHAPUIS</v>
          </cell>
        </row>
        <row r="82">
          <cell r="A82">
            <v>6.0810000000000004</v>
          </cell>
          <cell r="B82">
            <v>9</v>
          </cell>
          <cell r="C82" t="str">
            <v>RM</v>
          </cell>
          <cell r="D82" t="str">
            <v>DI</v>
          </cell>
          <cell r="E82" t="str">
            <v>GCC</v>
          </cell>
          <cell r="F82" t="str">
            <v>8, Avenue Condorcet   TSA 30002</v>
          </cell>
          <cell r="G82">
            <v>69625</v>
          </cell>
          <cell r="H82" t="str">
            <v>VILLEURBANNE Cédex</v>
          </cell>
          <cell r="I82">
            <v>472367900</v>
          </cell>
          <cell r="K82">
            <v>472367901</v>
          </cell>
          <cell r="L82" t="str">
            <v>MULTIPLEXE CGR DE LA ZAC MONTPLAISIR - APODISS CINEMA</v>
          </cell>
          <cell r="M82" t="str">
            <v>RHONE ALPES</v>
          </cell>
          <cell r="N82">
            <v>69</v>
          </cell>
          <cell r="O82" t="str">
            <v>VILLEFRANCHE SUR SAONE</v>
          </cell>
          <cell r="P82" t="str">
            <v>GCC</v>
          </cell>
          <cell r="Q82" t="str">
            <v>8, Avenue Condorcet   TSA 30002</v>
          </cell>
          <cell r="R82">
            <v>69625</v>
          </cell>
          <cell r="S82" t="str">
            <v>VILLEURBANNE Cédex</v>
          </cell>
          <cell r="T82">
            <v>472367900</v>
          </cell>
          <cell r="U82" t="str">
            <v/>
          </cell>
          <cell r="V82">
            <v>472367901</v>
          </cell>
          <cell r="W82">
            <v>661850</v>
          </cell>
          <cell r="Y82">
            <v>661850</v>
          </cell>
          <cell r="Z82">
            <v>330000</v>
          </cell>
          <cell r="AA82" t="str">
            <v>RM</v>
          </cell>
          <cell r="AB82" t="str">
            <v>ST / TECO</v>
          </cell>
        </row>
        <row r="83">
          <cell r="A83">
            <v>6.0819999999999999</v>
          </cell>
          <cell r="B83">
            <v>9</v>
          </cell>
          <cell r="C83" t="str">
            <v>JLC</v>
          </cell>
          <cell r="D83" t="str">
            <v>DI</v>
          </cell>
          <cell r="E83" t="str">
            <v>BOUCHARD Père et Fils</v>
          </cell>
          <cell r="F83" t="str">
            <v>15, Rue du Château</v>
          </cell>
          <cell r="G83">
            <v>21202</v>
          </cell>
          <cell r="H83" t="str">
            <v>BEAUNE</v>
          </cell>
          <cell r="I83">
            <v>380248024</v>
          </cell>
          <cell r="K83">
            <v>380225588</v>
          </cell>
          <cell r="L83" t="str">
            <v>BOUCHARD Père et Fils</v>
          </cell>
          <cell r="M83" t="str">
            <v>BOURGOGNE</v>
          </cell>
          <cell r="N83">
            <v>21</v>
          </cell>
          <cell r="O83" t="str">
            <v>SAVIGNY LES BEAUNE</v>
          </cell>
          <cell r="P83" t="str">
            <v>SETUREC</v>
          </cell>
          <cell r="Q83" t="str">
            <v>37, Rue Elsa Triolet   Parc Valmy</v>
          </cell>
          <cell r="R83">
            <v>21000</v>
          </cell>
          <cell r="S83" t="str">
            <v>DIJON</v>
          </cell>
          <cell r="T83">
            <v>380740102</v>
          </cell>
          <cell r="U83" t="str">
            <v/>
          </cell>
          <cell r="V83">
            <v>380740106</v>
          </cell>
          <cell r="W83">
            <v>273820</v>
          </cell>
          <cell r="X83">
            <v>1980</v>
          </cell>
          <cell r="Y83">
            <v>275800</v>
          </cell>
          <cell r="Z83">
            <v>141355</v>
          </cell>
          <cell r="AA83" t="str">
            <v>RC</v>
          </cell>
          <cell r="AB83" t="str">
            <v>ST / CHAPUIS</v>
          </cell>
        </row>
        <row r="84">
          <cell r="A84">
            <v>6.0830000000000002</v>
          </cell>
          <cell r="B84">
            <v>9</v>
          </cell>
          <cell r="C84" t="str">
            <v>JM</v>
          </cell>
          <cell r="D84" t="str">
            <v>GD</v>
          </cell>
          <cell r="E84" t="str">
            <v>CARREFOUR PROPERTY DEVELOPMENT</v>
          </cell>
          <cell r="F84" t="str">
            <v>58, Avenue Emile Zola   TSA 38001</v>
          </cell>
          <cell r="G84">
            <v>92649</v>
          </cell>
          <cell r="H84" t="str">
            <v>BOULOGNE BILLANCOURT</v>
          </cell>
          <cell r="I84">
            <v>158336100</v>
          </cell>
          <cell r="L84" t="str">
            <v>CARREFOUR</v>
          </cell>
          <cell r="M84" t="str">
            <v>ILE DE FRANCE</v>
          </cell>
          <cell r="N84">
            <v>78</v>
          </cell>
          <cell r="O84" t="str">
            <v>RAMBOUILLET</v>
          </cell>
          <cell r="P84" t="str">
            <v>INGEROP</v>
          </cell>
          <cell r="Q84" t="str">
            <v>18, Rue des 2 Gares   CS 70081</v>
          </cell>
          <cell r="R84">
            <v>92563</v>
          </cell>
          <cell r="S84" t="str">
            <v>RUEIL MALMAISON</v>
          </cell>
          <cell r="T84">
            <v>149045500</v>
          </cell>
          <cell r="U84" t="str">
            <v/>
          </cell>
          <cell r="V84" t="str">
            <v/>
          </cell>
          <cell r="W84">
            <v>705000</v>
          </cell>
          <cell r="X84">
            <v>488.25</v>
          </cell>
          <cell r="Y84">
            <v>705488.25</v>
          </cell>
          <cell r="Z84">
            <v>324495</v>
          </cell>
          <cell r="AA84" t="str">
            <v>RG</v>
          </cell>
          <cell r="AB84" t="str">
            <v>ST / ESI - CAISEZ</v>
          </cell>
        </row>
        <row r="85">
          <cell r="A85">
            <v>6.0839999999999996</v>
          </cell>
          <cell r="B85">
            <v>9</v>
          </cell>
          <cell r="C85" t="str">
            <v>BE</v>
          </cell>
          <cell r="D85" t="str">
            <v>DI</v>
          </cell>
          <cell r="E85" t="str">
            <v>LCR</v>
          </cell>
          <cell r="F85" t="str">
            <v>29, Avenue de la Marne   Parc des 3 Chênes</v>
          </cell>
          <cell r="G85">
            <v>59290</v>
          </cell>
          <cell r="H85" t="str">
            <v>WASQUEHAL</v>
          </cell>
          <cell r="I85">
            <v>328334849</v>
          </cell>
          <cell r="K85">
            <v>320980168</v>
          </cell>
          <cell r="L85" t="str">
            <v>LEBON</v>
          </cell>
          <cell r="M85" t="str">
            <v>NORD PAS DE CALAIS</v>
          </cell>
          <cell r="N85">
            <v>59</v>
          </cell>
          <cell r="O85" t="str">
            <v>MONTIGNY EN OSTREVENT</v>
          </cell>
          <cell r="P85" t="str">
            <v>LCR</v>
          </cell>
          <cell r="Q85" t="str">
            <v>29, Avenue de la Marne   Parc des 3 Chênes</v>
          </cell>
          <cell r="R85">
            <v>59290</v>
          </cell>
          <cell r="S85" t="str">
            <v>WASQUEHAL</v>
          </cell>
          <cell r="T85">
            <v>328334849</v>
          </cell>
          <cell r="U85" t="str">
            <v/>
          </cell>
          <cell r="V85">
            <v>320980168</v>
          </cell>
          <cell r="W85">
            <v>99485</v>
          </cell>
          <cell r="Y85">
            <v>99485</v>
          </cell>
          <cell r="Z85">
            <v>52885</v>
          </cell>
          <cell r="AA85" t="str">
            <v>JM</v>
          </cell>
          <cell r="AB85" t="str">
            <v>CAISEZ</v>
          </cell>
        </row>
        <row r="86">
          <cell r="A86">
            <v>6.085</v>
          </cell>
          <cell r="B86">
            <v>9</v>
          </cell>
          <cell r="C86" t="str">
            <v>BE</v>
          </cell>
          <cell r="D86" t="str">
            <v>DI</v>
          </cell>
          <cell r="E86" t="str">
            <v>CL CONCEPT</v>
          </cell>
          <cell r="F86" t="str">
            <v>2, Rue Alexander Calder   BP 17</v>
          </cell>
          <cell r="G86">
            <v>37320</v>
          </cell>
          <cell r="H86" t="str">
            <v>TRUYES</v>
          </cell>
          <cell r="I86">
            <v>247433914</v>
          </cell>
          <cell r="K86">
            <v>247433831</v>
          </cell>
          <cell r="L86" t="str">
            <v>CENTRE PARAMEDICAL - MAISON MEDICALE - SCI EPIONE</v>
          </cell>
          <cell r="M86" t="str">
            <v>CENTRE</v>
          </cell>
          <cell r="N86">
            <v>37</v>
          </cell>
          <cell r="O86" t="str">
            <v>TAUXIGNY CORMERY</v>
          </cell>
          <cell r="P86" t="str">
            <v>CL CONCEPT</v>
          </cell>
          <cell r="Q86" t="str">
            <v>2, Rue Alexander Calder   BP 17</v>
          </cell>
          <cell r="R86">
            <v>37320</v>
          </cell>
          <cell r="S86" t="str">
            <v>TRUYES</v>
          </cell>
          <cell r="T86">
            <v>247433914</v>
          </cell>
          <cell r="U86" t="str">
            <v/>
          </cell>
          <cell r="V86">
            <v>247433831</v>
          </cell>
          <cell r="W86">
            <v>40000</v>
          </cell>
          <cell r="Y86">
            <v>40000</v>
          </cell>
          <cell r="Z86">
            <v>13115</v>
          </cell>
          <cell r="AA86" t="str">
            <v>R.C</v>
          </cell>
          <cell r="AB86" t="str">
            <v>SOUPEY</v>
          </cell>
        </row>
        <row r="87">
          <cell r="A87">
            <v>6.0860000000000003</v>
          </cell>
          <cell r="B87">
            <v>9</v>
          </cell>
          <cell r="C87" t="str">
            <v>JH</v>
          </cell>
          <cell r="D87" t="str">
            <v>GD</v>
          </cell>
          <cell r="E87" t="str">
            <v>MARGUERON</v>
          </cell>
          <cell r="F87" t="str">
            <v>Avenue du 133e RI   BP 89</v>
          </cell>
          <cell r="G87">
            <v>1303</v>
          </cell>
          <cell r="H87" t="str">
            <v>BELLEY Cédex</v>
          </cell>
          <cell r="I87">
            <v>479816770</v>
          </cell>
          <cell r="J87">
            <v>644218829</v>
          </cell>
          <cell r="L87" t="str">
            <v>INTERMARCHE</v>
          </cell>
          <cell r="M87" t="str">
            <v>FRANCHE COMTE</v>
          </cell>
          <cell r="N87">
            <v>70</v>
          </cell>
          <cell r="O87" t="str">
            <v>VESOUL</v>
          </cell>
          <cell r="V87" t="str">
            <v/>
          </cell>
          <cell r="W87">
            <v>72624</v>
          </cell>
          <cell r="Y87">
            <v>72624</v>
          </cell>
          <cell r="Z87">
            <v>46351</v>
          </cell>
          <cell r="AA87" t="str">
            <v>JH</v>
          </cell>
          <cell r="AB87" t="str">
            <v>SOUPEY</v>
          </cell>
        </row>
        <row r="88">
          <cell r="A88">
            <v>6.0869999999999997</v>
          </cell>
          <cell r="B88">
            <v>9</v>
          </cell>
          <cell r="C88" t="str">
            <v>RM</v>
          </cell>
          <cell r="D88" t="str">
            <v>GD</v>
          </cell>
          <cell r="E88" t="str">
            <v>GEDIS</v>
          </cell>
          <cell r="F88" t="str">
            <v>4, Rue du Fort</v>
          </cell>
          <cell r="G88">
            <v>67118</v>
          </cell>
          <cell r="H88" t="str">
            <v>GEIPOLSHEIM</v>
          </cell>
          <cell r="L88" t="str">
            <v>LECLERC</v>
          </cell>
          <cell r="M88" t="str">
            <v>ALSACE</v>
          </cell>
          <cell r="N88">
            <v>67</v>
          </cell>
          <cell r="O88" t="str">
            <v>GEIPOLSHEIM</v>
          </cell>
          <cell r="P88" t="str">
            <v>BEST - Cabinet VALENTIN</v>
          </cell>
          <cell r="Q88" t="str">
            <v>12, Rue des Capucins</v>
          </cell>
          <cell r="R88">
            <v>57400</v>
          </cell>
          <cell r="S88" t="str">
            <v>SARREBOURG</v>
          </cell>
          <cell r="T88">
            <v>387031080</v>
          </cell>
          <cell r="U88">
            <v>633796891</v>
          </cell>
          <cell r="V88">
            <v>387030783</v>
          </cell>
          <cell r="W88">
            <v>234250</v>
          </cell>
          <cell r="Y88">
            <v>234250</v>
          </cell>
          <cell r="Z88">
            <v>123258</v>
          </cell>
          <cell r="AA88" t="str">
            <v>RM</v>
          </cell>
          <cell r="AB88" t="str">
            <v>ST / ESI</v>
          </cell>
        </row>
        <row r="89">
          <cell r="A89">
            <v>6.0880000000000001</v>
          </cell>
          <cell r="B89">
            <v>9</v>
          </cell>
          <cell r="C89" t="str">
            <v>BE</v>
          </cell>
          <cell r="D89" t="str">
            <v>DI</v>
          </cell>
          <cell r="E89" t="str">
            <v>THEVENIN &amp; DUCROT AUTOROUTES</v>
          </cell>
          <cell r="F89" t="str">
            <v>67, Rue de Besançon   BP 189</v>
          </cell>
          <cell r="G89">
            <v>25303</v>
          </cell>
          <cell r="H89" t="str">
            <v>PONTARLIER</v>
          </cell>
          <cell r="I89">
            <v>381388787</v>
          </cell>
          <cell r="K89">
            <v>381391007</v>
          </cell>
          <cell r="L89" t="str">
            <v>AIRE DE SERVICE</v>
          </cell>
          <cell r="M89" t="str">
            <v>BOURGOGNE</v>
          </cell>
          <cell r="N89">
            <v>58</v>
          </cell>
          <cell r="O89" t="str">
            <v>MAGNY COURS</v>
          </cell>
          <cell r="P89" t="str">
            <v>ICR INGENIERIE</v>
          </cell>
          <cell r="Q89" t="str">
            <v>2, Avenue du Recteur Pironneau   Les Terrasses du Manoir</v>
          </cell>
          <cell r="R89">
            <v>44300</v>
          </cell>
          <cell r="S89" t="str">
            <v>NANTES</v>
          </cell>
          <cell r="T89">
            <v>240521768</v>
          </cell>
          <cell r="U89" t="str">
            <v/>
          </cell>
          <cell r="V89">
            <v>240523738</v>
          </cell>
          <cell r="W89">
            <v>247497.52</v>
          </cell>
          <cell r="Y89">
            <v>247497.52</v>
          </cell>
          <cell r="Z89">
            <v>38110</v>
          </cell>
          <cell r="AA89" t="str">
            <v>R.C</v>
          </cell>
          <cell r="AB89" t="str">
            <v>SOUPEY</v>
          </cell>
        </row>
        <row r="90">
          <cell r="A90">
            <v>6.0890000000000004</v>
          </cell>
          <cell r="B90">
            <v>10</v>
          </cell>
          <cell r="C90" t="str">
            <v>JLC</v>
          </cell>
          <cell r="D90" t="str">
            <v>MP</v>
          </cell>
          <cell r="E90" t="str">
            <v>C3B</v>
          </cell>
          <cell r="F90" t="str">
            <v>Impasse JB Gambut</v>
          </cell>
          <cell r="G90">
            <v>21200</v>
          </cell>
          <cell r="H90" t="str">
            <v>BEAUNE</v>
          </cell>
          <cell r="I90">
            <v>380222610</v>
          </cell>
          <cell r="J90">
            <v>612185263</v>
          </cell>
          <cell r="L90" t="str">
            <v>MUSEE DES BEAUX ARTS</v>
          </cell>
          <cell r="M90" t="str">
            <v>BOURGOGNE</v>
          </cell>
          <cell r="N90">
            <v>21</v>
          </cell>
          <cell r="O90" t="str">
            <v>DIJON</v>
          </cell>
          <cell r="P90" t="str">
            <v>C3B</v>
          </cell>
          <cell r="Q90" t="str">
            <v>Impasse JB Gambut</v>
          </cell>
          <cell r="R90">
            <v>21200</v>
          </cell>
          <cell r="S90" t="str">
            <v>BEAUNE</v>
          </cell>
          <cell r="T90">
            <v>380222610</v>
          </cell>
          <cell r="U90">
            <v>612185263</v>
          </cell>
          <cell r="V90" t="str">
            <v/>
          </cell>
          <cell r="W90">
            <v>300000</v>
          </cell>
          <cell r="Y90">
            <v>300000</v>
          </cell>
          <cell r="Z90">
            <v>74950</v>
          </cell>
          <cell r="AA90" t="str">
            <v>RC</v>
          </cell>
          <cell r="AB90" t="str">
            <v>ST /CHAPUIS</v>
          </cell>
        </row>
        <row r="91">
          <cell r="A91">
            <v>6.09</v>
          </cell>
          <cell r="B91">
            <v>10</v>
          </cell>
          <cell r="C91" t="str">
            <v>YZ</v>
          </cell>
          <cell r="D91" t="str">
            <v>DI</v>
          </cell>
          <cell r="E91" t="str">
            <v>ARCO</v>
          </cell>
          <cell r="F91" t="str">
            <v>6, Rue de Dublin</v>
          </cell>
          <cell r="G91">
            <v>67300</v>
          </cell>
          <cell r="H91" t="str">
            <v>SCHILTIGHEIM</v>
          </cell>
          <cell r="I91">
            <v>388251715</v>
          </cell>
          <cell r="K91">
            <v>388251119</v>
          </cell>
          <cell r="L91" t="str">
            <v>SCI MICHEL GUY</v>
          </cell>
          <cell r="M91" t="str">
            <v>ALSACE</v>
          </cell>
          <cell r="N91">
            <v>67</v>
          </cell>
          <cell r="O91" t="str">
            <v>MARLENHEIM</v>
          </cell>
          <cell r="P91" t="str">
            <v>ARCO</v>
          </cell>
          <cell r="Q91" t="str">
            <v>6, Rue de Dublin</v>
          </cell>
          <cell r="R91">
            <v>67300</v>
          </cell>
          <cell r="S91" t="str">
            <v>SCHILTIGHEIM</v>
          </cell>
          <cell r="T91">
            <v>388251715</v>
          </cell>
          <cell r="U91" t="str">
            <v/>
          </cell>
          <cell r="V91">
            <v>388251119</v>
          </cell>
          <cell r="W91">
            <v>51500</v>
          </cell>
          <cell r="X91">
            <v>250</v>
          </cell>
          <cell r="Y91">
            <v>51750</v>
          </cell>
          <cell r="Z91">
            <v>27100</v>
          </cell>
          <cell r="AA91" t="str">
            <v>ER</v>
          </cell>
          <cell r="AB91" t="str">
            <v>ST / HERBACH</v>
          </cell>
        </row>
        <row r="92">
          <cell r="A92">
            <v>6.0910000000000002</v>
          </cell>
          <cell r="B92">
            <v>10</v>
          </cell>
          <cell r="C92" t="str">
            <v>YZ</v>
          </cell>
          <cell r="D92" t="str">
            <v>DI</v>
          </cell>
          <cell r="E92" t="str">
            <v>ANTHYLIS</v>
          </cell>
          <cell r="F92" t="str">
            <v>17, Rue Jacobi Netter   Parc d'Activités des Forges</v>
          </cell>
          <cell r="G92">
            <v>67200</v>
          </cell>
          <cell r="H92" t="str">
            <v>STRASBOURG</v>
          </cell>
          <cell r="I92">
            <v>388830489</v>
          </cell>
          <cell r="K92">
            <v>388831856</v>
          </cell>
          <cell r="L92" t="str">
            <v>FAHRNER BURGAT Yannick - LE CAIRIN INVEST</v>
          </cell>
          <cell r="M92" t="str">
            <v>RHONE ALPES</v>
          </cell>
          <cell r="N92">
            <v>73</v>
          </cell>
          <cell r="O92" t="str">
            <v>ALBERTVILLE</v>
          </cell>
          <cell r="P92" t="str">
            <v>ANTHYLIS</v>
          </cell>
          <cell r="Q92" t="str">
            <v>17, Rue Jacobi Netter   Parc d'Activités des Forges</v>
          </cell>
          <cell r="R92">
            <v>67200</v>
          </cell>
          <cell r="S92" t="str">
            <v>STRASBOURG</v>
          </cell>
          <cell r="T92">
            <v>388830489</v>
          </cell>
          <cell r="U92" t="str">
            <v/>
          </cell>
          <cell r="V92">
            <v>388831856</v>
          </cell>
          <cell r="W92">
            <v>138990</v>
          </cell>
          <cell r="Y92">
            <v>138990</v>
          </cell>
          <cell r="Z92">
            <v>48819</v>
          </cell>
          <cell r="AA92" t="str">
            <v>XF</v>
          </cell>
          <cell r="AB92" t="str">
            <v>ST / HERBACH</v>
          </cell>
        </row>
        <row r="93">
          <cell r="A93">
            <v>6.0919999999999996</v>
          </cell>
          <cell r="B93">
            <v>10</v>
          </cell>
          <cell r="C93" t="str">
            <v>BE</v>
          </cell>
          <cell r="D93" t="str">
            <v>DI</v>
          </cell>
          <cell r="E93" t="str">
            <v>LCR</v>
          </cell>
          <cell r="F93" t="str">
            <v>2, Rue Augustin Fresnel   BP 28236</v>
          </cell>
          <cell r="G93">
            <v>57082</v>
          </cell>
          <cell r="H93" t="str">
            <v>METZ</v>
          </cell>
          <cell r="I93">
            <v>387793113</v>
          </cell>
          <cell r="K93">
            <v>387795612</v>
          </cell>
          <cell r="L93" t="str">
            <v>AUSTRASIAN - SCCV AUGUSTUS</v>
          </cell>
          <cell r="M93" t="str">
            <v>LORRAINE</v>
          </cell>
          <cell r="N93">
            <v>54</v>
          </cell>
          <cell r="O93" t="str">
            <v>NANCY</v>
          </cell>
          <cell r="P93" t="str">
            <v>LCR</v>
          </cell>
          <cell r="Q93" t="str">
            <v>2, Rue Augustin Fresnel   BP 28236</v>
          </cell>
          <cell r="R93">
            <v>57082</v>
          </cell>
          <cell r="S93" t="str">
            <v>METZ</v>
          </cell>
          <cell r="T93">
            <v>387793113</v>
          </cell>
          <cell r="U93" t="str">
            <v/>
          </cell>
          <cell r="V93">
            <v>387795612</v>
          </cell>
          <cell r="W93">
            <v>76845</v>
          </cell>
          <cell r="Y93">
            <v>76845</v>
          </cell>
          <cell r="Z93">
            <v>30320</v>
          </cell>
          <cell r="AA93" t="str">
            <v>JM</v>
          </cell>
          <cell r="AB93" t="str">
            <v>JANDOT</v>
          </cell>
        </row>
        <row r="94">
          <cell r="A94">
            <v>6.093</v>
          </cell>
          <cell r="B94">
            <v>10</v>
          </cell>
          <cell r="C94" t="str">
            <v>BE</v>
          </cell>
          <cell r="D94" t="str">
            <v>BA</v>
          </cell>
          <cell r="E94" t="str">
            <v>JOLIMAITRE</v>
          </cell>
          <cell r="F94" t="str">
            <v>17, Rue Pierre Billecard</v>
          </cell>
          <cell r="G94">
            <v>70500</v>
          </cell>
          <cell r="H94" t="str">
            <v>CORRE</v>
          </cell>
          <cell r="L94" t="str">
            <v>JOLIMAITRE</v>
          </cell>
          <cell r="M94" t="str">
            <v>FRANCHE COMTE</v>
          </cell>
          <cell r="N94">
            <v>70</v>
          </cell>
          <cell r="O94" t="str">
            <v>CORRE</v>
          </cell>
          <cell r="T94" t="str">
            <v/>
          </cell>
          <cell r="U94" t="str">
            <v/>
          </cell>
          <cell r="V94" t="str">
            <v/>
          </cell>
          <cell r="W94">
            <v>63750</v>
          </cell>
          <cell r="Y94">
            <v>63750</v>
          </cell>
          <cell r="Z94">
            <v>22000</v>
          </cell>
          <cell r="AA94" t="str">
            <v>AB+YZ</v>
          </cell>
          <cell r="AB94" t="str">
            <v>SOUPEY</v>
          </cell>
        </row>
        <row r="95">
          <cell r="A95">
            <v>6.0940000000000003</v>
          </cell>
          <cell r="B95">
            <v>10</v>
          </cell>
          <cell r="C95" t="str">
            <v>RM</v>
          </cell>
          <cell r="D95" t="str">
            <v>DI</v>
          </cell>
          <cell r="E95" t="str">
            <v>SCI TECHNOPARK 2 chez LAZARD GROUPE</v>
          </cell>
          <cell r="F95" t="str">
            <v>33, Avenue Foch</v>
          </cell>
          <cell r="G95">
            <v>69006</v>
          </cell>
          <cell r="H95" t="str">
            <v>LYON</v>
          </cell>
          <cell r="I95">
            <v>472695969</v>
          </cell>
          <cell r="J95">
            <v>672221380</v>
          </cell>
          <cell r="L95" t="str">
            <v>SCI TECHNOPARK 2 - LE KORNER</v>
          </cell>
          <cell r="M95" t="str">
            <v>RHONE ALPES</v>
          </cell>
          <cell r="N95">
            <v>69</v>
          </cell>
          <cell r="O95" t="str">
            <v>LYON</v>
          </cell>
          <cell r="V95" t="str">
            <v/>
          </cell>
          <cell r="W95">
            <v>248333.33</v>
          </cell>
          <cell r="Y95">
            <v>248333.33</v>
          </cell>
          <cell r="Z95">
            <v>129882</v>
          </cell>
          <cell r="AA95" t="str">
            <v>RM</v>
          </cell>
          <cell r="AB95" t="str">
            <v>MAGNY</v>
          </cell>
        </row>
        <row r="96">
          <cell r="A96">
            <v>6.0949999999999998</v>
          </cell>
          <cell r="B96">
            <v>10</v>
          </cell>
          <cell r="C96" t="str">
            <v>JH</v>
          </cell>
          <cell r="D96" t="str">
            <v>BI</v>
          </cell>
          <cell r="E96" t="str">
            <v>PLASTIC OMNIUM</v>
          </cell>
          <cell r="F96" t="str">
            <v>ZI Les Franchises</v>
          </cell>
          <cell r="G96">
            <v>52206</v>
          </cell>
          <cell r="H96" t="str">
            <v>LANGRES</v>
          </cell>
          <cell r="I96">
            <v>325878216</v>
          </cell>
          <cell r="K96">
            <v>325878226</v>
          </cell>
          <cell r="L96" t="str">
            <v>PLASTIC OMNIUM</v>
          </cell>
          <cell r="M96" t="str">
            <v>CHAMPAGNE ARDENNES</v>
          </cell>
          <cell r="N96">
            <v>52</v>
          </cell>
          <cell r="O96" t="str">
            <v>LANGRES</v>
          </cell>
          <cell r="W96">
            <v>9600</v>
          </cell>
          <cell r="Y96">
            <v>9600</v>
          </cell>
          <cell r="Z96">
            <v>500</v>
          </cell>
          <cell r="AA96" t="str">
            <v>XF</v>
          </cell>
          <cell r="AB96" t="str">
            <v>CHAPUIS</v>
          </cell>
        </row>
        <row r="97">
          <cell r="A97">
            <v>6.0960000000000001</v>
          </cell>
          <cell r="B97">
            <v>11</v>
          </cell>
          <cell r="C97" t="str">
            <v>BE</v>
          </cell>
          <cell r="D97" t="str">
            <v>GD</v>
          </cell>
          <cell r="E97" t="str">
            <v xml:space="preserve">LA MAISON DU TREIZIEME </v>
          </cell>
          <cell r="F97" t="str">
            <v>21a, Boulevard Jean Monnet   ZAC des Boutareines</v>
          </cell>
          <cell r="G97">
            <v>94357</v>
          </cell>
          <cell r="H97" t="str">
            <v>VILLIERS SUR MARNE Cédex</v>
          </cell>
          <cell r="L97" t="str">
            <v xml:space="preserve">BRICORAMA </v>
          </cell>
          <cell r="M97" t="str">
            <v>ILE DE FRANCE</v>
          </cell>
          <cell r="N97">
            <v>91</v>
          </cell>
          <cell r="O97" t="str">
            <v>MONTGERON</v>
          </cell>
          <cell r="P97" t="str">
            <v>AB INGENIERIE</v>
          </cell>
          <cell r="Q97" t="str">
            <v>44, Allée des Sorbiers aux Oiseaux</v>
          </cell>
          <cell r="R97">
            <v>45160</v>
          </cell>
          <cell r="S97" t="str">
            <v>OLIVET</v>
          </cell>
          <cell r="T97" t="str">
            <v/>
          </cell>
          <cell r="U97" t="str">
            <v/>
          </cell>
          <cell r="V97" t="str">
            <v/>
          </cell>
          <cell r="W97">
            <v>445000</v>
          </cell>
          <cell r="Y97">
            <v>445000</v>
          </cell>
          <cell r="Z97">
            <v>247000</v>
          </cell>
          <cell r="AA97" t="str">
            <v>R.C</v>
          </cell>
          <cell r="AB97" t="str">
            <v>ST / CHIRON</v>
          </cell>
        </row>
        <row r="98">
          <cell r="A98">
            <v>6.0970000000000004</v>
          </cell>
          <cell r="B98">
            <v>11</v>
          </cell>
          <cell r="C98" t="str">
            <v>JLC</v>
          </cell>
          <cell r="D98" t="str">
            <v>HS</v>
          </cell>
          <cell r="E98" t="str">
            <v>GIRARDIN</v>
          </cell>
          <cell r="F98" t="str">
            <v>ZA Les Champs Lins</v>
          </cell>
          <cell r="G98">
            <v>21190</v>
          </cell>
          <cell r="H98" t="str">
            <v>MEURSAULT</v>
          </cell>
          <cell r="J98">
            <v>683554568</v>
          </cell>
          <cell r="K98">
            <v>380626908</v>
          </cell>
          <cell r="L98" t="str">
            <v>GIRARDIN (Groupe BOISSET)</v>
          </cell>
          <cell r="M98" t="str">
            <v>BOURGOGNE</v>
          </cell>
          <cell r="N98">
            <v>21</v>
          </cell>
          <cell r="O98" t="str">
            <v>MEURSAULT</v>
          </cell>
          <cell r="W98">
            <v>41540</v>
          </cell>
          <cell r="X98">
            <v>1620</v>
          </cell>
          <cell r="Y98">
            <v>43160</v>
          </cell>
          <cell r="Z98">
            <v>14500</v>
          </cell>
          <cell r="AA98" t="str">
            <v>RC</v>
          </cell>
          <cell r="AB98" t="str">
            <v>ST / CHAPUIS</v>
          </cell>
        </row>
        <row r="99">
          <cell r="A99">
            <v>6.0979999999999999</v>
          </cell>
          <cell r="B99">
            <v>11</v>
          </cell>
          <cell r="C99" t="str">
            <v>JLC</v>
          </cell>
          <cell r="D99" t="str">
            <v>DI</v>
          </cell>
          <cell r="E99" t="str">
            <v>CUROT CONSTRUCTION</v>
          </cell>
          <cell r="F99" t="str">
            <v>13, Rue du Professeur Louis Neel   BP 101</v>
          </cell>
          <cell r="G99">
            <v>21603</v>
          </cell>
          <cell r="H99" t="str">
            <v>LONGVIC</v>
          </cell>
          <cell r="J99">
            <v>674746533</v>
          </cell>
          <cell r="L99" t="str">
            <v>CEA (Bâtiment 416)</v>
          </cell>
          <cell r="M99" t="str">
            <v>BOURGOGNE</v>
          </cell>
          <cell r="N99">
            <v>21</v>
          </cell>
          <cell r="O99" t="str">
            <v>VALDUC</v>
          </cell>
          <cell r="P99" t="str">
            <v>ARCHIMEN</v>
          </cell>
          <cell r="Q99" t="str">
            <v>2, Rue René Char   BP 66606</v>
          </cell>
          <cell r="R99">
            <v>21066</v>
          </cell>
          <cell r="S99" t="str">
            <v>DIJON Cédex</v>
          </cell>
          <cell r="T99">
            <v>380539595</v>
          </cell>
          <cell r="V99" t="str">
            <v/>
          </cell>
          <cell r="W99">
            <v>190000</v>
          </cell>
          <cell r="Y99">
            <v>190000</v>
          </cell>
          <cell r="Z99">
            <v>109492</v>
          </cell>
          <cell r="AA99" t="str">
            <v>RC</v>
          </cell>
          <cell r="AB99" t="str">
            <v>ST / CHAPUIS</v>
          </cell>
        </row>
        <row r="100">
          <cell r="A100">
            <v>6.0990000000000002</v>
          </cell>
          <cell r="B100">
            <v>11</v>
          </cell>
          <cell r="C100" t="str">
            <v>BE</v>
          </cell>
          <cell r="D100" t="str">
            <v>BI</v>
          </cell>
          <cell r="E100" t="str">
            <v>UKAD</v>
          </cell>
          <cell r="F100" t="str">
            <v>33, Avenue du Maine   Tour Montparnasse</v>
          </cell>
          <cell r="G100">
            <v>75015</v>
          </cell>
          <cell r="H100" t="str">
            <v>PARIS Cédex 15</v>
          </cell>
          <cell r="L100" t="str">
            <v>UKAD (Hall Fours Dormants)</v>
          </cell>
          <cell r="M100" t="str">
            <v>AUVERGNE</v>
          </cell>
          <cell r="N100">
            <v>63</v>
          </cell>
          <cell r="O100" t="str">
            <v>SAINT GEORGES DE MONS</v>
          </cell>
          <cell r="P100" t="str">
            <v>ERAMET INGENIERIE</v>
          </cell>
          <cell r="Q100" t="str">
            <v>1, Avenue Albert Eintein   BP 106</v>
          </cell>
          <cell r="R100">
            <v>78191</v>
          </cell>
          <cell r="S100" t="str">
            <v>TRAPPES Cédex</v>
          </cell>
          <cell r="T100">
            <v>130662725</v>
          </cell>
          <cell r="U100" t="str">
            <v/>
          </cell>
          <cell r="V100">
            <v>130662790</v>
          </cell>
          <cell r="W100">
            <v>234900</v>
          </cell>
          <cell r="X100">
            <v>12521.6</v>
          </cell>
          <cell r="Y100">
            <v>247421.6</v>
          </cell>
          <cell r="Z100">
            <v>47300</v>
          </cell>
          <cell r="AA100" t="str">
            <v>RG</v>
          </cell>
          <cell r="AB100" t="str">
            <v>CAISEZ</v>
          </cell>
        </row>
        <row r="101">
          <cell r="A101">
            <v>6.1</v>
          </cell>
          <cell r="B101">
            <v>11</v>
          </cell>
          <cell r="C101" t="str">
            <v>JH</v>
          </cell>
          <cell r="D101" t="str">
            <v>GD</v>
          </cell>
          <cell r="E101" t="str">
            <v>IMMOBILIERE EUROPEENNE DES MOUSQUETAIRES</v>
          </cell>
          <cell r="F101" t="str">
            <v>24, Rue Auguste Chabrières</v>
          </cell>
          <cell r="G101">
            <v>75015</v>
          </cell>
          <cell r="H101" t="str">
            <v>PARIS</v>
          </cell>
          <cell r="L101" t="str">
            <v>INTERMARCHE</v>
          </cell>
          <cell r="M101" t="str">
            <v>RHONE ALPES</v>
          </cell>
          <cell r="N101">
            <v>1</v>
          </cell>
          <cell r="O101" t="str">
            <v>BEON</v>
          </cell>
          <cell r="P101" t="str">
            <v>CIA INTERNATIONAL</v>
          </cell>
          <cell r="Q101" t="str">
            <v>4 Bis, Rue Maryse Bastié</v>
          </cell>
          <cell r="R101">
            <v>69500</v>
          </cell>
          <cell r="S101" t="str">
            <v>BRON</v>
          </cell>
          <cell r="T101">
            <v>478772990</v>
          </cell>
          <cell r="U101">
            <v>610187756</v>
          </cell>
          <cell r="V101">
            <v>478012168</v>
          </cell>
          <cell r="W101">
            <v>237000</v>
          </cell>
          <cell r="X101">
            <v>8241</v>
          </cell>
          <cell r="Y101">
            <v>245241</v>
          </cell>
          <cell r="Z101">
            <v>59765</v>
          </cell>
          <cell r="AA101" t="str">
            <v>JH</v>
          </cell>
          <cell r="AB101" t="str">
            <v>ST / ICC</v>
          </cell>
        </row>
        <row r="102">
          <cell r="A102">
            <v>6.101</v>
          </cell>
          <cell r="B102">
            <v>11</v>
          </cell>
          <cell r="C102" t="str">
            <v>YZ</v>
          </cell>
          <cell r="D102" t="str">
            <v>DI</v>
          </cell>
          <cell r="E102" t="str">
            <v>ANTHYLIS</v>
          </cell>
          <cell r="F102" t="str">
            <v>17, Rue Jacobi-Netter   Parc d'Activités des Forges</v>
          </cell>
          <cell r="G102">
            <v>67200</v>
          </cell>
          <cell r="H102" t="str">
            <v>STRASBOURG</v>
          </cell>
          <cell r="I102">
            <v>388830489</v>
          </cell>
          <cell r="K102">
            <v>388831856</v>
          </cell>
          <cell r="L102" t="str">
            <v>IMPRIMERIE RIF - BENCHIMOL PHILIPPE - SCI DU CANAL</v>
          </cell>
          <cell r="M102" t="str">
            <v>ALSACE</v>
          </cell>
          <cell r="N102">
            <v>67</v>
          </cell>
          <cell r="O102" t="str">
            <v>ESCHAU</v>
          </cell>
          <cell r="P102" t="str">
            <v>ANTHYLIS</v>
          </cell>
          <cell r="Q102" t="str">
            <v>17, Rue Jacobi-Netter   Parc d'Activités des Forges</v>
          </cell>
          <cell r="R102">
            <v>67200</v>
          </cell>
          <cell r="S102" t="str">
            <v>STRASBOURG</v>
          </cell>
          <cell r="T102">
            <v>388830489</v>
          </cell>
          <cell r="V102">
            <v>388831856</v>
          </cell>
          <cell r="W102">
            <v>82470</v>
          </cell>
          <cell r="Y102">
            <v>82470</v>
          </cell>
          <cell r="Z102">
            <v>45104</v>
          </cell>
          <cell r="AA102" t="str">
            <v>XF</v>
          </cell>
          <cell r="AB102" t="str">
            <v>ST HERRBACH</v>
          </cell>
        </row>
        <row r="103">
          <cell r="A103">
            <v>6.1020000000000003</v>
          </cell>
          <cell r="B103">
            <v>12</v>
          </cell>
          <cell r="C103" t="str">
            <v>BE</v>
          </cell>
          <cell r="D103" t="str">
            <v>DI</v>
          </cell>
          <cell r="E103" t="str">
            <v>NATUREO</v>
          </cell>
          <cell r="F103" t="str">
            <v>48, Avenue de Chateaudun</v>
          </cell>
          <cell r="G103">
            <v>91410</v>
          </cell>
          <cell r="H103" t="str">
            <v>DOURDAN</v>
          </cell>
          <cell r="L103" t="str">
            <v>NATUREO</v>
          </cell>
          <cell r="M103" t="str">
            <v>CENTRE</v>
          </cell>
          <cell r="N103">
            <v>45</v>
          </cell>
          <cell r="O103" t="str">
            <v>SAINT JEAN DE LA RUELLE</v>
          </cell>
          <cell r="P103" t="str">
            <v>ERCB</v>
          </cell>
          <cell r="Q103" t="str">
            <v>9, Rue Caroline Berchère</v>
          </cell>
          <cell r="R103">
            <v>91580</v>
          </cell>
          <cell r="S103" t="str">
            <v>ETRECHY</v>
          </cell>
          <cell r="T103">
            <v>160802472</v>
          </cell>
          <cell r="U103">
            <v>676007155</v>
          </cell>
          <cell r="V103">
            <v>160802085</v>
          </cell>
          <cell r="W103">
            <v>12900</v>
          </cell>
          <cell r="Y103">
            <v>12900</v>
          </cell>
          <cell r="Z103">
            <v>2040</v>
          </cell>
          <cell r="AA103" t="str">
            <v>R.C</v>
          </cell>
        </row>
        <row r="104">
          <cell r="A104">
            <v>6.1029999999999998</v>
          </cell>
          <cell r="B104">
            <v>12</v>
          </cell>
          <cell r="C104" t="str">
            <v>JH</v>
          </cell>
          <cell r="D104" t="str">
            <v>GD</v>
          </cell>
          <cell r="E104" t="str">
            <v>SCI AUTUN</v>
          </cell>
          <cell r="F104" t="str">
            <v>48, Grande Rue</v>
          </cell>
          <cell r="G104">
            <v>21200</v>
          </cell>
          <cell r="H104" t="str">
            <v>MONTAGNY LES BEAUNE</v>
          </cell>
          <cell r="L104" t="str">
            <v>INTERMARCHE</v>
          </cell>
          <cell r="M104" t="str">
            <v>BOURGOGNE</v>
          </cell>
          <cell r="N104">
            <v>71</v>
          </cell>
          <cell r="O104" t="str">
            <v>SAINT LOUP GEANGES</v>
          </cell>
          <cell r="P104" t="str">
            <v>AXIS INGENIERIE</v>
          </cell>
          <cell r="Q104" t="str">
            <v>96, Rue de la Part Dieu</v>
          </cell>
          <cell r="R104">
            <v>69003</v>
          </cell>
          <cell r="S104" t="str">
            <v>LYON</v>
          </cell>
          <cell r="T104">
            <v>478629555</v>
          </cell>
          <cell r="U104" t="str">
            <v/>
          </cell>
          <cell r="V104">
            <v>478628553</v>
          </cell>
          <cell r="W104">
            <v>101500</v>
          </cell>
          <cell r="Y104">
            <v>101500</v>
          </cell>
          <cell r="Z104">
            <v>66380</v>
          </cell>
          <cell r="AA104" t="str">
            <v>JH</v>
          </cell>
        </row>
        <row r="105">
          <cell r="A105">
            <v>6.1040000000000001</v>
          </cell>
          <cell r="B105">
            <v>12</v>
          </cell>
          <cell r="C105" t="str">
            <v>JLC</v>
          </cell>
          <cell r="D105" t="str">
            <v>DI</v>
          </cell>
          <cell r="E105" t="str">
            <v>BATIPRO CONCEPT</v>
          </cell>
          <cell r="F105" t="str">
            <v>31, Rue de la Gare</v>
          </cell>
          <cell r="G105">
            <v>25770</v>
          </cell>
          <cell r="H105" t="str">
            <v>SERRE LES SAPINS</v>
          </cell>
          <cell r="I105">
            <v>381412500</v>
          </cell>
          <cell r="K105">
            <v>381518041</v>
          </cell>
          <cell r="L105" t="str">
            <v>ELECTROLYSE ABBAYE D'ACEY</v>
          </cell>
          <cell r="M105" t="str">
            <v>FRANCHE COMTE</v>
          </cell>
          <cell r="N105">
            <v>39</v>
          </cell>
          <cell r="O105" t="str">
            <v>VITREUX</v>
          </cell>
          <cell r="P105" t="str">
            <v>BATIPRO CONCEPT</v>
          </cell>
          <cell r="Q105" t="str">
            <v>31, Rue de la Gare</v>
          </cell>
          <cell r="R105">
            <v>25770</v>
          </cell>
          <cell r="S105" t="str">
            <v>SERRE LES SAPINS</v>
          </cell>
          <cell r="T105">
            <v>381412500</v>
          </cell>
          <cell r="U105" t="str">
            <v/>
          </cell>
          <cell r="V105">
            <v>381518041</v>
          </cell>
          <cell r="W105">
            <v>139628.79999999999</v>
          </cell>
          <cell r="Y105">
            <v>139628.79999999999</v>
          </cell>
          <cell r="Z105">
            <v>60868.1</v>
          </cell>
          <cell r="AA105" t="str">
            <v>RC</v>
          </cell>
          <cell r="AB105" t="str">
            <v>ST / CHAPUIS</v>
          </cell>
        </row>
        <row r="106">
          <cell r="A106">
            <v>6.1050000000000004</v>
          </cell>
          <cell r="B106">
            <v>12</v>
          </cell>
          <cell r="C106" t="str">
            <v>BE</v>
          </cell>
          <cell r="D106" t="str">
            <v>DI</v>
          </cell>
          <cell r="E106" t="str">
            <v>SEPADEF by INDIGO</v>
          </cell>
          <cell r="F106" t="str">
            <v>4, Place de la Pyramide   TSA 43214   Immeuble Ile de FRANCE</v>
          </cell>
          <cell r="G106">
            <v>92919</v>
          </cell>
          <cell r="H106" t="str">
            <v>LA DEFENSE Cédex</v>
          </cell>
          <cell r="L106" t="str">
            <v>PARKING VILLON</v>
          </cell>
          <cell r="M106" t="str">
            <v>ILE DE FRANCE</v>
          </cell>
          <cell r="N106">
            <v>92</v>
          </cell>
          <cell r="O106" t="str">
            <v>PUTEAUX LA DEFENSE</v>
          </cell>
          <cell r="U106" t="str">
            <v/>
          </cell>
          <cell r="V106" t="str">
            <v/>
          </cell>
          <cell r="W106">
            <v>1100000</v>
          </cell>
          <cell r="Y106">
            <v>1100000</v>
          </cell>
          <cell r="Z106">
            <v>100000</v>
          </cell>
          <cell r="AA106" t="str">
            <v>RG</v>
          </cell>
          <cell r="AB106" t="str">
            <v>JANDOT</v>
          </cell>
        </row>
        <row r="107">
          <cell r="L107" t="str">
            <v/>
          </cell>
          <cell r="M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Y107" t="str">
            <v/>
          </cell>
        </row>
        <row r="108">
          <cell r="L108" t="str">
            <v/>
          </cell>
          <cell r="M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Y108" t="str">
            <v/>
          </cell>
        </row>
        <row r="109">
          <cell r="L109" t="str">
            <v/>
          </cell>
          <cell r="M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Y109" t="str">
            <v/>
          </cell>
        </row>
        <row r="110">
          <cell r="L110" t="str">
            <v/>
          </cell>
          <cell r="M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Y110" t="str">
            <v/>
          </cell>
        </row>
        <row r="111">
          <cell r="L111" t="str">
            <v/>
          </cell>
          <cell r="M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Y111" t="str">
            <v/>
          </cell>
        </row>
        <row r="112">
          <cell r="L112" t="str">
            <v/>
          </cell>
          <cell r="M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Y112" t="str">
            <v/>
          </cell>
        </row>
        <row r="113">
          <cell r="L113" t="str">
            <v/>
          </cell>
          <cell r="M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Y113" t="str">
            <v/>
          </cell>
        </row>
        <row r="114">
          <cell r="L114" t="str">
            <v/>
          </cell>
          <cell r="M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Y114" t="str">
            <v/>
          </cell>
        </row>
        <row r="115">
          <cell r="L115" t="str">
            <v/>
          </cell>
          <cell r="M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Y115" t="str">
            <v/>
          </cell>
        </row>
        <row r="116">
          <cell r="L116" t="str">
            <v/>
          </cell>
          <cell r="M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Y116" t="str">
            <v/>
          </cell>
        </row>
        <row r="117">
          <cell r="L117" t="str">
            <v/>
          </cell>
          <cell r="M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Y117" t="str">
            <v/>
          </cell>
        </row>
        <row r="118">
          <cell r="L118" t="str">
            <v/>
          </cell>
          <cell r="M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Y118" t="str">
            <v/>
          </cell>
        </row>
        <row r="119">
          <cell r="L119" t="str">
            <v/>
          </cell>
          <cell r="M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Y119" t="str">
            <v/>
          </cell>
        </row>
        <row r="120">
          <cell r="L120" t="str">
            <v/>
          </cell>
          <cell r="M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Y120" t="str">
            <v/>
          </cell>
        </row>
        <row r="121">
          <cell r="L121" t="str">
            <v/>
          </cell>
          <cell r="M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Y121" t="str">
            <v/>
          </cell>
        </row>
        <row r="122">
          <cell r="L122" t="str">
            <v/>
          </cell>
          <cell r="M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Y122" t="str">
            <v/>
          </cell>
        </row>
        <row r="123">
          <cell r="L123" t="str">
            <v/>
          </cell>
          <cell r="M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Y123" t="str">
            <v/>
          </cell>
        </row>
        <row r="124">
          <cell r="L124" t="str">
            <v/>
          </cell>
          <cell r="M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Y124" t="str">
            <v/>
          </cell>
        </row>
        <row r="125">
          <cell r="L125" t="str">
            <v/>
          </cell>
          <cell r="M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Y125" t="str">
            <v/>
          </cell>
        </row>
        <row r="126">
          <cell r="L126" t="str">
            <v/>
          </cell>
          <cell r="M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Y126" t="str">
            <v/>
          </cell>
        </row>
        <row r="127">
          <cell r="L127" t="str">
            <v/>
          </cell>
          <cell r="M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Y127" t="str">
            <v/>
          </cell>
        </row>
        <row r="128">
          <cell r="L128" t="str">
            <v/>
          </cell>
          <cell r="M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Y128" t="str">
            <v/>
          </cell>
        </row>
        <row r="129">
          <cell r="L129" t="str">
            <v/>
          </cell>
          <cell r="M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Y129" t="str">
            <v/>
          </cell>
        </row>
        <row r="130">
          <cell r="L130" t="str">
            <v/>
          </cell>
          <cell r="M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Y130" t="str">
            <v/>
          </cell>
        </row>
        <row r="131">
          <cell r="L131" t="str">
            <v/>
          </cell>
          <cell r="M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Y131" t="str">
            <v/>
          </cell>
        </row>
        <row r="132">
          <cell r="L132" t="str">
            <v/>
          </cell>
          <cell r="M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Y132" t="str">
            <v/>
          </cell>
        </row>
        <row r="133">
          <cell r="L133" t="str">
            <v/>
          </cell>
          <cell r="M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Y133" t="str">
            <v/>
          </cell>
        </row>
        <row r="134">
          <cell r="L134" t="str">
            <v/>
          </cell>
          <cell r="M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Y134" t="str">
            <v/>
          </cell>
        </row>
        <row r="135">
          <cell r="L135" t="str">
            <v/>
          </cell>
          <cell r="M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Y135" t="str">
            <v/>
          </cell>
        </row>
        <row r="136">
          <cell r="L136" t="str">
            <v/>
          </cell>
          <cell r="M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Y136" t="str">
            <v/>
          </cell>
        </row>
        <row r="137">
          <cell r="L137" t="str">
            <v/>
          </cell>
          <cell r="M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Y137" t="str">
            <v/>
          </cell>
        </row>
        <row r="138">
          <cell r="L138" t="str">
            <v/>
          </cell>
          <cell r="M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Y138" t="str">
            <v/>
          </cell>
        </row>
        <row r="139">
          <cell r="L139" t="str">
            <v/>
          </cell>
          <cell r="M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Y139" t="str">
            <v/>
          </cell>
        </row>
        <row r="140">
          <cell r="L140" t="str">
            <v/>
          </cell>
          <cell r="M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Y140" t="str">
            <v/>
          </cell>
        </row>
        <row r="141">
          <cell r="L141" t="str">
            <v/>
          </cell>
          <cell r="M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Y141" t="str">
            <v/>
          </cell>
        </row>
        <row r="142">
          <cell r="L142" t="str">
            <v/>
          </cell>
          <cell r="M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Y142" t="str">
            <v/>
          </cell>
        </row>
        <row r="143">
          <cell r="L143" t="str">
            <v/>
          </cell>
          <cell r="M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Y143" t="str">
            <v/>
          </cell>
        </row>
        <row r="144">
          <cell r="L144" t="str">
            <v/>
          </cell>
          <cell r="M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Y144" t="str">
            <v/>
          </cell>
        </row>
        <row r="145">
          <cell r="L145" t="str">
            <v/>
          </cell>
          <cell r="M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Y145" t="str">
            <v/>
          </cell>
        </row>
        <row r="146">
          <cell r="L146" t="str">
            <v/>
          </cell>
          <cell r="M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Y146" t="str">
            <v/>
          </cell>
        </row>
        <row r="147">
          <cell r="L147" t="str">
            <v/>
          </cell>
          <cell r="M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Y147" t="str">
            <v/>
          </cell>
        </row>
        <row r="148">
          <cell r="L148" t="str">
            <v/>
          </cell>
          <cell r="M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Y148" t="str">
            <v/>
          </cell>
        </row>
        <row r="149">
          <cell r="L149" t="str">
            <v/>
          </cell>
          <cell r="M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Y149" t="str">
            <v/>
          </cell>
        </row>
        <row r="150">
          <cell r="L150" t="str">
            <v/>
          </cell>
          <cell r="M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Y150" t="str">
            <v/>
          </cell>
        </row>
        <row r="151">
          <cell r="L151" t="str">
            <v/>
          </cell>
          <cell r="M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Y151" t="str">
            <v/>
          </cell>
        </row>
        <row r="152">
          <cell r="L152" t="str">
            <v/>
          </cell>
          <cell r="M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Y152" t="str">
            <v/>
          </cell>
        </row>
        <row r="153">
          <cell r="L153" t="str">
            <v/>
          </cell>
          <cell r="M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Y153" t="str">
            <v/>
          </cell>
        </row>
        <row r="154">
          <cell r="L154" t="str">
            <v/>
          </cell>
          <cell r="M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Y154" t="str">
            <v/>
          </cell>
        </row>
        <row r="155">
          <cell r="L155" t="str">
            <v/>
          </cell>
          <cell r="M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Y155" t="str">
            <v/>
          </cell>
        </row>
        <row r="156">
          <cell r="L156" t="str">
            <v/>
          </cell>
          <cell r="M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Y156" t="str">
            <v/>
          </cell>
        </row>
        <row r="157">
          <cell r="L157" t="str">
            <v/>
          </cell>
          <cell r="M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Y157" t="str">
            <v/>
          </cell>
        </row>
        <row r="158">
          <cell r="L158" t="str">
            <v/>
          </cell>
          <cell r="M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Y158" t="str">
            <v/>
          </cell>
        </row>
        <row r="159">
          <cell r="L159" t="str">
            <v/>
          </cell>
          <cell r="M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Y159" t="str">
            <v/>
          </cell>
        </row>
        <row r="160">
          <cell r="M160" t="str">
            <v/>
          </cell>
        </row>
        <row r="161">
          <cell r="M161" t="str">
            <v/>
          </cell>
        </row>
        <row r="162">
          <cell r="M162" t="str">
            <v/>
          </cell>
        </row>
        <row r="163">
          <cell r="M163" t="str">
            <v/>
          </cell>
        </row>
        <row r="164">
          <cell r="M164" t="str">
            <v/>
          </cell>
        </row>
        <row r="165">
          <cell r="M165" t="str">
            <v/>
          </cell>
        </row>
        <row r="166">
          <cell r="M166" t="str">
            <v/>
          </cell>
        </row>
        <row r="167">
          <cell r="M167" t="str">
            <v/>
          </cell>
        </row>
        <row r="168">
          <cell r="M168" t="str">
            <v/>
          </cell>
        </row>
        <row r="169">
          <cell r="M169" t="str">
            <v/>
          </cell>
        </row>
        <row r="170">
          <cell r="M170" t="str">
            <v/>
          </cell>
        </row>
        <row r="171">
          <cell r="M171" t="str">
            <v/>
          </cell>
        </row>
        <row r="172">
          <cell r="M172" t="str">
            <v/>
          </cell>
        </row>
        <row r="173">
          <cell r="M173" t="str">
            <v/>
          </cell>
        </row>
        <row r="174">
          <cell r="M174" t="str">
            <v/>
          </cell>
        </row>
        <row r="175">
          <cell r="M175" t="str">
            <v/>
          </cell>
        </row>
        <row r="176">
          <cell r="M176" t="str">
            <v/>
          </cell>
        </row>
        <row r="177">
          <cell r="M177" t="str">
            <v/>
          </cell>
        </row>
        <row r="178">
          <cell r="M178" t="str">
            <v/>
          </cell>
        </row>
        <row r="179">
          <cell r="M179" t="str">
            <v/>
          </cell>
        </row>
        <row r="180">
          <cell r="M180" t="str">
            <v/>
          </cell>
        </row>
        <row r="181">
          <cell r="M181" t="str">
            <v/>
          </cell>
        </row>
        <row r="182">
          <cell r="M182" t="str">
            <v/>
          </cell>
        </row>
        <row r="183">
          <cell r="M183" t="str">
            <v/>
          </cell>
        </row>
        <row r="184">
          <cell r="M184" t="str">
            <v/>
          </cell>
        </row>
        <row r="185">
          <cell r="M185" t="str">
            <v/>
          </cell>
        </row>
        <row r="186">
          <cell r="M186" t="str">
            <v/>
          </cell>
        </row>
        <row r="187">
          <cell r="M187" t="str">
            <v/>
          </cell>
        </row>
        <row r="188">
          <cell r="M188" t="str">
            <v/>
          </cell>
        </row>
        <row r="189">
          <cell r="M189" t="str">
            <v/>
          </cell>
        </row>
        <row r="190">
          <cell r="M190" t="str">
            <v/>
          </cell>
        </row>
        <row r="191">
          <cell r="M191" t="str">
            <v/>
          </cell>
        </row>
        <row r="192">
          <cell r="M192" t="str">
            <v/>
          </cell>
        </row>
        <row r="193">
          <cell r="M193" t="str">
            <v/>
          </cell>
        </row>
        <row r="194">
          <cell r="M194" t="str">
            <v/>
          </cell>
        </row>
        <row r="195">
          <cell r="M195" t="str">
            <v/>
          </cell>
        </row>
        <row r="196">
          <cell r="M196" t="str">
            <v/>
          </cell>
        </row>
        <row r="197">
          <cell r="M197" t="str">
            <v/>
          </cell>
        </row>
        <row r="198">
          <cell r="M198" t="str">
            <v/>
          </cell>
        </row>
        <row r="199">
          <cell r="M199" t="str">
            <v/>
          </cell>
        </row>
        <row r="200">
          <cell r="M200" t="str">
            <v/>
          </cell>
        </row>
        <row r="201">
          <cell r="M201" t="str">
            <v/>
          </cell>
        </row>
        <row r="202">
          <cell r="M202" t="str">
            <v/>
          </cell>
        </row>
        <row r="203">
          <cell r="M203" t="str">
            <v/>
          </cell>
        </row>
        <row r="204">
          <cell r="M204" t="str">
            <v/>
          </cell>
        </row>
        <row r="205">
          <cell r="M205" t="str">
            <v/>
          </cell>
        </row>
        <row r="206">
          <cell r="M206" t="str">
            <v/>
          </cell>
        </row>
        <row r="207">
          <cell r="M207" t="str">
            <v/>
          </cell>
        </row>
        <row r="208">
          <cell r="M208" t="str">
            <v/>
          </cell>
        </row>
        <row r="209">
          <cell r="M209" t="str">
            <v/>
          </cell>
        </row>
        <row r="210">
          <cell r="M210" t="str">
            <v/>
          </cell>
        </row>
        <row r="211">
          <cell r="M211" t="str">
            <v/>
          </cell>
        </row>
        <row r="212">
          <cell r="M212" t="str">
            <v/>
          </cell>
        </row>
        <row r="213">
          <cell r="M213" t="str">
            <v/>
          </cell>
        </row>
        <row r="214">
          <cell r="M214" t="str">
            <v/>
          </cell>
        </row>
        <row r="215">
          <cell r="M215" t="str">
            <v/>
          </cell>
        </row>
        <row r="216">
          <cell r="M216" t="str">
            <v/>
          </cell>
        </row>
        <row r="217">
          <cell r="M217" t="str">
            <v/>
          </cell>
        </row>
        <row r="218">
          <cell r="M218" t="str">
            <v/>
          </cell>
        </row>
        <row r="219">
          <cell r="M219" t="str">
            <v/>
          </cell>
        </row>
        <row r="220">
          <cell r="M220" t="str">
            <v/>
          </cell>
        </row>
        <row r="221">
          <cell r="M221" t="str">
            <v/>
          </cell>
        </row>
        <row r="222">
          <cell r="M222" t="str">
            <v/>
          </cell>
        </row>
        <row r="223">
          <cell r="M223" t="str">
            <v/>
          </cell>
        </row>
        <row r="224">
          <cell r="M224" t="str">
            <v/>
          </cell>
        </row>
        <row r="225">
          <cell r="M225" t="str">
            <v/>
          </cell>
        </row>
        <row r="226">
          <cell r="M226" t="str">
            <v/>
          </cell>
        </row>
        <row r="227">
          <cell r="M227" t="str">
            <v/>
          </cell>
        </row>
        <row r="228">
          <cell r="M228" t="str">
            <v/>
          </cell>
        </row>
        <row r="229">
          <cell r="M229" t="str">
            <v/>
          </cell>
        </row>
        <row r="230">
          <cell r="M230" t="str">
            <v/>
          </cell>
        </row>
        <row r="231">
          <cell r="M231" t="str">
            <v/>
          </cell>
        </row>
        <row r="232">
          <cell r="M232" t="str">
            <v/>
          </cell>
        </row>
        <row r="233">
          <cell r="M233" t="str">
            <v/>
          </cell>
        </row>
        <row r="234">
          <cell r="M234" t="str">
            <v/>
          </cell>
        </row>
        <row r="235">
          <cell r="M235" t="str">
            <v/>
          </cell>
        </row>
        <row r="236">
          <cell r="M236" t="str">
            <v/>
          </cell>
        </row>
        <row r="237">
          <cell r="M237" t="str">
            <v/>
          </cell>
        </row>
        <row r="238">
          <cell r="M238" t="str">
            <v/>
          </cell>
        </row>
        <row r="239">
          <cell r="M239" t="str">
            <v/>
          </cell>
        </row>
        <row r="240">
          <cell r="M240" t="str">
            <v/>
          </cell>
        </row>
        <row r="241">
          <cell r="M241" t="str">
            <v/>
          </cell>
        </row>
        <row r="242">
          <cell r="M242" t="str">
            <v/>
          </cell>
        </row>
        <row r="243">
          <cell r="M243" t="str">
            <v/>
          </cell>
        </row>
        <row r="244">
          <cell r="M244" t="str">
            <v/>
          </cell>
        </row>
        <row r="245">
          <cell r="M245" t="str">
            <v/>
          </cell>
        </row>
        <row r="246">
          <cell r="M246" t="str">
            <v/>
          </cell>
        </row>
        <row r="247">
          <cell r="M247" t="str">
            <v/>
          </cell>
        </row>
        <row r="248">
          <cell r="M248" t="str">
            <v/>
          </cell>
        </row>
        <row r="249">
          <cell r="M249" t="str">
            <v/>
          </cell>
        </row>
        <row r="250">
          <cell r="M250" t="str">
            <v/>
          </cell>
        </row>
        <row r="251">
          <cell r="M251" t="str">
            <v/>
          </cell>
        </row>
        <row r="252">
          <cell r="M252" t="str">
            <v/>
          </cell>
        </row>
        <row r="253">
          <cell r="M253" t="str">
            <v/>
          </cell>
        </row>
        <row r="254">
          <cell r="M254" t="str">
            <v/>
          </cell>
        </row>
        <row r="255">
          <cell r="M255" t="str">
            <v/>
          </cell>
        </row>
        <row r="256">
          <cell r="M256" t="str">
            <v/>
          </cell>
        </row>
        <row r="257">
          <cell r="M257" t="str">
            <v/>
          </cell>
        </row>
        <row r="258">
          <cell r="M258" t="str">
            <v/>
          </cell>
        </row>
        <row r="259">
          <cell r="M259" t="str">
            <v/>
          </cell>
        </row>
        <row r="260">
          <cell r="M260" t="str">
            <v/>
          </cell>
        </row>
        <row r="261">
          <cell r="M261" t="str">
            <v/>
          </cell>
        </row>
        <row r="262">
          <cell r="M262" t="str">
            <v/>
          </cell>
        </row>
        <row r="263">
          <cell r="M263" t="str">
            <v/>
          </cell>
        </row>
        <row r="264">
          <cell r="M264" t="str">
            <v/>
          </cell>
        </row>
        <row r="265">
          <cell r="M265" t="str">
            <v/>
          </cell>
        </row>
        <row r="266">
          <cell r="M266" t="str">
            <v/>
          </cell>
        </row>
        <row r="267">
          <cell r="M267" t="str">
            <v/>
          </cell>
        </row>
        <row r="268">
          <cell r="M268" t="str">
            <v/>
          </cell>
        </row>
        <row r="269">
          <cell r="M269" t="str">
            <v/>
          </cell>
        </row>
        <row r="270">
          <cell r="M270" t="str">
            <v/>
          </cell>
        </row>
        <row r="271">
          <cell r="M271" t="str">
            <v/>
          </cell>
        </row>
        <row r="272">
          <cell r="M272" t="str">
            <v/>
          </cell>
        </row>
        <row r="273">
          <cell r="M273" t="str">
            <v/>
          </cell>
        </row>
        <row r="274">
          <cell r="M274" t="str">
            <v/>
          </cell>
        </row>
        <row r="275">
          <cell r="M275" t="str">
            <v/>
          </cell>
        </row>
        <row r="276">
          <cell r="M276" t="str">
            <v/>
          </cell>
        </row>
        <row r="277">
          <cell r="M277" t="str">
            <v/>
          </cell>
        </row>
        <row r="278">
          <cell r="M278" t="str">
            <v/>
          </cell>
        </row>
        <row r="279">
          <cell r="M279" t="str">
            <v/>
          </cell>
        </row>
        <row r="280">
          <cell r="M280" t="str">
            <v/>
          </cell>
        </row>
        <row r="281">
          <cell r="M281" t="str">
            <v/>
          </cell>
        </row>
        <row r="282">
          <cell r="M282" t="str">
            <v/>
          </cell>
        </row>
        <row r="283">
          <cell r="M283" t="str">
            <v/>
          </cell>
        </row>
        <row r="284">
          <cell r="M284" t="str">
            <v/>
          </cell>
        </row>
        <row r="285">
          <cell r="M285" t="str">
            <v/>
          </cell>
        </row>
        <row r="286">
          <cell r="M286" t="str">
            <v/>
          </cell>
        </row>
        <row r="287">
          <cell r="M287" t="str">
            <v/>
          </cell>
        </row>
        <row r="288">
          <cell r="M288" t="str">
            <v/>
          </cell>
        </row>
        <row r="289">
          <cell r="M289" t="str">
            <v/>
          </cell>
        </row>
        <row r="290">
          <cell r="M290" t="str">
            <v/>
          </cell>
        </row>
        <row r="291">
          <cell r="M291" t="str">
            <v/>
          </cell>
        </row>
        <row r="292">
          <cell r="M292" t="str">
            <v/>
          </cell>
        </row>
        <row r="293">
          <cell r="M293" t="str">
            <v/>
          </cell>
        </row>
        <row r="294">
          <cell r="M294" t="str">
            <v/>
          </cell>
        </row>
        <row r="295">
          <cell r="M295" t="str">
            <v/>
          </cell>
        </row>
        <row r="296">
          <cell r="M296" t="str">
            <v/>
          </cell>
        </row>
        <row r="297">
          <cell r="M297" t="str">
            <v/>
          </cell>
        </row>
        <row r="298">
          <cell r="M298" t="str">
            <v/>
          </cell>
        </row>
        <row r="299">
          <cell r="M299" t="str">
            <v/>
          </cell>
        </row>
        <row r="300">
          <cell r="M300" t="str">
            <v/>
          </cell>
        </row>
      </sheetData>
      <sheetData sheetId="20">
        <row r="1">
          <cell r="A1" t="str">
            <v>N° AFFAIRE</v>
          </cell>
          <cell r="B1" t="str">
            <v>MOIS</v>
          </cell>
          <cell r="C1" t="str">
            <v>COM</v>
          </cell>
          <cell r="D1" t="str">
            <v>SECTEUR</v>
          </cell>
          <cell r="E1" t="str">
            <v>NOM DU CLIENT</v>
          </cell>
          <cell r="F1" t="str">
            <v>ADRESSE</v>
          </cell>
          <cell r="G1" t="str">
            <v>CP</v>
          </cell>
          <cell r="H1" t="str">
            <v>VILLE</v>
          </cell>
          <cell r="I1" t="str">
            <v>TEL</v>
          </cell>
          <cell r="J1" t="str">
            <v>PORTABLE</v>
          </cell>
          <cell r="K1" t="str">
            <v>FAX</v>
          </cell>
          <cell r="L1" t="str">
            <v>NOM DU CHANTIER</v>
          </cell>
          <cell r="M1" t="str">
            <v>REGION</v>
          </cell>
          <cell r="N1" t="str">
            <v>DPT</v>
          </cell>
          <cell r="O1" t="str">
            <v>VILLE</v>
          </cell>
          <cell r="P1" t="str">
            <v>ARCHITECTE</v>
          </cell>
          <cell r="Q1" t="str">
            <v>ADRESSE</v>
          </cell>
          <cell r="R1" t="str">
            <v>CP</v>
          </cell>
          <cell r="S1" t="str">
            <v>VILLE</v>
          </cell>
          <cell r="T1" t="str">
            <v>TEL</v>
          </cell>
          <cell r="U1" t="str">
            <v>PORTABLE</v>
          </cell>
          <cell r="V1" t="str">
            <v>FAX</v>
          </cell>
          <cell r="W1" t="str">
            <v>MONTANT HT</v>
          </cell>
          <cell r="X1" t="str">
            <v>AVENANTS HORS MARCHE</v>
          </cell>
          <cell r="Y1" t="str">
            <v>MONTANT TOTAL MARCHE HT</v>
          </cell>
          <cell r="Z1" t="str">
            <v>TONNAGE</v>
          </cell>
          <cell r="AA1" t="str">
            <v>CHARGE AFFAIRE</v>
          </cell>
          <cell r="AB1" t="str">
            <v>DESSINATEUR</v>
          </cell>
        </row>
        <row r="2">
          <cell r="A2">
            <v>7.0010000000000003</v>
          </cell>
          <cell r="B2">
            <v>1</v>
          </cell>
          <cell r="C2" t="str">
            <v>RM</v>
          </cell>
          <cell r="D2" t="str">
            <v>MP</v>
          </cell>
          <cell r="E2" t="str">
            <v>CMR</v>
          </cell>
          <cell r="F2" t="str">
            <v>25 C, Avenue de Toulouse   ZAC Bel Air</v>
          </cell>
          <cell r="G2">
            <v>97450</v>
          </cell>
          <cell r="H2" t="str">
            <v>SAINT LOUIS (LA REUNION)</v>
          </cell>
          <cell r="I2">
            <v>262220909</v>
          </cell>
          <cell r="K2">
            <v>262229910</v>
          </cell>
          <cell r="L2" t="str">
            <v>EHPAD DU PORT</v>
          </cell>
          <cell r="M2" t="str">
            <v>OUTRE MER</v>
          </cell>
          <cell r="N2">
            <v>97</v>
          </cell>
          <cell r="O2" t="str">
            <v>LE PORT (LA REUNION)</v>
          </cell>
          <cell r="W2">
            <v>56220</v>
          </cell>
          <cell r="Y2">
            <v>56220</v>
          </cell>
          <cell r="Z2">
            <v>29500</v>
          </cell>
          <cell r="AA2" t="str">
            <v>RM</v>
          </cell>
        </row>
        <row r="3">
          <cell r="A3">
            <v>7.0019999999999998</v>
          </cell>
          <cell r="B3">
            <v>1</v>
          </cell>
          <cell r="C3" t="str">
            <v>BE</v>
          </cell>
          <cell r="D3" t="str">
            <v>BI</v>
          </cell>
          <cell r="E3" t="str">
            <v>LCR</v>
          </cell>
          <cell r="F3" t="str">
            <v>29, Avenue de la Marne   Parc des 3 Chênes</v>
          </cell>
          <cell r="G3">
            <v>59290</v>
          </cell>
          <cell r="H3" t="str">
            <v>WASQUEHAL</v>
          </cell>
          <cell r="I3">
            <v>328334849</v>
          </cell>
          <cell r="K3">
            <v>320980168</v>
          </cell>
          <cell r="L3" t="str">
            <v>ADAMIS TECHNOLOGIES - SCI SEGANAE</v>
          </cell>
          <cell r="M3" t="str">
            <v>ILE DE FRANCE</v>
          </cell>
          <cell r="N3">
            <v>77</v>
          </cell>
          <cell r="O3" t="str">
            <v>COULOMMIERS</v>
          </cell>
          <cell r="P3" t="str">
            <v>LCR</v>
          </cell>
          <cell r="Q3" t="str">
            <v>29, Avenue de la Marne   Parc des 3 Chênes</v>
          </cell>
          <cell r="R3">
            <v>59290</v>
          </cell>
          <cell r="S3" t="str">
            <v>WASQUEHAL</v>
          </cell>
          <cell r="T3">
            <v>328334849</v>
          </cell>
          <cell r="V3">
            <v>320980168</v>
          </cell>
          <cell r="W3">
            <v>74000</v>
          </cell>
          <cell r="Y3">
            <v>74000</v>
          </cell>
          <cell r="Z3">
            <v>43300</v>
          </cell>
          <cell r="AA3" t="str">
            <v>JM</v>
          </cell>
          <cell r="AB3" t="str">
            <v>CAISEZ</v>
          </cell>
        </row>
        <row r="4">
          <cell r="A4">
            <v>7.0030000000000001</v>
          </cell>
          <cell r="B4">
            <v>2</v>
          </cell>
          <cell r="C4" t="str">
            <v>JH</v>
          </cell>
          <cell r="D4" t="str">
            <v>BI</v>
          </cell>
          <cell r="E4" t="str">
            <v>SILIF</v>
          </cell>
          <cell r="F4" t="str">
            <v>8, Rue Rommeiller   BP 130</v>
          </cell>
          <cell r="G4">
            <v>74303</v>
          </cell>
          <cell r="H4" t="str">
            <v>CLUSES</v>
          </cell>
          <cell r="L4" t="str">
            <v>SYMBIOTEC</v>
          </cell>
          <cell r="M4" t="str">
            <v>RHONE ALPES</v>
          </cell>
          <cell r="N4">
            <v>74</v>
          </cell>
          <cell r="O4" t="str">
            <v>MARNAZ</v>
          </cell>
          <cell r="P4" t="str">
            <v>CHAFFARDON Claude</v>
          </cell>
          <cell r="Q4" t="str">
            <v>597, Route des Voirons</v>
          </cell>
          <cell r="R4">
            <v>74250</v>
          </cell>
          <cell r="S4" t="str">
            <v>FILLINGES</v>
          </cell>
          <cell r="U4">
            <v>612253861</v>
          </cell>
          <cell r="W4">
            <v>272945</v>
          </cell>
          <cell r="X4">
            <v>0</v>
          </cell>
          <cell r="Y4">
            <v>272945</v>
          </cell>
          <cell r="Z4">
            <v>150641</v>
          </cell>
          <cell r="AA4" t="str">
            <v>JH</v>
          </cell>
          <cell r="AB4" t="str">
            <v>SOUPEY</v>
          </cell>
        </row>
        <row r="5">
          <cell r="A5">
            <v>7.0039999999999996</v>
          </cell>
          <cell r="B5">
            <v>2</v>
          </cell>
          <cell r="C5" t="str">
            <v>BE</v>
          </cell>
          <cell r="D5" t="str">
            <v>BI</v>
          </cell>
          <cell r="E5" t="str">
            <v>LCR</v>
          </cell>
          <cell r="F5" t="str">
            <v>95, Rue du Dauphiné</v>
          </cell>
          <cell r="G5">
            <v>69800</v>
          </cell>
          <cell r="H5" t="str">
            <v>SAINT PRIEST</v>
          </cell>
          <cell r="I5">
            <v>478371446</v>
          </cell>
          <cell r="K5">
            <v>472375545</v>
          </cell>
          <cell r="L5" t="str">
            <v>SCI ELP RUMILLY - CTPL</v>
          </cell>
          <cell r="M5" t="str">
            <v>RHONE ALPES</v>
          </cell>
          <cell r="N5">
            <v>74</v>
          </cell>
          <cell r="O5" t="str">
            <v>RUMILLY</v>
          </cell>
          <cell r="P5" t="str">
            <v>LCR</v>
          </cell>
          <cell r="Q5" t="str">
            <v>95, Rue du Dauphiné</v>
          </cell>
          <cell r="R5">
            <v>69800</v>
          </cell>
          <cell r="S5" t="str">
            <v>SAINT PRIEST</v>
          </cell>
          <cell r="T5">
            <v>478371446</v>
          </cell>
          <cell r="V5">
            <v>472375545</v>
          </cell>
          <cell r="W5">
            <v>127390</v>
          </cell>
          <cell r="Y5">
            <v>127390</v>
          </cell>
          <cell r="Z5">
            <v>55845</v>
          </cell>
          <cell r="AA5" t="str">
            <v>JM</v>
          </cell>
          <cell r="AB5" t="str">
            <v>ST / BEAM</v>
          </cell>
        </row>
        <row r="6">
          <cell r="A6">
            <v>7.0049999999999999</v>
          </cell>
          <cell r="B6">
            <v>2</v>
          </cell>
          <cell r="C6" t="str">
            <v>YZ</v>
          </cell>
          <cell r="D6" t="str">
            <v>DI</v>
          </cell>
          <cell r="E6" t="str">
            <v>ANTHYLIS</v>
          </cell>
          <cell r="F6" t="str">
            <v>17, Rue Jacobi Netter   Parc d'Activités des Forges</v>
          </cell>
          <cell r="G6">
            <v>67200</v>
          </cell>
          <cell r="H6" t="str">
            <v>STRASBOURG</v>
          </cell>
          <cell r="I6">
            <v>388830489</v>
          </cell>
          <cell r="K6">
            <v>388831856</v>
          </cell>
          <cell r="L6" t="str">
            <v>CYBERNECARD - LAWSON Alex - SCI ALTAC</v>
          </cell>
          <cell r="M6" t="str">
            <v>ALSACE</v>
          </cell>
          <cell r="N6">
            <v>67</v>
          </cell>
          <cell r="O6" t="str">
            <v>HOERDT</v>
          </cell>
          <cell r="P6" t="str">
            <v>ANTHYLIS</v>
          </cell>
          <cell r="Q6" t="str">
            <v>17, Rue Jacobi Netter   Parc d'Activités des Forges</v>
          </cell>
          <cell r="R6">
            <v>67200</v>
          </cell>
          <cell r="S6" t="str">
            <v>STRASBOURG</v>
          </cell>
          <cell r="T6">
            <v>388830489</v>
          </cell>
          <cell r="V6">
            <v>388831856</v>
          </cell>
          <cell r="W6">
            <v>93699.55</v>
          </cell>
          <cell r="X6">
            <v>2480.4299999999998</v>
          </cell>
          <cell r="Y6">
            <v>96179.98</v>
          </cell>
          <cell r="Z6">
            <v>35961</v>
          </cell>
          <cell r="AA6" t="str">
            <v>ER</v>
          </cell>
          <cell r="AB6" t="str">
            <v>ST / HERBACH</v>
          </cell>
        </row>
        <row r="7">
          <cell r="A7">
            <v>7.0060000000000002</v>
          </cell>
          <cell r="B7">
            <v>2</v>
          </cell>
          <cell r="C7" t="str">
            <v>YZ</v>
          </cell>
          <cell r="D7" t="str">
            <v>HS</v>
          </cell>
          <cell r="E7" t="str">
            <v>ARCO</v>
          </cell>
          <cell r="F7" t="str">
            <v>6, Rue de Dublin</v>
          </cell>
          <cell r="G7">
            <v>67300</v>
          </cell>
          <cell r="H7" t="str">
            <v>SCHILTIGHEIM</v>
          </cell>
          <cell r="I7">
            <v>388251715</v>
          </cell>
          <cell r="K7">
            <v>388251119</v>
          </cell>
          <cell r="L7" t="str">
            <v>SCI AVENIR</v>
          </cell>
          <cell r="M7" t="str">
            <v>ALSACE</v>
          </cell>
          <cell r="N7">
            <v>67</v>
          </cell>
          <cell r="O7" t="str">
            <v>PFAFFENHOFFEN</v>
          </cell>
          <cell r="P7" t="str">
            <v>ARCO</v>
          </cell>
          <cell r="Q7" t="str">
            <v>6, Rue de Dublin</v>
          </cell>
          <cell r="R7">
            <v>67300</v>
          </cell>
          <cell r="S7" t="str">
            <v>SCHILTIGHEIM</v>
          </cell>
          <cell r="T7">
            <v>388251715</v>
          </cell>
          <cell r="V7">
            <v>388251119</v>
          </cell>
          <cell r="W7">
            <v>74800</v>
          </cell>
          <cell r="Y7">
            <v>74800</v>
          </cell>
          <cell r="Z7">
            <v>41555</v>
          </cell>
          <cell r="AA7" t="str">
            <v>ER</v>
          </cell>
          <cell r="AB7" t="str">
            <v>ST / HERBACH</v>
          </cell>
        </row>
        <row r="8">
          <cell r="A8">
            <v>7.0069999999999997</v>
          </cell>
          <cell r="B8">
            <v>2</v>
          </cell>
          <cell r="C8" t="str">
            <v>RM</v>
          </cell>
          <cell r="D8" t="str">
            <v>MP</v>
          </cell>
          <cell r="E8" t="str">
            <v>CMR</v>
          </cell>
          <cell r="F8" t="str">
            <v>25 C, Avenue de Toulouse   ZAC Bel Air</v>
          </cell>
          <cell r="G8">
            <v>97450</v>
          </cell>
          <cell r="H8" t="str">
            <v>SAINT LOUIS (LA REUNION)</v>
          </cell>
          <cell r="I8">
            <v>262220909</v>
          </cell>
          <cell r="K8">
            <v>262229910</v>
          </cell>
          <cell r="L8" t="str">
            <v>ABRI BUS URBAIN 3</v>
          </cell>
          <cell r="M8" t="str">
            <v>OUTRE MER</v>
          </cell>
          <cell r="N8">
            <v>97</v>
          </cell>
          <cell r="O8" t="str">
            <v>LA REUNION</v>
          </cell>
          <cell r="W8">
            <v>80705.88</v>
          </cell>
          <cell r="Y8">
            <v>80705.88</v>
          </cell>
          <cell r="Z8">
            <v>26481</v>
          </cell>
          <cell r="AA8" t="str">
            <v>RM</v>
          </cell>
          <cell r="AB8" t="str">
            <v>MAGNY</v>
          </cell>
        </row>
        <row r="9">
          <cell r="A9">
            <v>7.008</v>
          </cell>
          <cell r="B9">
            <v>2</v>
          </cell>
          <cell r="C9" t="str">
            <v>JH</v>
          </cell>
          <cell r="D9" t="str">
            <v>BI</v>
          </cell>
          <cell r="E9" t="str">
            <v>LOUAULT Remorques</v>
          </cell>
          <cell r="F9" t="str">
            <v>3, Rue des Prés</v>
          </cell>
          <cell r="G9">
            <v>89170</v>
          </cell>
          <cell r="H9" t="str">
            <v>SAINT FARGEAU</v>
          </cell>
          <cell r="I9">
            <v>386740434</v>
          </cell>
          <cell r="K9">
            <v>386740408</v>
          </cell>
          <cell r="L9" t="str">
            <v>LOUAULT Remorques</v>
          </cell>
          <cell r="M9" t="str">
            <v>BOURGOGNE</v>
          </cell>
          <cell r="N9">
            <v>89</v>
          </cell>
          <cell r="O9" t="str">
            <v>SAINT FARGEAU</v>
          </cell>
          <cell r="W9">
            <v>327000</v>
          </cell>
          <cell r="Y9">
            <v>327000</v>
          </cell>
          <cell r="Z9">
            <v>92950</v>
          </cell>
          <cell r="AA9" t="str">
            <v>RG</v>
          </cell>
          <cell r="AB9" t="str">
            <v>ST</v>
          </cell>
        </row>
        <row r="10">
          <cell r="A10">
            <v>7.0090000000000003</v>
          </cell>
          <cell r="B10">
            <v>2</v>
          </cell>
          <cell r="C10" t="str">
            <v>JH</v>
          </cell>
          <cell r="D10" t="str">
            <v>BI</v>
          </cell>
          <cell r="E10" t="str">
            <v>SINTAX Transport</v>
          </cell>
          <cell r="F10" t="str">
            <v>Rue de Phaffans</v>
          </cell>
          <cell r="G10">
            <v>90380</v>
          </cell>
          <cell r="H10" t="str">
            <v>ROPPE</v>
          </cell>
          <cell r="J10">
            <v>699472997</v>
          </cell>
          <cell r="L10" t="str">
            <v>SINTAX Transport</v>
          </cell>
          <cell r="M10" t="str">
            <v>FRANCHE COMTE</v>
          </cell>
          <cell r="N10">
            <v>70</v>
          </cell>
          <cell r="O10" t="str">
            <v>HERICOURT</v>
          </cell>
          <cell r="P10" t="str">
            <v>ITINERAIRES ARCHITECTURE</v>
          </cell>
          <cell r="Q10" t="str">
            <v>7, Faubourg de Montbéliard</v>
          </cell>
          <cell r="R10">
            <v>90000</v>
          </cell>
          <cell r="S10" t="str">
            <v>BELFORT</v>
          </cell>
          <cell r="T10">
            <v>384226691</v>
          </cell>
          <cell r="W10">
            <v>165000</v>
          </cell>
          <cell r="Y10">
            <v>165000</v>
          </cell>
          <cell r="Z10">
            <v>85720</v>
          </cell>
          <cell r="AA10" t="str">
            <v>RG</v>
          </cell>
        </row>
        <row r="11">
          <cell r="A11">
            <v>7.01</v>
          </cell>
          <cell r="B11">
            <v>3</v>
          </cell>
          <cell r="C11" t="str">
            <v>YZ</v>
          </cell>
          <cell r="D11" t="str">
            <v>HS</v>
          </cell>
          <cell r="E11" t="str">
            <v>ARCO</v>
          </cell>
          <cell r="F11" t="str">
            <v>6, Rue de Dublin</v>
          </cell>
          <cell r="G11">
            <v>67300</v>
          </cell>
          <cell r="H11" t="str">
            <v>SCHILTIGHEIM</v>
          </cell>
          <cell r="I11">
            <v>388251715</v>
          </cell>
          <cell r="K11">
            <v>388251119</v>
          </cell>
          <cell r="L11" t="str">
            <v>SCI ATELIER</v>
          </cell>
          <cell r="M11" t="str">
            <v>ALSACE</v>
          </cell>
          <cell r="N11">
            <v>67</v>
          </cell>
          <cell r="O11" t="str">
            <v>HAGUENAU</v>
          </cell>
          <cell r="P11" t="str">
            <v>ARCO</v>
          </cell>
          <cell r="Q11" t="str">
            <v>6, Rue de Dublin</v>
          </cell>
          <cell r="R11">
            <v>67300</v>
          </cell>
          <cell r="S11" t="str">
            <v>SCHILTIGHEIM</v>
          </cell>
          <cell r="T11">
            <v>388251715</v>
          </cell>
          <cell r="V11">
            <v>388251119</v>
          </cell>
          <cell r="W11">
            <v>37000</v>
          </cell>
          <cell r="Y11">
            <v>37000</v>
          </cell>
          <cell r="Z11">
            <v>17000</v>
          </cell>
          <cell r="AA11" t="str">
            <v>RG</v>
          </cell>
          <cell r="AB11" t="str">
            <v>ST / HERBACH</v>
          </cell>
        </row>
        <row r="12">
          <cell r="A12">
            <v>7.0110000000000001</v>
          </cell>
          <cell r="B12">
            <v>3</v>
          </cell>
          <cell r="C12" t="str">
            <v>JM</v>
          </cell>
          <cell r="D12" t="str">
            <v>BI</v>
          </cell>
          <cell r="E12" t="str">
            <v>PAPETERIE DE MANDEURE</v>
          </cell>
          <cell r="F12" t="str">
            <v>14, Rue de la Papeterie</v>
          </cell>
          <cell r="G12">
            <v>25350</v>
          </cell>
          <cell r="H12" t="str">
            <v>MANDEURE</v>
          </cell>
          <cell r="I12">
            <v>381352052</v>
          </cell>
          <cell r="L12" t="str">
            <v>PAPETERIE DE MANDEURE</v>
          </cell>
          <cell r="M12" t="str">
            <v>FRANCHE COMTE</v>
          </cell>
          <cell r="N12">
            <v>25</v>
          </cell>
          <cell r="O12" t="str">
            <v>MANDEURE</v>
          </cell>
          <cell r="W12">
            <v>73250</v>
          </cell>
          <cell r="Y12">
            <v>73250</v>
          </cell>
          <cell r="Z12">
            <v>9540</v>
          </cell>
          <cell r="AA12" t="str">
            <v>JM</v>
          </cell>
          <cell r="AB12" t="str">
            <v>GIRARD</v>
          </cell>
        </row>
        <row r="13">
          <cell r="A13">
            <v>7.0119999999999996</v>
          </cell>
          <cell r="B13">
            <v>3</v>
          </cell>
          <cell r="C13" t="str">
            <v>BE</v>
          </cell>
          <cell r="D13" t="str">
            <v>GD</v>
          </cell>
          <cell r="E13" t="str">
            <v>LURE DISTRIBUTION</v>
          </cell>
          <cell r="F13" t="str">
            <v>Centre Commercial des Cloyes</v>
          </cell>
          <cell r="G13">
            <v>70200</v>
          </cell>
          <cell r="H13" t="str">
            <v>LURE</v>
          </cell>
          <cell r="I13">
            <v>327871806</v>
          </cell>
          <cell r="L13" t="str">
            <v>LECLERC</v>
          </cell>
          <cell r="M13" t="str">
            <v>FRANCHE COMTE</v>
          </cell>
          <cell r="N13">
            <v>70</v>
          </cell>
          <cell r="O13" t="str">
            <v>LURE</v>
          </cell>
          <cell r="P13" t="str">
            <v>ATEBAT</v>
          </cell>
          <cell r="Q13" t="str">
            <v>5, Avenue Charles De Gaulle</v>
          </cell>
          <cell r="R13">
            <v>51510</v>
          </cell>
          <cell r="S13" t="str">
            <v>FAGNIERES</v>
          </cell>
          <cell r="T13">
            <v>326685796</v>
          </cell>
          <cell r="U13">
            <v>603152501</v>
          </cell>
          <cell r="V13">
            <v>326685813</v>
          </cell>
          <cell r="W13">
            <v>1042500</v>
          </cell>
          <cell r="X13">
            <v>3730</v>
          </cell>
          <cell r="Y13">
            <v>1046230</v>
          </cell>
          <cell r="Z13">
            <v>423848</v>
          </cell>
          <cell r="AA13" t="str">
            <v>R.C</v>
          </cell>
          <cell r="AB13" t="str">
            <v>ZIETARSKI / GIRARD</v>
          </cell>
        </row>
        <row r="14">
          <cell r="A14">
            <v>7.0129999999999999</v>
          </cell>
          <cell r="B14">
            <v>3</v>
          </cell>
          <cell r="C14" t="str">
            <v>JM</v>
          </cell>
          <cell r="D14" t="str">
            <v>DI</v>
          </cell>
          <cell r="E14" t="str">
            <v>ETOILE 90</v>
          </cell>
          <cell r="F14" t="str">
            <v>27 - 29, Rue d'Alsace</v>
          </cell>
          <cell r="G14">
            <v>90160</v>
          </cell>
          <cell r="H14" t="str">
            <v>DENNEY</v>
          </cell>
          <cell r="L14" t="str">
            <v>MERCEDES</v>
          </cell>
          <cell r="M14" t="str">
            <v>FRANCHE COMTE</v>
          </cell>
          <cell r="N14">
            <v>90</v>
          </cell>
          <cell r="O14" t="str">
            <v>DENNEY</v>
          </cell>
          <cell r="P14" t="str">
            <v>BEJ</v>
          </cell>
          <cell r="Q14" t="str">
            <v>Rue Perlinsky</v>
          </cell>
          <cell r="R14">
            <v>25400</v>
          </cell>
          <cell r="S14" t="str">
            <v>AUDINCOURT</v>
          </cell>
          <cell r="T14">
            <v>381351873</v>
          </cell>
          <cell r="U14">
            <v>779557441</v>
          </cell>
          <cell r="W14">
            <v>166000</v>
          </cell>
          <cell r="X14">
            <v>7020</v>
          </cell>
          <cell r="Y14">
            <v>173020</v>
          </cell>
          <cell r="Z14">
            <v>62150</v>
          </cell>
          <cell r="AA14" t="str">
            <v>R.C</v>
          </cell>
          <cell r="AB14" t="str">
            <v>CAISEZ</v>
          </cell>
        </row>
        <row r="15">
          <cell r="A15">
            <v>7.0140000000000002</v>
          </cell>
          <cell r="B15">
            <v>3</v>
          </cell>
          <cell r="C15" t="str">
            <v>BE</v>
          </cell>
          <cell r="D15" t="str">
            <v>HS</v>
          </cell>
          <cell r="E15" t="str">
            <v>IDEART</v>
          </cell>
          <cell r="F15" t="str">
            <v>Maison Danet   Route de Colombier</v>
          </cell>
          <cell r="G15">
            <v>97133</v>
          </cell>
          <cell r="H15" t="str">
            <v>SAINT BARTHELEMY (GUADELOUPE)</v>
          </cell>
          <cell r="L15" t="str">
            <v>OPHELIOWEN - LA PETITE LOUISETTE - SCI  RHEA</v>
          </cell>
          <cell r="M15" t="str">
            <v>OUTRE MER</v>
          </cell>
          <cell r="N15">
            <v>97</v>
          </cell>
          <cell r="O15" t="str">
            <v>GUADELOUPE</v>
          </cell>
          <cell r="P15" t="str">
            <v>RION CONSTRUCTION INDUSTRIELLE</v>
          </cell>
          <cell r="Q15" t="str">
            <v>11, Rue des Arts et Métiers</v>
          </cell>
          <cell r="R15">
            <v>97200</v>
          </cell>
          <cell r="S15" t="str">
            <v>FORT DE FRANCE</v>
          </cell>
          <cell r="U15">
            <v>696079708</v>
          </cell>
          <cell r="W15">
            <v>374620</v>
          </cell>
          <cell r="X15">
            <v>633</v>
          </cell>
          <cell r="Y15">
            <v>375253</v>
          </cell>
          <cell r="Z15">
            <v>186880</v>
          </cell>
          <cell r="AA15" t="str">
            <v>RM</v>
          </cell>
          <cell r="AB15" t="str">
            <v>ST / FABERTEC</v>
          </cell>
        </row>
        <row r="16">
          <cell r="A16">
            <v>7.0149999999999997</v>
          </cell>
          <cell r="B16">
            <v>4</v>
          </cell>
          <cell r="C16" t="str">
            <v>JH</v>
          </cell>
          <cell r="D16" t="str">
            <v>GD</v>
          </cell>
          <cell r="E16" t="str">
            <v>ANNEIA</v>
          </cell>
          <cell r="F16" t="str">
            <v>50, Rue des Acacias</v>
          </cell>
          <cell r="G16">
            <v>1960</v>
          </cell>
          <cell r="H16" t="str">
            <v>SERVAS</v>
          </cell>
          <cell r="L16" t="str">
            <v>INTERMARCHE CONTACT</v>
          </cell>
          <cell r="M16" t="str">
            <v>RHONE ALPES</v>
          </cell>
          <cell r="N16">
            <v>1</v>
          </cell>
          <cell r="O16" t="str">
            <v>SERVAS</v>
          </cell>
          <cell r="P16" t="str">
            <v>CIA INTERNATIONAL</v>
          </cell>
          <cell r="Q16" t="str">
            <v>4 Bis, Rue Maryse Bastié</v>
          </cell>
          <cell r="R16">
            <v>69500</v>
          </cell>
          <cell r="S16" t="str">
            <v>BRON</v>
          </cell>
          <cell r="T16">
            <v>478772990</v>
          </cell>
          <cell r="V16">
            <v>478012168</v>
          </cell>
          <cell r="W16">
            <v>121265</v>
          </cell>
          <cell r="Y16">
            <v>121265</v>
          </cell>
          <cell r="Z16">
            <v>66710</v>
          </cell>
          <cell r="AA16" t="str">
            <v>R.C</v>
          </cell>
          <cell r="AB16" t="str">
            <v>SOUPEY</v>
          </cell>
        </row>
        <row r="17">
          <cell r="A17">
            <v>7.016</v>
          </cell>
          <cell r="B17">
            <v>4</v>
          </cell>
          <cell r="C17" t="str">
            <v>BE</v>
          </cell>
          <cell r="D17" t="str">
            <v>BI</v>
          </cell>
          <cell r="E17" t="str">
            <v>LCR</v>
          </cell>
          <cell r="F17" t="str">
            <v>19, Rue de la Haye   CS 30058   SCHILTIGHEIM</v>
          </cell>
          <cell r="G17">
            <v>67013</v>
          </cell>
          <cell r="H17" t="str">
            <v>STRASBOURG</v>
          </cell>
          <cell r="I17">
            <v>388770240</v>
          </cell>
          <cell r="K17">
            <v>388770265</v>
          </cell>
          <cell r="L17" t="str">
            <v>COJOUEST</v>
          </cell>
          <cell r="M17" t="str">
            <v>ALSACE</v>
          </cell>
          <cell r="N17">
            <v>67</v>
          </cell>
          <cell r="O17" t="str">
            <v>HOERDT</v>
          </cell>
          <cell r="P17" t="str">
            <v>LCR</v>
          </cell>
          <cell r="Q17" t="str">
            <v>19, Rue de la Haye   CS 30058   SCHILTIGHEIM</v>
          </cell>
          <cell r="R17">
            <v>67013</v>
          </cell>
          <cell r="S17" t="str">
            <v>STRASBOURG</v>
          </cell>
          <cell r="T17">
            <v>388770240</v>
          </cell>
          <cell r="V17">
            <v>388770265</v>
          </cell>
          <cell r="W17">
            <v>54700</v>
          </cell>
          <cell r="Y17">
            <v>54700</v>
          </cell>
          <cell r="Z17">
            <v>30180</v>
          </cell>
          <cell r="AA17" t="str">
            <v>JM</v>
          </cell>
          <cell r="AB17" t="str">
            <v>SOUPEY</v>
          </cell>
        </row>
        <row r="18">
          <cell r="A18">
            <v>7.0170000000000003</v>
          </cell>
          <cell r="B18">
            <v>4</v>
          </cell>
          <cell r="C18" t="str">
            <v>JLC</v>
          </cell>
          <cell r="D18" t="str">
            <v>MP</v>
          </cell>
          <cell r="E18" t="str">
            <v>MAIRIE DE TALANT</v>
          </cell>
          <cell r="F18" t="str">
            <v>Hotel de Ville   1, Place de la Mairie   BP 68</v>
          </cell>
          <cell r="G18">
            <v>21240</v>
          </cell>
          <cell r="H18" t="str">
            <v>TALANT</v>
          </cell>
          <cell r="I18">
            <v>380446000</v>
          </cell>
          <cell r="J18">
            <v>687147096</v>
          </cell>
          <cell r="L18" t="str">
            <v>COMPLEXE MARIE-THERESE EYQUEM</v>
          </cell>
          <cell r="M18" t="str">
            <v>BOURGOGNE</v>
          </cell>
          <cell r="N18">
            <v>21</v>
          </cell>
          <cell r="O18" t="str">
            <v>TALANT</v>
          </cell>
          <cell r="P18" t="str">
            <v>GUILLOT Nicolas</v>
          </cell>
          <cell r="Q18" t="str">
            <v>17, Rue Louis Thevenet</v>
          </cell>
          <cell r="R18">
            <v>69004</v>
          </cell>
          <cell r="S18" t="str">
            <v>LYON</v>
          </cell>
          <cell r="T18">
            <v>478307916</v>
          </cell>
          <cell r="W18">
            <v>270623</v>
          </cell>
          <cell r="X18">
            <v>2550</v>
          </cell>
          <cell r="Y18">
            <v>273173</v>
          </cell>
          <cell r="Z18">
            <v>98550</v>
          </cell>
          <cell r="AA18" t="str">
            <v>RC</v>
          </cell>
          <cell r="AB18" t="str">
            <v>ST / CHAPUIS</v>
          </cell>
        </row>
        <row r="19">
          <cell r="A19">
            <v>7.0179999999999998</v>
          </cell>
          <cell r="B19">
            <v>4</v>
          </cell>
          <cell r="C19" t="str">
            <v>BE</v>
          </cell>
          <cell r="D19" t="str">
            <v>DI</v>
          </cell>
          <cell r="E19" t="str">
            <v>DRY TEC</v>
          </cell>
          <cell r="F19" t="str">
            <v>ZAC   3, Saint Jean de Bellevue</v>
          </cell>
          <cell r="G19">
            <v>97150</v>
          </cell>
          <cell r="H19" t="str">
            <v>SAINT MARTIN</v>
          </cell>
          <cell r="I19">
            <v>590276902</v>
          </cell>
          <cell r="K19">
            <v>590271432</v>
          </cell>
          <cell r="L19" t="str">
            <v>RSMA</v>
          </cell>
          <cell r="M19" t="str">
            <v>OUTRE MER</v>
          </cell>
          <cell r="N19">
            <v>97</v>
          </cell>
          <cell r="O19" t="str">
            <v>LE LAMENTIN (LA MARTINIQUE)</v>
          </cell>
          <cell r="P19" t="str">
            <v>RION CONSTRUCTION INDUSTRIELLE</v>
          </cell>
          <cell r="Q19" t="str">
            <v>11, Rue des Arts et Métiers</v>
          </cell>
          <cell r="R19">
            <v>97200</v>
          </cell>
          <cell r="S19" t="str">
            <v>FORT DE FRANCE</v>
          </cell>
          <cell r="U19">
            <v>696079708</v>
          </cell>
          <cell r="W19">
            <v>6500</v>
          </cell>
          <cell r="Y19">
            <v>6500</v>
          </cell>
          <cell r="Z19">
            <v>2820</v>
          </cell>
          <cell r="AA19" t="str">
            <v>RM</v>
          </cell>
          <cell r="AB19" t="str">
            <v>ST / GUICHARD</v>
          </cell>
        </row>
        <row r="20">
          <cell r="A20">
            <v>7.0190000000000001</v>
          </cell>
          <cell r="B20">
            <v>4</v>
          </cell>
          <cell r="C20" t="str">
            <v>BE</v>
          </cell>
          <cell r="D20" t="str">
            <v>GD</v>
          </cell>
          <cell r="E20" t="str">
            <v>SCI DUBAND Frères</v>
          </cell>
          <cell r="F20" t="str">
            <v>Centre Commercial des Cloyes</v>
          </cell>
          <cell r="G20">
            <v>70200</v>
          </cell>
          <cell r="H20" t="str">
            <v>LURE</v>
          </cell>
          <cell r="I20">
            <v>384628822</v>
          </cell>
          <cell r="L20" t="str">
            <v>BRICO LECLERC</v>
          </cell>
          <cell r="M20" t="str">
            <v>FRANCHE COMTE</v>
          </cell>
          <cell r="N20">
            <v>70</v>
          </cell>
          <cell r="O20" t="str">
            <v>VESOUL</v>
          </cell>
          <cell r="P20" t="str">
            <v>ATEBAT</v>
          </cell>
          <cell r="Q20" t="str">
            <v>5, Avenue Charles De Gaulle</v>
          </cell>
          <cell r="R20">
            <v>51510</v>
          </cell>
          <cell r="S20" t="str">
            <v>FAGNIERES</v>
          </cell>
          <cell r="T20">
            <v>326685793</v>
          </cell>
          <cell r="U20">
            <v>603152501</v>
          </cell>
          <cell r="W20">
            <v>5000</v>
          </cell>
          <cell r="Y20">
            <v>5000</v>
          </cell>
          <cell r="Z20">
            <v>1000</v>
          </cell>
          <cell r="AA20" t="str">
            <v>R.C</v>
          </cell>
        </row>
        <row r="21">
          <cell r="A21">
            <v>7.02</v>
          </cell>
          <cell r="B21">
            <v>5</v>
          </cell>
          <cell r="C21" t="str">
            <v>RM</v>
          </cell>
          <cell r="D21" t="str">
            <v>DI</v>
          </cell>
          <cell r="E21" t="str">
            <v>SCI TECHNOPARK 3 chez LAZARD GROUPE</v>
          </cell>
          <cell r="F21" t="str">
            <v>33, Avenue Foch</v>
          </cell>
          <cell r="G21">
            <v>69006</v>
          </cell>
          <cell r="H21" t="str">
            <v>LYON</v>
          </cell>
          <cell r="I21">
            <v>472695969</v>
          </cell>
          <cell r="J21">
            <v>672221380</v>
          </cell>
          <cell r="K21">
            <v>472695968</v>
          </cell>
          <cell r="L21" t="str">
            <v>SCI TECHNOPARK 3 - GENOWAY</v>
          </cell>
          <cell r="M21" t="str">
            <v>RHONE ALPES</v>
          </cell>
          <cell r="N21">
            <v>69</v>
          </cell>
          <cell r="O21" t="str">
            <v>LYON</v>
          </cell>
          <cell r="W21">
            <v>42575</v>
          </cell>
          <cell r="Y21">
            <v>42575</v>
          </cell>
          <cell r="Z21">
            <v>8758</v>
          </cell>
          <cell r="AA21" t="str">
            <v>RM</v>
          </cell>
          <cell r="AB21" t="str">
            <v>MAGNY</v>
          </cell>
        </row>
        <row r="22">
          <cell r="A22">
            <v>7.0209999999999999</v>
          </cell>
          <cell r="B22">
            <v>5</v>
          </cell>
          <cell r="C22" t="str">
            <v>BE</v>
          </cell>
          <cell r="D22" t="str">
            <v>BI</v>
          </cell>
          <cell r="E22" t="str">
            <v>LAURENCE</v>
          </cell>
          <cell r="F22" t="str">
            <v>6, Rue de Traverse</v>
          </cell>
          <cell r="G22">
            <v>25300</v>
          </cell>
          <cell r="H22" t="str">
            <v>PONTARLIER</v>
          </cell>
          <cell r="J22">
            <v>664901168</v>
          </cell>
          <cell r="L22" t="str">
            <v>LAURENCE</v>
          </cell>
          <cell r="M22" t="str">
            <v>FRANCHE COMTE</v>
          </cell>
          <cell r="N22">
            <v>25</v>
          </cell>
          <cell r="O22" t="str">
            <v>PONTARLIER</v>
          </cell>
          <cell r="P22" t="str">
            <v>MBA</v>
          </cell>
          <cell r="Q22" t="str">
            <v>1, Rue Mirabeau</v>
          </cell>
          <cell r="R22">
            <v>25300</v>
          </cell>
          <cell r="S22" t="str">
            <v>PONTARLIER</v>
          </cell>
          <cell r="U22">
            <v>683077127</v>
          </cell>
          <cell r="W22">
            <v>213100</v>
          </cell>
          <cell r="X22">
            <v>2257.5</v>
          </cell>
          <cell r="Y22">
            <v>215357.5</v>
          </cell>
          <cell r="Z22">
            <v>39422</v>
          </cell>
          <cell r="AA22" t="str">
            <v>R.C</v>
          </cell>
          <cell r="AB22" t="str">
            <v>ST / GUICHARD</v>
          </cell>
        </row>
        <row r="23">
          <cell r="A23">
            <v>7.0220000000000002</v>
          </cell>
          <cell r="B23">
            <v>5</v>
          </cell>
          <cell r="C23" t="str">
            <v>RM</v>
          </cell>
          <cell r="D23" t="str">
            <v>AR</v>
          </cell>
          <cell r="E23" t="str">
            <v>CMR</v>
          </cell>
          <cell r="F23" t="str">
            <v>25 C, Avenue de Toulouse   ZAC Bel Air</v>
          </cell>
          <cell r="G23">
            <v>97450</v>
          </cell>
          <cell r="H23" t="str">
            <v>SAINT LOUIS (LA REUNION)</v>
          </cell>
          <cell r="I23">
            <v>262220909</v>
          </cell>
          <cell r="K23">
            <v>262229910</v>
          </cell>
          <cell r="L23" t="str">
            <v>TOLES TUBES</v>
          </cell>
          <cell r="M23" t="str">
            <v>OUTRE MER</v>
          </cell>
          <cell r="N23">
            <v>97</v>
          </cell>
          <cell r="O23" t="str">
            <v>LA REUNION</v>
          </cell>
          <cell r="W23">
            <v>13925.28</v>
          </cell>
          <cell r="Y23">
            <v>13925.28</v>
          </cell>
          <cell r="AA23" t="str">
            <v>RM</v>
          </cell>
          <cell r="AB23" t="str">
            <v>MAGNY</v>
          </cell>
        </row>
        <row r="24">
          <cell r="A24">
            <v>7.0229999999999997</v>
          </cell>
          <cell r="B24">
            <v>6</v>
          </cell>
          <cell r="C24" t="str">
            <v>JH</v>
          </cell>
          <cell r="D24" t="str">
            <v>DI</v>
          </cell>
          <cell r="E24" t="str">
            <v>LOSBERGER</v>
          </cell>
          <cell r="F24" t="str">
            <v>1, Rue du Bruch</v>
          </cell>
          <cell r="G24">
            <v>67172</v>
          </cell>
          <cell r="H24" t="str">
            <v>BRUMATH</v>
          </cell>
          <cell r="J24">
            <v>611697950</v>
          </cell>
          <cell r="K24">
            <v>388593445</v>
          </cell>
          <cell r="L24" t="str">
            <v>LENGG</v>
          </cell>
          <cell r="M24" t="str">
            <v>ALGERIE</v>
          </cell>
          <cell r="N24" t="str">
            <v>E</v>
          </cell>
          <cell r="O24" t="str">
            <v>ZURICH (SUISSE)</v>
          </cell>
          <cell r="W24">
            <v>138358.68</v>
          </cell>
          <cell r="Y24">
            <v>138358.68</v>
          </cell>
          <cell r="Z24">
            <v>88313</v>
          </cell>
          <cell r="AA24" t="str">
            <v>RG</v>
          </cell>
          <cell r="AB24" t="str">
            <v>ST / HERRBACH</v>
          </cell>
        </row>
        <row r="25">
          <cell r="A25">
            <v>7.024</v>
          </cell>
          <cell r="B25">
            <v>6</v>
          </cell>
          <cell r="C25" t="str">
            <v>RM</v>
          </cell>
          <cell r="D25" t="str">
            <v>DI</v>
          </cell>
          <cell r="E25" t="str">
            <v>IDEART</v>
          </cell>
          <cell r="F25" t="str">
            <v>SAINT JEAN DE BELLEVUE</v>
          </cell>
          <cell r="G25">
            <v>97150</v>
          </cell>
          <cell r="H25" t="str">
            <v>SAINT MARTIN (GUADELOUPE)</v>
          </cell>
          <cell r="I25">
            <v>590276902</v>
          </cell>
          <cell r="K25">
            <v>590271432</v>
          </cell>
          <cell r="L25" t="str">
            <v>GDM</v>
          </cell>
          <cell r="M25" t="str">
            <v>OUTRE MER</v>
          </cell>
          <cell r="N25">
            <v>97</v>
          </cell>
          <cell r="O25" t="str">
            <v>SAINT BARTHELEMY (GUADELOUPE)</v>
          </cell>
          <cell r="P25" t="str">
            <v>RION CONSTRUCTION INDUSTRIELLE</v>
          </cell>
          <cell r="Q25" t="str">
            <v>11, Rue des Arts et Métiers</v>
          </cell>
          <cell r="R25">
            <v>97200</v>
          </cell>
          <cell r="S25" t="str">
            <v>FORT DE FRANCE</v>
          </cell>
          <cell r="U25">
            <v>696079708</v>
          </cell>
          <cell r="W25">
            <v>20000</v>
          </cell>
          <cell r="Y25">
            <v>20000</v>
          </cell>
          <cell r="Z25">
            <v>12000</v>
          </cell>
          <cell r="AA25" t="str">
            <v>RM</v>
          </cell>
          <cell r="AB25" t="str">
            <v>SOUPEY</v>
          </cell>
        </row>
        <row r="26">
          <cell r="A26">
            <v>7.0250000000000004</v>
          </cell>
          <cell r="B26">
            <v>6</v>
          </cell>
          <cell r="C26" t="str">
            <v>JH</v>
          </cell>
          <cell r="D26" t="str">
            <v>GD</v>
          </cell>
          <cell r="E26" t="str">
            <v>MARGUERON</v>
          </cell>
          <cell r="F26" t="str">
            <v>Avenue du 133 RI</v>
          </cell>
          <cell r="G26">
            <v>1300</v>
          </cell>
          <cell r="H26" t="str">
            <v>BELLEY</v>
          </cell>
          <cell r="I26">
            <v>479816776</v>
          </cell>
          <cell r="L26" t="str">
            <v>LECLERC</v>
          </cell>
          <cell r="M26" t="str">
            <v>RHONE ALPES</v>
          </cell>
          <cell r="N26">
            <v>38</v>
          </cell>
          <cell r="O26" t="str">
            <v>SAINT CLAIR DU RHONE</v>
          </cell>
          <cell r="W26">
            <v>83820</v>
          </cell>
          <cell r="Y26">
            <v>83820</v>
          </cell>
          <cell r="Z26">
            <v>51470</v>
          </cell>
          <cell r="AA26" t="str">
            <v>JM</v>
          </cell>
        </row>
        <row r="27">
          <cell r="A27">
            <v>7.0259999999999998</v>
          </cell>
          <cell r="B27">
            <v>6</v>
          </cell>
          <cell r="C27" t="str">
            <v>BE</v>
          </cell>
          <cell r="D27" t="str">
            <v>DI</v>
          </cell>
          <cell r="E27" t="str">
            <v>IECS</v>
          </cell>
          <cell r="F27" t="str">
            <v>9, Lieu-Dit Les Sablières   BP 7</v>
          </cell>
          <cell r="G27">
            <v>70160</v>
          </cell>
          <cell r="H27" t="str">
            <v>MERSUAY</v>
          </cell>
          <cell r="I27">
            <v>384913866</v>
          </cell>
          <cell r="J27">
            <v>682503309</v>
          </cell>
          <cell r="K27">
            <v>384914062</v>
          </cell>
          <cell r="L27" t="str">
            <v>EUROVIA</v>
          </cell>
          <cell r="M27" t="str">
            <v>RHONE ALPES</v>
          </cell>
          <cell r="N27">
            <v>69</v>
          </cell>
          <cell r="O27" t="str">
            <v>SAINT BONNET DE MURE</v>
          </cell>
          <cell r="W27">
            <v>217600</v>
          </cell>
          <cell r="Y27">
            <v>217600</v>
          </cell>
          <cell r="Z27">
            <v>65540</v>
          </cell>
          <cell r="AA27" t="str">
            <v>RG</v>
          </cell>
          <cell r="AB27" t="str">
            <v>ST / GUICHARD</v>
          </cell>
        </row>
        <row r="28">
          <cell r="A28">
            <v>7.0270000000000001</v>
          </cell>
          <cell r="B28">
            <v>6</v>
          </cell>
          <cell r="C28" t="str">
            <v>BE</v>
          </cell>
          <cell r="D28" t="str">
            <v>GD</v>
          </cell>
          <cell r="E28" t="str">
            <v>COREAL</v>
          </cell>
          <cell r="F28" t="str">
            <v>140, Tour de l'Europe   9, Avenue de l'Europe</v>
          </cell>
          <cell r="G28">
            <v>94532</v>
          </cell>
          <cell r="H28" t="str">
            <v>THIAIS Cédex</v>
          </cell>
          <cell r="L28" t="str">
            <v>B2F RHEINPARK - ECO PARK RHENAN</v>
          </cell>
          <cell r="M28" t="str">
            <v>ILE DE FRANCE</v>
          </cell>
          <cell r="N28">
            <v>91</v>
          </cell>
          <cell r="O28" t="str">
            <v>MILLY LA FORET</v>
          </cell>
          <cell r="P28" t="str">
            <v>COREAL</v>
          </cell>
          <cell r="Q28" t="str">
            <v>140, Tour de l'Europe   9, Avenue de l'Europe</v>
          </cell>
          <cell r="R28">
            <v>95432</v>
          </cell>
          <cell r="S28" t="str">
            <v>THIAIS Cédex</v>
          </cell>
          <cell r="W28">
            <v>477300</v>
          </cell>
          <cell r="X28">
            <v>218.96</v>
          </cell>
          <cell r="Y28">
            <v>477518.96</v>
          </cell>
          <cell r="Z28">
            <v>215371</v>
          </cell>
          <cell r="AA28" t="str">
            <v>ER</v>
          </cell>
          <cell r="AB28" t="str">
            <v>SOUPEY</v>
          </cell>
        </row>
        <row r="29">
          <cell r="A29">
            <v>7.0279999999999996</v>
          </cell>
          <cell r="B29">
            <v>6</v>
          </cell>
          <cell r="C29" t="str">
            <v>JH</v>
          </cell>
          <cell r="D29" t="str">
            <v>GD</v>
          </cell>
          <cell r="E29" t="str">
            <v>IMMOBILIERE EUROPEENNE DES MOUSQUETAIRES</v>
          </cell>
          <cell r="F29" t="str">
            <v>24, Rue Auguste Chabrières</v>
          </cell>
          <cell r="G29">
            <v>75015</v>
          </cell>
          <cell r="H29" t="str">
            <v>PARIS</v>
          </cell>
          <cell r="L29" t="str">
            <v>NETTO - MARCHE AUX AFFAIRES</v>
          </cell>
          <cell r="M29" t="str">
            <v>FRANCHE COMTE</v>
          </cell>
          <cell r="N29">
            <v>39</v>
          </cell>
          <cell r="O29" t="str">
            <v>POLIGNY</v>
          </cell>
          <cell r="P29" t="str">
            <v>AXIS INGENIERIE</v>
          </cell>
          <cell r="Q29" t="str">
            <v>89, Rue Bellecombe</v>
          </cell>
          <cell r="R29">
            <v>69003</v>
          </cell>
          <cell r="S29" t="str">
            <v>LYON Cédex</v>
          </cell>
          <cell r="T29">
            <v>478629555</v>
          </cell>
          <cell r="V29">
            <v>478628553</v>
          </cell>
          <cell r="W29">
            <v>66158</v>
          </cell>
          <cell r="Y29">
            <v>66158</v>
          </cell>
          <cell r="Z29">
            <v>40415</v>
          </cell>
          <cell r="AA29" t="str">
            <v>R.C</v>
          </cell>
          <cell r="AB29" t="str">
            <v>CAISEZ</v>
          </cell>
        </row>
        <row r="30">
          <cell r="A30">
            <v>7.0289999999999999</v>
          </cell>
          <cell r="B30">
            <v>6</v>
          </cell>
          <cell r="C30" t="str">
            <v>RM</v>
          </cell>
          <cell r="D30" t="str">
            <v>BI</v>
          </cell>
          <cell r="E30" t="str">
            <v>KEOPS CONCEPTION</v>
          </cell>
          <cell r="F30" t="str">
            <v>3, Porte du Grand Lyon</v>
          </cell>
          <cell r="G30">
            <v>1700</v>
          </cell>
          <cell r="H30" t="str">
            <v>NEYRON</v>
          </cell>
          <cell r="I30">
            <v>478881427</v>
          </cell>
          <cell r="L30" t="str">
            <v>MECATEAM UF1</v>
          </cell>
          <cell r="M30" t="str">
            <v>BOURGOGNE</v>
          </cell>
          <cell r="N30">
            <v>71</v>
          </cell>
          <cell r="O30" t="str">
            <v>MONTCEAU LES MINES</v>
          </cell>
          <cell r="P30" t="str">
            <v>KEOPS CONCEPTION</v>
          </cell>
          <cell r="Q30" t="str">
            <v>3, Porte du Grand Lyon</v>
          </cell>
          <cell r="R30">
            <v>1700</v>
          </cell>
          <cell r="S30" t="str">
            <v>NEYRON</v>
          </cell>
          <cell r="T30">
            <v>478881427</v>
          </cell>
          <cell r="W30">
            <v>387000</v>
          </cell>
          <cell r="Y30">
            <v>387000</v>
          </cell>
          <cell r="Z30">
            <v>231000</v>
          </cell>
          <cell r="AA30" t="str">
            <v>RM</v>
          </cell>
          <cell r="AB30" t="str">
            <v>CAISEZ</v>
          </cell>
        </row>
        <row r="31">
          <cell r="A31">
            <v>7.03</v>
          </cell>
          <cell r="B31">
            <v>6</v>
          </cell>
          <cell r="C31" t="str">
            <v>JLC</v>
          </cell>
          <cell r="D31" t="str">
            <v>BI</v>
          </cell>
          <cell r="E31" t="str">
            <v>BATIPRO CONCEPT</v>
          </cell>
          <cell r="F31" t="str">
            <v>31, Rue de la Gare</v>
          </cell>
          <cell r="G31">
            <v>25770</v>
          </cell>
          <cell r="H31" t="str">
            <v>SERRE LES SAPINS</v>
          </cell>
          <cell r="I31">
            <v>381412500</v>
          </cell>
          <cell r="J31">
            <v>676487196</v>
          </cell>
          <cell r="K31">
            <v>381518041</v>
          </cell>
          <cell r="L31" t="str">
            <v>GOMEZ TECHNOLOGIES</v>
          </cell>
          <cell r="M31" t="str">
            <v>FRANCHE COMTE</v>
          </cell>
          <cell r="N31">
            <v>25</v>
          </cell>
          <cell r="O31" t="str">
            <v>AUTECHAUX</v>
          </cell>
          <cell r="P31" t="str">
            <v>BATIPRO CONCEPT</v>
          </cell>
          <cell r="Q31" t="str">
            <v>31, Rue de la Gare</v>
          </cell>
          <cell r="R31">
            <v>25770</v>
          </cell>
          <cell r="S31" t="str">
            <v>SERRE LES SAPINS</v>
          </cell>
          <cell r="T31">
            <v>381412500</v>
          </cell>
          <cell r="U31">
            <v>676487196</v>
          </cell>
          <cell r="V31">
            <v>381518041</v>
          </cell>
          <cell r="W31">
            <v>158645.5</v>
          </cell>
          <cell r="Y31">
            <v>158645.5</v>
          </cell>
          <cell r="Z31">
            <v>108790</v>
          </cell>
          <cell r="AA31" t="str">
            <v>RC</v>
          </cell>
        </row>
        <row r="32">
          <cell r="A32">
            <v>7.0309999999999997</v>
          </cell>
          <cell r="B32">
            <v>6</v>
          </cell>
          <cell r="C32" t="str">
            <v>RM</v>
          </cell>
          <cell r="D32" t="str">
            <v>MP</v>
          </cell>
          <cell r="E32" t="str">
            <v>DRY TEC</v>
          </cell>
          <cell r="F32" t="str">
            <v>ZAC 3   SAINT JEAN DE BELLEVUE   Lot 6</v>
          </cell>
          <cell r="G32">
            <v>97150</v>
          </cell>
          <cell r="H32" t="str">
            <v>SAINT MARTIN</v>
          </cell>
          <cell r="I32">
            <v>590276902</v>
          </cell>
          <cell r="J32">
            <v>690383071</v>
          </cell>
          <cell r="L32" t="str">
            <v>PALAIS DE JUSTICE</v>
          </cell>
          <cell r="M32" t="str">
            <v>OUTRE MER</v>
          </cell>
          <cell r="N32">
            <v>97</v>
          </cell>
          <cell r="O32" t="str">
            <v>POINTE A PITRE</v>
          </cell>
          <cell r="P32" t="str">
            <v>RION CONSEIL INDUSTRIELLE</v>
          </cell>
          <cell r="Q32" t="str">
            <v>c/o BURO CLUB   11, Rue des Arts et Métiers</v>
          </cell>
          <cell r="R32">
            <v>97200</v>
          </cell>
          <cell r="S32" t="str">
            <v>FORT DE FRANCE</v>
          </cell>
          <cell r="U32">
            <v>696079708</v>
          </cell>
          <cell r="W32">
            <v>100316.4</v>
          </cell>
          <cell r="Y32">
            <v>100316.4</v>
          </cell>
          <cell r="Z32">
            <v>38665</v>
          </cell>
          <cell r="AA32" t="str">
            <v>RM</v>
          </cell>
        </row>
        <row r="33">
          <cell r="A33">
            <v>7.032</v>
          </cell>
          <cell r="B33">
            <v>6</v>
          </cell>
          <cell r="C33" t="str">
            <v>JH</v>
          </cell>
          <cell r="D33" t="str">
            <v>DI</v>
          </cell>
          <cell r="E33" t="str">
            <v>JUNG LOGISTIQUE</v>
          </cell>
          <cell r="F33" t="str">
            <v>4, Rue de Waldkirch   ZI Nord</v>
          </cell>
          <cell r="G33">
            <v>67600</v>
          </cell>
          <cell r="H33" t="str">
            <v>SELESTAT</v>
          </cell>
          <cell r="I33">
            <v>388850704</v>
          </cell>
          <cell r="L33" t="str">
            <v>COMPLEXE SPORTIF SCI PASSAGE 21</v>
          </cell>
          <cell r="M33" t="str">
            <v>ALSACE</v>
          </cell>
          <cell r="N33">
            <v>67</v>
          </cell>
          <cell r="O33" t="str">
            <v>SELESTAT</v>
          </cell>
          <cell r="P33" t="str">
            <v>CREABAT</v>
          </cell>
          <cell r="Q33" t="str">
            <v>169, Rue de Richwiller</v>
          </cell>
          <cell r="R33">
            <v>68260</v>
          </cell>
          <cell r="S33" t="str">
            <v>KINGERSHEIM</v>
          </cell>
          <cell r="U33">
            <v>673148328</v>
          </cell>
          <cell r="W33">
            <v>445620</v>
          </cell>
          <cell r="Y33">
            <v>445620</v>
          </cell>
          <cell r="Z33">
            <v>252298</v>
          </cell>
          <cell r="AA33" t="str">
            <v>FV</v>
          </cell>
          <cell r="AB33" t="str">
            <v>ST / YACINE</v>
          </cell>
        </row>
        <row r="34">
          <cell r="A34">
            <v>7.0330000000000004</v>
          </cell>
          <cell r="B34">
            <v>7</v>
          </cell>
          <cell r="C34" t="str">
            <v>JH</v>
          </cell>
          <cell r="D34" t="str">
            <v>GD</v>
          </cell>
          <cell r="E34" t="str">
            <v>IMMOBILIERE EUROPEENNE DES MOUSQUETAIRES</v>
          </cell>
          <cell r="F34" t="str">
            <v>10, Allée des Expositions   Parc de Tréville</v>
          </cell>
          <cell r="G34">
            <v>91078</v>
          </cell>
          <cell r="H34" t="str">
            <v>BONDOUFLE Cédex</v>
          </cell>
          <cell r="I34">
            <v>329917740</v>
          </cell>
          <cell r="K34">
            <v>329917785</v>
          </cell>
          <cell r="L34" t="str">
            <v>INTERMARCHE - BRICOMARCHE</v>
          </cell>
          <cell r="M34" t="str">
            <v>LORRAINE</v>
          </cell>
          <cell r="N34">
            <v>57</v>
          </cell>
          <cell r="O34" t="str">
            <v>PHALSBOURG</v>
          </cell>
          <cell r="P34" t="str">
            <v>AME ARCHITECTURE</v>
          </cell>
          <cell r="Q34" t="str">
            <v>48, Rue de la Bruyère</v>
          </cell>
          <cell r="R34">
            <v>75009</v>
          </cell>
          <cell r="S34" t="str">
            <v>PARIS</v>
          </cell>
          <cell r="T34">
            <v>173793531</v>
          </cell>
          <cell r="U34">
            <v>607555311</v>
          </cell>
          <cell r="V34">
            <v>173792566</v>
          </cell>
          <cell r="W34">
            <v>652775</v>
          </cell>
          <cell r="X34">
            <v>431.61</v>
          </cell>
          <cell r="Y34">
            <v>653206.61</v>
          </cell>
          <cell r="Z34">
            <v>388030</v>
          </cell>
          <cell r="AA34" t="str">
            <v>FV</v>
          </cell>
          <cell r="AB34" t="str">
            <v>GIRARD</v>
          </cell>
        </row>
        <row r="35">
          <cell r="A35">
            <v>7.0339999999999998</v>
          </cell>
          <cell r="B35">
            <v>6</v>
          </cell>
          <cell r="C35" t="str">
            <v>BE</v>
          </cell>
          <cell r="D35" t="str">
            <v>BI</v>
          </cell>
          <cell r="E35" t="str">
            <v>SPALECK INDUSTRIES</v>
          </cell>
          <cell r="F35" t="str">
            <v>12, Route de Laviron</v>
          </cell>
          <cell r="G35">
            <v>25510</v>
          </cell>
          <cell r="H35" t="str">
            <v>PIERREFONTAINE LES VARANS</v>
          </cell>
          <cell r="L35" t="str">
            <v>SPALECK INDUSTRIES</v>
          </cell>
          <cell r="M35" t="str">
            <v>FRANCHE COMTE</v>
          </cell>
          <cell r="N35">
            <v>25</v>
          </cell>
          <cell r="O35" t="str">
            <v>BROGNARD</v>
          </cell>
          <cell r="W35">
            <v>150125</v>
          </cell>
          <cell r="Y35">
            <v>150125</v>
          </cell>
          <cell r="Z35">
            <v>76820</v>
          </cell>
          <cell r="AA35" t="str">
            <v>RC</v>
          </cell>
          <cell r="AB35" t="str">
            <v>CHAPUIS</v>
          </cell>
        </row>
        <row r="36">
          <cell r="A36">
            <v>7.0350000000000001</v>
          </cell>
          <cell r="B36">
            <v>6</v>
          </cell>
          <cell r="C36" t="str">
            <v>RM</v>
          </cell>
          <cell r="D36" t="str">
            <v>DI</v>
          </cell>
          <cell r="E36" t="str">
            <v>MAJESTIC COMPIEGNE</v>
          </cell>
          <cell r="F36" t="str">
            <v>Place Jacques Tati</v>
          </cell>
          <cell r="G36">
            <v>60880</v>
          </cell>
          <cell r="H36" t="str">
            <v>JAUX</v>
          </cell>
          <cell r="I36">
            <v>344365111</v>
          </cell>
          <cell r="K36">
            <v>344365110</v>
          </cell>
          <cell r="L36" t="str">
            <v>MAJESTIC COMPIEGNE</v>
          </cell>
          <cell r="M36" t="str">
            <v>PICARDIE</v>
          </cell>
          <cell r="N36">
            <v>60</v>
          </cell>
          <cell r="O36" t="str">
            <v>JAUX</v>
          </cell>
          <cell r="P36" t="str">
            <v>PRO ETUD</v>
          </cell>
          <cell r="Q36" t="str">
            <v>17, Rue Revolon</v>
          </cell>
          <cell r="R36">
            <v>38150</v>
          </cell>
          <cell r="S36" t="str">
            <v>CHANAS</v>
          </cell>
          <cell r="T36">
            <v>474298900</v>
          </cell>
          <cell r="W36">
            <v>13500</v>
          </cell>
          <cell r="Y36">
            <v>13500</v>
          </cell>
          <cell r="Z36">
            <v>550</v>
          </cell>
          <cell r="AA36" t="str">
            <v>RM</v>
          </cell>
        </row>
        <row r="37">
          <cell r="A37">
            <v>7.0359999999999996</v>
          </cell>
          <cell r="B37">
            <v>7</v>
          </cell>
          <cell r="C37" t="str">
            <v>YZ</v>
          </cell>
          <cell r="D37" t="str">
            <v>HS</v>
          </cell>
          <cell r="E37" t="str">
            <v>ANTHYLIS</v>
          </cell>
          <cell r="F37" t="str">
            <v>17, Rue Jacobi Netter   Parc d'Activités des Forges</v>
          </cell>
          <cell r="G37">
            <v>67200</v>
          </cell>
          <cell r="H37" t="str">
            <v>STRASBOURG</v>
          </cell>
          <cell r="I37">
            <v>388830489</v>
          </cell>
          <cell r="K37">
            <v>388831856</v>
          </cell>
          <cell r="L37" t="str">
            <v>SCI L'ATELIER HOERDT - L'ATELIER HOERDT</v>
          </cell>
          <cell r="M37" t="str">
            <v>ALSACE</v>
          </cell>
          <cell r="N37">
            <v>67</v>
          </cell>
          <cell r="O37" t="str">
            <v>HOERDT</v>
          </cell>
          <cell r="P37" t="str">
            <v>ANTHYLIS</v>
          </cell>
          <cell r="Q37" t="str">
            <v>17, Rue Jacobi Netter   Parc d'Activités des Forges</v>
          </cell>
          <cell r="R37">
            <v>67200</v>
          </cell>
          <cell r="S37" t="str">
            <v>STRASBOURG</v>
          </cell>
          <cell r="T37">
            <v>388830489</v>
          </cell>
          <cell r="V37">
            <v>388831856</v>
          </cell>
          <cell r="W37">
            <v>126634.2</v>
          </cell>
          <cell r="Y37">
            <v>126634.2</v>
          </cell>
          <cell r="Z37">
            <v>69410</v>
          </cell>
          <cell r="AA37" t="str">
            <v>ER</v>
          </cell>
          <cell r="AB37" t="str">
            <v>ST / HERRBACH</v>
          </cell>
        </row>
        <row r="38">
          <cell r="A38">
            <v>7.0369999999999999</v>
          </cell>
          <cell r="B38">
            <v>7</v>
          </cell>
          <cell r="C38" t="str">
            <v>RM</v>
          </cell>
          <cell r="D38" t="str">
            <v>GD</v>
          </cell>
          <cell r="E38" t="str">
            <v>SCI IMMO 57</v>
          </cell>
          <cell r="F38" t="str">
            <v>ZAC Buhl Lorraine</v>
          </cell>
          <cell r="G38">
            <v>57400</v>
          </cell>
          <cell r="H38" t="str">
            <v>SARREBOURG</v>
          </cell>
          <cell r="J38">
            <v>678978259</v>
          </cell>
          <cell r="L38" t="str">
            <v>SCI IMMO 57</v>
          </cell>
          <cell r="M38" t="str">
            <v>LORRAINE</v>
          </cell>
          <cell r="N38">
            <v>57</v>
          </cell>
          <cell r="O38" t="str">
            <v>SARREBOURG</v>
          </cell>
          <cell r="P38" t="str">
            <v>VALENTIN JY</v>
          </cell>
          <cell r="Q38" t="str">
            <v>12, Rue des Capucins</v>
          </cell>
          <cell r="R38">
            <v>57400</v>
          </cell>
          <cell r="S38" t="str">
            <v>SARREBOURG</v>
          </cell>
          <cell r="T38">
            <v>387031080</v>
          </cell>
          <cell r="V38">
            <v>387030783</v>
          </cell>
          <cell r="W38">
            <v>74876.03</v>
          </cell>
          <cell r="Y38">
            <v>74876.03</v>
          </cell>
          <cell r="Z38">
            <v>42000</v>
          </cell>
          <cell r="AA38" t="str">
            <v>RM</v>
          </cell>
          <cell r="AB38" t="str">
            <v>MAGNY</v>
          </cell>
        </row>
        <row r="39">
          <cell r="A39">
            <v>7.0380000000000003</v>
          </cell>
          <cell r="B39">
            <v>7</v>
          </cell>
          <cell r="C39" t="str">
            <v>RM</v>
          </cell>
          <cell r="D39" t="str">
            <v>DI</v>
          </cell>
          <cell r="E39" t="str">
            <v>SCI HELIOPOLIS 3 chez LAZARD GROUP</v>
          </cell>
          <cell r="F39" t="str">
            <v>1, Allée de la Robertsau</v>
          </cell>
          <cell r="G39">
            <v>67000</v>
          </cell>
          <cell r="H39" t="str">
            <v>STRASBOURG</v>
          </cell>
          <cell r="L39" t="str">
            <v>SCI HELIOPOLIS 3</v>
          </cell>
          <cell r="M39" t="str">
            <v>PROVENCE ALPES COTE AZUR</v>
          </cell>
          <cell r="N39">
            <v>13</v>
          </cell>
          <cell r="O39" t="str">
            <v>MARSEILLE</v>
          </cell>
          <cell r="P39" t="str">
            <v>KARDHAM - CARDETE &amp; HUET</v>
          </cell>
          <cell r="Q39" t="str">
            <v>40, Boulevard de Dunkerque   Immeuble Europrogramme</v>
          </cell>
          <cell r="R39">
            <v>13002</v>
          </cell>
          <cell r="S39" t="str">
            <v>MARSEILLE</v>
          </cell>
          <cell r="T39">
            <v>491085561</v>
          </cell>
          <cell r="V39">
            <v>491640274</v>
          </cell>
          <cell r="W39">
            <v>431690</v>
          </cell>
          <cell r="Y39">
            <v>431690</v>
          </cell>
          <cell r="Z39">
            <v>227220</v>
          </cell>
          <cell r="AA39" t="str">
            <v>RM</v>
          </cell>
          <cell r="AB39" t="str">
            <v>MAGNY</v>
          </cell>
        </row>
        <row r="40">
          <cell r="A40">
            <v>7.0389999999999997</v>
          </cell>
          <cell r="B40">
            <v>7</v>
          </cell>
          <cell r="C40" t="str">
            <v>YZ</v>
          </cell>
          <cell r="D40" t="str">
            <v>HS</v>
          </cell>
          <cell r="E40" t="str">
            <v>ARCO</v>
          </cell>
          <cell r="F40" t="str">
            <v>6, Rue de Dublin</v>
          </cell>
          <cell r="G40">
            <v>67300</v>
          </cell>
          <cell r="H40" t="str">
            <v>SCHILTIGHEIM</v>
          </cell>
          <cell r="I40">
            <v>388251715</v>
          </cell>
          <cell r="K40">
            <v>388251119</v>
          </cell>
          <cell r="L40" t="str">
            <v>CARROSSERIE DUMAX VORZET - SCI CMT</v>
          </cell>
          <cell r="M40" t="str">
            <v>RHONE ALPES</v>
          </cell>
          <cell r="N40">
            <v>73</v>
          </cell>
          <cell r="O40" t="str">
            <v>TOURNON</v>
          </cell>
          <cell r="P40" t="str">
            <v>ARCO</v>
          </cell>
          <cell r="Q40" t="str">
            <v>6, Rue de Dublin</v>
          </cell>
          <cell r="R40">
            <v>67300</v>
          </cell>
          <cell r="S40" t="str">
            <v>SCHILTIGHEIM</v>
          </cell>
          <cell r="T40">
            <v>388251715</v>
          </cell>
          <cell r="V40">
            <v>388251119</v>
          </cell>
          <cell r="W40">
            <v>33800</v>
          </cell>
          <cell r="Y40">
            <v>33800</v>
          </cell>
          <cell r="Z40">
            <v>19550</v>
          </cell>
          <cell r="AA40" t="str">
            <v>ER</v>
          </cell>
        </row>
        <row r="41">
          <cell r="A41">
            <v>7.04</v>
          </cell>
          <cell r="B41">
            <v>7</v>
          </cell>
          <cell r="C41" t="str">
            <v>YZ</v>
          </cell>
          <cell r="D41" t="str">
            <v>HS</v>
          </cell>
          <cell r="E41" t="str">
            <v>ARCO</v>
          </cell>
          <cell r="F41" t="str">
            <v>6, Rue de Dublin</v>
          </cell>
          <cell r="G41">
            <v>67300</v>
          </cell>
          <cell r="H41" t="str">
            <v>SCHILTIGHEIM</v>
          </cell>
          <cell r="I41">
            <v>388251715</v>
          </cell>
          <cell r="K41">
            <v>388251119</v>
          </cell>
          <cell r="L41" t="str">
            <v>SCI ALTOK - ALBRESS</v>
          </cell>
          <cell r="M41" t="str">
            <v>RHONE ALPES</v>
          </cell>
          <cell r="N41">
            <v>1</v>
          </cell>
          <cell r="O41" t="str">
            <v>DAGNEUX</v>
          </cell>
          <cell r="P41" t="str">
            <v>ARCO</v>
          </cell>
          <cell r="Q41" t="str">
            <v>6, Rue de Dublin</v>
          </cell>
          <cell r="R41">
            <v>67300</v>
          </cell>
          <cell r="S41" t="str">
            <v>SCHILTIGHEIM</v>
          </cell>
          <cell r="T41">
            <v>388251715</v>
          </cell>
          <cell r="V41">
            <v>388251119</v>
          </cell>
          <cell r="W41">
            <v>63250</v>
          </cell>
          <cell r="Y41">
            <v>63250</v>
          </cell>
          <cell r="Z41">
            <v>30770</v>
          </cell>
          <cell r="AA41" t="str">
            <v>ER</v>
          </cell>
          <cell r="AB41" t="str">
            <v>JANDOT</v>
          </cell>
        </row>
        <row r="42">
          <cell r="A42">
            <v>7.0410000000000004</v>
          </cell>
          <cell r="B42">
            <v>7</v>
          </cell>
          <cell r="C42" t="str">
            <v>JH</v>
          </cell>
          <cell r="D42" t="str">
            <v>BI</v>
          </cell>
          <cell r="E42" t="str">
            <v>SCI NEEA</v>
          </cell>
          <cell r="F42" t="str">
            <v>4, Rue d'Obernai</v>
          </cell>
          <cell r="G42">
            <v>68180</v>
          </cell>
          <cell r="H42" t="str">
            <v>HORBOURG WIHR</v>
          </cell>
          <cell r="I42">
            <v>389232224</v>
          </cell>
          <cell r="L42" t="str">
            <v>GASMI TOITURES</v>
          </cell>
          <cell r="M42" t="str">
            <v>ALSACE</v>
          </cell>
          <cell r="N42">
            <v>68</v>
          </cell>
          <cell r="O42" t="str">
            <v>HORBOURG WIHR</v>
          </cell>
          <cell r="P42" t="str">
            <v>ECHO ARCHITECTURE</v>
          </cell>
          <cell r="Q42" t="str">
            <v>5, Rue Henner</v>
          </cell>
          <cell r="R42">
            <v>68000</v>
          </cell>
          <cell r="S42" t="str">
            <v>COLMAR</v>
          </cell>
          <cell r="T42">
            <v>389241528</v>
          </cell>
          <cell r="W42">
            <v>125250</v>
          </cell>
          <cell r="Y42">
            <v>125250</v>
          </cell>
          <cell r="Z42">
            <v>79300</v>
          </cell>
          <cell r="AA42" t="str">
            <v>FV</v>
          </cell>
          <cell r="AB42" t="str">
            <v>JANDOT</v>
          </cell>
        </row>
        <row r="43">
          <cell r="A43">
            <v>7.0419999999999998</v>
          </cell>
          <cell r="B43">
            <v>7</v>
          </cell>
          <cell r="C43" t="str">
            <v>BE</v>
          </cell>
          <cell r="D43" t="str">
            <v>BI</v>
          </cell>
          <cell r="E43" t="str">
            <v>DEMATHIEU &amp; BARD</v>
          </cell>
          <cell r="F43" t="str">
            <v>51, Rue Lepeletier</v>
          </cell>
          <cell r="G43">
            <v>75009</v>
          </cell>
          <cell r="H43" t="str">
            <v>PARIS</v>
          </cell>
          <cell r="I43">
            <v>153322370</v>
          </cell>
          <cell r="J43">
            <v>627110808</v>
          </cell>
          <cell r="L43" t="str">
            <v>DE PRA</v>
          </cell>
          <cell r="M43" t="str">
            <v>ALSACE</v>
          </cell>
          <cell r="N43">
            <v>67</v>
          </cell>
          <cell r="O43" t="str">
            <v>STRASBOURG</v>
          </cell>
          <cell r="W43">
            <v>128585</v>
          </cell>
          <cell r="Y43">
            <v>128585</v>
          </cell>
          <cell r="Z43">
            <v>55323</v>
          </cell>
          <cell r="AA43" t="str">
            <v>FV</v>
          </cell>
          <cell r="AB43" t="str">
            <v>ST /ICC</v>
          </cell>
        </row>
        <row r="44">
          <cell r="A44">
            <v>7.0430000000000001</v>
          </cell>
          <cell r="B44">
            <v>7</v>
          </cell>
          <cell r="C44" t="str">
            <v>YZ</v>
          </cell>
          <cell r="D44" t="str">
            <v>DI</v>
          </cell>
          <cell r="E44" t="str">
            <v>SCI MODENA II</v>
          </cell>
          <cell r="F44" t="str">
            <v>1, Rue Alcide de Gaspéri</v>
          </cell>
          <cell r="G44">
            <v>68390</v>
          </cell>
          <cell r="H44" t="str">
            <v>SAUSHEIM</v>
          </cell>
          <cell r="L44" t="str">
            <v>SCI MODENA II</v>
          </cell>
          <cell r="M44" t="str">
            <v>ALSACE</v>
          </cell>
          <cell r="N44">
            <v>68</v>
          </cell>
          <cell r="O44" t="str">
            <v>SAUSHEIM</v>
          </cell>
          <cell r="P44" t="str">
            <v>ANTHYLIS</v>
          </cell>
          <cell r="Q44" t="str">
            <v>17, Rue Jacobi Netter   Parc d'Activités des Forges</v>
          </cell>
          <cell r="R44">
            <v>67200</v>
          </cell>
          <cell r="S44" t="str">
            <v>STRASBOURG</v>
          </cell>
          <cell r="T44">
            <v>388830489</v>
          </cell>
          <cell r="V44">
            <v>388831856</v>
          </cell>
          <cell r="W44">
            <v>225136.95</v>
          </cell>
          <cell r="Y44">
            <v>225136.95</v>
          </cell>
          <cell r="Z44">
            <v>107000</v>
          </cell>
          <cell r="AA44" t="str">
            <v>ER</v>
          </cell>
        </row>
        <row r="45">
          <cell r="A45">
            <v>7.0439999999999996</v>
          </cell>
          <cell r="B45">
            <v>7</v>
          </cell>
          <cell r="C45" t="str">
            <v>JLC</v>
          </cell>
          <cell r="D45" t="str">
            <v>DI</v>
          </cell>
          <cell r="E45" t="str">
            <v>LEON GROSSE</v>
          </cell>
          <cell r="F45" t="str">
            <v>27, Rue Louis de Broglie   Parc Technologique</v>
          </cell>
          <cell r="G45">
            <v>21000</v>
          </cell>
          <cell r="H45" t="str">
            <v>DIJON</v>
          </cell>
          <cell r="I45">
            <v>380371010</v>
          </cell>
          <cell r="J45">
            <v>670036113</v>
          </cell>
          <cell r="L45" t="str">
            <v>HOTEL IBIS CLEMENCEAU</v>
          </cell>
          <cell r="M45" t="str">
            <v>BOURGOGNE</v>
          </cell>
          <cell r="N45">
            <v>21</v>
          </cell>
          <cell r="O45" t="str">
            <v>DIJON</v>
          </cell>
          <cell r="W45">
            <v>35980</v>
          </cell>
          <cell r="Y45">
            <v>35980</v>
          </cell>
          <cell r="Z45">
            <v>8120</v>
          </cell>
          <cell r="AA45" t="str">
            <v>RC</v>
          </cell>
        </row>
        <row r="46">
          <cell r="A46">
            <v>7.0449999999999999</v>
          </cell>
          <cell r="B46">
            <v>8</v>
          </cell>
          <cell r="C46" t="str">
            <v>YZ</v>
          </cell>
          <cell r="D46" t="str">
            <v>DI</v>
          </cell>
          <cell r="E46" t="str">
            <v>ANTHYLIS</v>
          </cell>
          <cell r="F46" t="str">
            <v>17, Rue Jacobi Netter   Parc d'Activités des Forges</v>
          </cell>
          <cell r="G46">
            <v>67200</v>
          </cell>
          <cell r="H46" t="str">
            <v>STRASBOURG</v>
          </cell>
          <cell r="I46">
            <v>388830489</v>
          </cell>
          <cell r="K46">
            <v>388831856</v>
          </cell>
          <cell r="L46" t="str">
            <v>SCI BATYSAR</v>
          </cell>
          <cell r="M46" t="str">
            <v>LORRAINE</v>
          </cell>
          <cell r="N46">
            <v>57</v>
          </cell>
          <cell r="O46" t="str">
            <v>BEHREN LES FORBACH</v>
          </cell>
          <cell r="P46" t="str">
            <v>ANTHYLIS</v>
          </cell>
          <cell r="Q46" t="str">
            <v>17, Rue Jacobi Netter   Parc d'Activités des Forges</v>
          </cell>
          <cell r="R46">
            <v>67200</v>
          </cell>
          <cell r="S46" t="str">
            <v>STRASBOURG</v>
          </cell>
          <cell r="T46">
            <v>388830489</v>
          </cell>
          <cell r="V46">
            <v>388831856</v>
          </cell>
          <cell r="W46">
            <v>80090</v>
          </cell>
          <cell r="Y46">
            <v>80090</v>
          </cell>
          <cell r="Z46">
            <v>40894</v>
          </cell>
          <cell r="AA46" t="str">
            <v>ER</v>
          </cell>
          <cell r="AB46" t="str">
            <v>ST / HERRBACH</v>
          </cell>
        </row>
        <row r="47">
          <cell r="A47">
            <v>7.0460000000000003</v>
          </cell>
          <cell r="B47">
            <v>8</v>
          </cell>
          <cell r="C47" t="str">
            <v>JH</v>
          </cell>
          <cell r="D47" t="str">
            <v>GD</v>
          </cell>
          <cell r="E47" t="str">
            <v>IMMOBILIERE EUROPEENNE DES MOUSQUETAIRES</v>
          </cell>
          <cell r="F47" t="str">
            <v>11, Allée des Mousquetaires   Parc de Tréville</v>
          </cell>
          <cell r="G47">
            <v>91078</v>
          </cell>
          <cell r="H47" t="str">
            <v>BONDOUFLE</v>
          </cell>
          <cell r="J47">
            <v>621416495</v>
          </cell>
          <cell r="L47" t="str">
            <v>CELLULE 5</v>
          </cell>
          <cell r="M47" t="str">
            <v>BOURGOGNE</v>
          </cell>
          <cell r="N47">
            <v>71</v>
          </cell>
          <cell r="O47" t="str">
            <v>DIGOIN</v>
          </cell>
          <cell r="P47" t="str">
            <v>AXIS INGENIERIE</v>
          </cell>
          <cell r="Q47" t="str">
            <v>89, Rue Bellecombe</v>
          </cell>
          <cell r="R47">
            <v>69003</v>
          </cell>
          <cell r="S47" t="str">
            <v>LYON</v>
          </cell>
          <cell r="T47">
            <v>478629555</v>
          </cell>
          <cell r="U47">
            <v>777974366</v>
          </cell>
          <cell r="V47">
            <v>478628553</v>
          </cell>
          <cell r="W47">
            <v>70336.2</v>
          </cell>
          <cell r="Y47">
            <v>70336.2</v>
          </cell>
          <cell r="Z47">
            <v>35230</v>
          </cell>
          <cell r="AA47" t="str">
            <v>FV</v>
          </cell>
          <cell r="AB47" t="str">
            <v>GIRARD</v>
          </cell>
        </row>
        <row r="48">
          <cell r="A48">
            <v>7.0469999999999997</v>
          </cell>
          <cell r="B48">
            <v>8</v>
          </cell>
          <cell r="C48" t="str">
            <v>JH</v>
          </cell>
          <cell r="D48" t="str">
            <v>GD</v>
          </cell>
          <cell r="E48" t="str">
            <v>IMMOBILIERE EUROPEENNE DES MOUSQUETAIRES</v>
          </cell>
          <cell r="F48" t="str">
            <v>24, Rue Auguste Chabrières</v>
          </cell>
          <cell r="G48">
            <v>75015</v>
          </cell>
          <cell r="H48" t="str">
            <v>PARIS</v>
          </cell>
          <cell r="J48">
            <v>621416495</v>
          </cell>
          <cell r="L48" t="str">
            <v>INTERMARCHE</v>
          </cell>
          <cell r="M48" t="str">
            <v>RHONE ALPES</v>
          </cell>
          <cell r="N48">
            <v>1</v>
          </cell>
          <cell r="O48" t="str">
            <v>SAINT ANDRE DE CORCY</v>
          </cell>
          <cell r="P48" t="str">
            <v>CIA INTERNATIONAL</v>
          </cell>
          <cell r="Q48" t="str">
            <v>4b, Rue Maryse Bastié</v>
          </cell>
          <cell r="R48">
            <v>69500</v>
          </cell>
          <cell r="S48" t="str">
            <v>BRON</v>
          </cell>
          <cell r="T48">
            <v>478772990</v>
          </cell>
          <cell r="V48">
            <v>478012168</v>
          </cell>
          <cell r="W48">
            <v>110000</v>
          </cell>
          <cell r="Y48">
            <v>110000</v>
          </cell>
          <cell r="Z48">
            <v>34835</v>
          </cell>
          <cell r="AA48" t="str">
            <v>JH</v>
          </cell>
        </row>
        <row r="49">
          <cell r="A49">
            <v>7.048</v>
          </cell>
          <cell r="B49">
            <v>8</v>
          </cell>
          <cell r="C49" t="str">
            <v>JH</v>
          </cell>
          <cell r="D49" t="str">
            <v>GD</v>
          </cell>
          <cell r="E49" t="str">
            <v>IMMOBILIERE EUROPEENNE DES MOUSQUETAIRES</v>
          </cell>
          <cell r="F49" t="str">
            <v>24, Rue Auguste Chabrières</v>
          </cell>
          <cell r="G49">
            <v>75015</v>
          </cell>
          <cell r="H49" t="str">
            <v>PARIS</v>
          </cell>
          <cell r="J49">
            <v>621416495</v>
          </cell>
          <cell r="L49" t="str">
            <v>INTERMARCHE</v>
          </cell>
          <cell r="M49" t="str">
            <v>FRANCHE COMTE</v>
          </cell>
          <cell r="N49">
            <v>25</v>
          </cell>
          <cell r="O49" t="str">
            <v>CUSSEY SUR L'OGNON</v>
          </cell>
          <cell r="P49" t="str">
            <v>AXIS INGENIERIE</v>
          </cell>
          <cell r="Q49" t="str">
            <v>89, Rue Bellecombe</v>
          </cell>
          <cell r="R49">
            <v>69003</v>
          </cell>
          <cell r="S49" t="str">
            <v>LYON</v>
          </cell>
          <cell r="T49">
            <v>478629555</v>
          </cell>
          <cell r="V49">
            <v>478628553</v>
          </cell>
          <cell r="W49">
            <v>101189</v>
          </cell>
          <cell r="X49">
            <v>300</v>
          </cell>
          <cell r="Y49">
            <v>101489</v>
          </cell>
          <cell r="Z49">
            <v>52225</v>
          </cell>
          <cell r="AA49" t="str">
            <v>FV</v>
          </cell>
        </row>
        <row r="50">
          <cell r="A50">
            <v>7.0490000000000004</v>
          </cell>
          <cell r="B50">
            <v>8</v>
          </cell>
          <cell r="C50" t="str">
            <v>JLC</v>
          </cell>
          <cell r="D50" t="str">
            <v>MP</v>
          </cell>
          <cell r="E50" t="str">
            <v>COMMUNAUTE URBAINE DU GRAND DIJON</v>
          </cell>
          <cell r="F50" t="str">
            <v>40, Avenue du Drapeau</v>
          </cell>
          <cell r="G50">
            <v>21075</v>
          </cell>
          <cell r="H50" t="str">
            <v>DIJON Cédex</v>
          </cell>
          <cell r="L50" t="str">
            <v>CENTRE AQUATIQUE - PISCINE DU CARROUSEL</v>
          </cell>
          <cell r="M50" t="str">
            <v>BOURGOGNE</v>
          </cell>
          <cell r="N50">
            <v>21</v>
          </cell>
          <cell r="O50" t="str">
            <v>DIJON</v>
          </cell>
          <cell r="P50" t="str">
            <v>CUROT CONSTRUCTION</v>
          </cell>
          <cell r="Q50" t="str">
            <v>152, Rue des Vieilles Vignes   BP 50101</v>
          </cell>
          <cell r="R50">
            <v>21603</v>
          </cell>
          <cell r="S50" t="str">
            <v>LONGVIC Cédex</v>
          </cell>
          <cell r="T50">
            <v>380680730</v>
          </cell>
          <cell r="V50">
            <v>380667341</v>
          </cell>
          <cell r="W50">
            <v>692543.88</v>
          </cell>
          <cell r="X50">
            <v>3878.1200000000026</v>
          </cell>
          <cell r="Y50">
            <v>696422</v>
          </cell>
          <cell r="Z50">
            <v>254720</v>
          </cell>
          <cell r="AA50" t="str">
            <v>RC / R.C</v>
          </cell>
          <cell r="AB50" t="str">
            <v>ST / CHAPUIS</v>
          </cell>
        </row>
        <row r="51">
          <cell r="A51">
            <v>7.05</v>
          </cell>
          <cell r="B51">
            <v>9</v>
          </cell>
          <cell r="C51" t="str">
            <v>JLC</v>
          </cell>
          <cell r="D51" t="str">
            <v>BI</v>
          </cell>
          <cell r="E51" t="str">
            <v>BATIPRO CONCEPT</v>
          </cell>
          <cell r="F51" t="str">
            <v>31, Rue de la Gare</v>
          </cell>
          <cell r="G51">
            <v>25770</v>
          </cell>
          <cell r="H51" t="str">
            <v>SERRE LES SAPINS</v>
          </cell>
          <cell r="I51">
            <v>381412500</v>
          </cell>
          <cell r="K51">
            <v>381518041</v>
          </cell>
          <cell r="L51" t="str">
            <v>SCI LA COMBE DU PUITS 2</v>
          </cell>
          <cell r="M51" t="str">
            <v>FRANCHE COMTE</v>
          </cell>
          <cell r="N51">
            <v>25</v>
          </cell>
          <cell r="O51" t="str">
            <v>ECOLE VALENTIN</v>
          </cell>
          <cell r="P51" t="str">
            <v>BATIPRO CONCEPT</v>
          </cell>
          <cell r="Q51" t="str">
            <v>31, Rue de la Gare</v>
          </cell>
          <cell r="R51">
            <v>25770</v>
          </cell>
          <cell r="S51" t="str">
            <v>SERRE LES SAPINS</v>
          </cell>
          <cell r="T51">
            <v>381412500</v>
          </cell>
          <cell r="V51">
            <v>381518041</v>
          </cell>
          <cell r="W51">
            <v>2225</v>
          </cell>
          <cell r="Y51">
            <v>2225</v>
          </cell>
          <cell r="Z51">
            <v>1202</v>
          </cell>
          <cell r="AA51" t="str">
            <v>RC</v>
          </cell>
        </row>
        <row r="52">
          <cell r="A52">
            <v>7.0510000000000002</v>
          </cell>
          <cell r="B52">
            <v>9</v>
          </cell>
          <cell r="C52" t="str">
            <v>RM</v>
          </cell>
          <cell r="D52" t="str">
            <v>GD</v>
          </cell>
          <cell r="E52" t="str">
            <v>TMB</v>
          </cell>
          <cell r="F52" t="str">
            <v>Rue Escalier Moirkacha</v>
          </cell>
          <cell r="G52">
            <v>97640</v>
          </cell>
          <cell r="H52" t="str">
            <v>SADA (MAYOTTE)</v>
          </cell>
          <cell r="I52">
            <v>639069104</v>
          </cell>
          <cell r="J52">
            <v>639395926</v>
          </cell>
          <cell r="L52" t="str">
            <v>GALERIE MAHORAISE</v>
          </cell>
          <cell r="M52" t="str">
            <v>OUTRE MER</v>
          </cell>
          <cell r="N52">
            <v>97</v>
          </cell>
          <cell r="O52" t="str">
            <v>MAMOUDZOU (MAYOTTE)</v>
          </cell>
          <cell r="W52">
            <v>115693</v>
          </cell>
          <cell r="Y52">
            <v>115693</v>
          </cell>
          <cell r="Z52">
            <v>38800</v>
          </cell>
          <cell r="AA52" t="str">
            <v>RM</v>
          </cell>
          <cell r="AB52" t="str">
            <v>MAGNY</v>
          </cell>
        </row>
        <row r="53">
          <cell r="A53">
            <v>7.0519999999999996</v>
          </cell>
          <cell r="B53">
            <v>9</v>
          </cell>
          <cell r="C53" t="str">
            <v>JH</v>
          </cell>
          <cell r="D53" t="str">
            <v>MP</v>
          </cell>
          <cell r="E53" t="str">
            <v>SANTE PUBLIQUE FRANCE</v>
          </cell>
          <cell r="F53" t="str">
            <v>Agence Nationale de Santé Publique   12, Rue du Val d'Osne</v>
          </cell>
          <cell r="G53">
            <v>94415</v>
          </cell>
          <cell r="H53" t="str">
            <v>SAINT MAURICE Cédex</v>
          </cell>
          <cell r="I53">
            <v>141796700</v>
          </cell>
          <cell r="K53">
            <v>141796767</v>
          </cell>
          <cell r="L53" t="str">
            <v>SANTE PUBLIQUE VACASSY</v>
          </cell>
          <cell r="M53" t="str">
            <v>ILE DE FRANCE</v>
          </cell>
          <cell r="N53">
            <v>94</v>
          </cell>
          <cell r="O53" t="str">
            <v>SAINT MAURICE</v>
          </cell>
          <cell r="P53" t="str">
            <v>ARBONIS</v>
          </cell>
          <cell r="Q53" t="str">
            <v>RN 79   Lieu-Dit Chevannes</v>
          </cell>
          <cell r="R53">
            <v>71220</v>
          </cell>
          <cell r="S53" t="str">
            <v>VEROSVRES</v>
          </cell>
          <cell r="T53">
            <v>385248122</v>
          </cell>
          <cell r="V53">
            <v>385248450</v>
          </cell>
          <cell r="W53">
            <v>171750</v>
          </cell>
          <cell r="X53">
            <v>13269.6</v>
          </cell>
          <cell r="Y53">
            <v>185019.6</v>
          </cell>
          <cell r="Z53">
            <v>39576</v>
          </cell>
          <cell r="AA53" t="str">
            <v>RG</v>
          </cell>
        </row>
        <row r="54">
          <cell r="A54">
            <v>7.0529999999999999</v>
          </cell>
          <cell r="B54">
            <v>9</v>
          </cell>
          <cell r="C54" t="str">
            <v>RM</v>
          </cell>
          <cell r="D54" t="str">
            <v>GD</v>
          </cell>
          <cell r="E54" t="str">
            <v>SCI DE LA BRUNETTE</v>
          </cell>
          <cell r="F54" t="str">
            <v>1, Rue de Vénétie   BP 449</v>
          </cell>
          <cell r="G54">
            <v>74940</v>
          </cell>
          <cell r="H54" t="str">
            <v>ANNECY LE VIEUX</v>
          </cell>
          <cell r="L54" t="str">
            <v>INTERSPORT</v>
          </cell>
          <cell r="M54" t="str">
            <v>RHONE ALPES</v>
          </cell>
          <cell r="N54">
            <v>73</v>
          </cell>
          <cell r="O54" t="str">
            <v>MOUTIERS</v>
          </cell>
          <cell r="P54" t="str">
            <v>PERSPECTIVES ARCHITECTURE</v>
          </cell>
          <cell r="Q54" t="str">
            <v>89, Avenue des Salines Royales</v>
          </cell>
          <cell r="R54">
            <v>73600</v>
          </cell>
          <cell r="S54" t="str">
            <v>MOUTIERS</v>
          </cell>
          <cell r="T54">
            <v>479242207</v>
          </cell>
          <cell r="V54">
            <v>479229260</v>
          </cell>
          <cell r="W54">
            <v>90000</v>
          </cell>
          <cell r="Y54">
            <v>90000</v>
          </cell>
          <cell r="Z54">
            <v>47000</v>
          </cell>
          <cell r="AA54" t="str">
            <v>RM</v>
          </cell>
          <cell r="AB54" t="str">
            <v>SOUPEY</v>
          </cell>
        </row>
        <row r="55">
          <cell r="A55">
            <v>7.0540000000000003</v>
          </cell>
          <cell r="B55">
            <v>9</v>
          </cell>
          <cell r="C55" t="str">
            <v>RM</v>
          </cell>
          <cell r="D55" t="str">
            <v>DI</v>
          </cell>
          <cell r="E55" t="str">
            <v>SCI TECHNOPARK 3 chez LAZARD GROUPE</v>
          </cell>
          <cell r="F55" t="str">
            <v>33, Avenue Foch</v>
          </cell>
          <cell r="G55">
            <v>69006</v>
          </cell>
          <cell r="H55" t="str">
            <v>LYON</v>
          </cell>
          <cell r="I55">
            <v>472695969</v>
          </cell>
          <cell r="J55">
            <v>672221380</v>
          </cell>
          <cell r="K55">
            <v>472695968</v>
          </cell>
          <cell r="L55" t="str">
            <v>SCI TECHNOPARK 3 - BATIMENTS C ET D</v>
          </cell>
          <cell r="M55" t="str">
            <v>RHONE ALPES</v>
          </cell>
          <cell r="N55">
            <v>69</v>
          </cell>
          <cell r="O55" t="str">
            <v>LYON</v>
          </cell>
          <cell r="W55">
            <v>265510</v>
          </cell>
          <cell r="Y55">
            <v>265510</v>
          </cell>
          <cell r="Z55">
            <v>150020</v>
          </cell>
          <cell r="AA55" t="str">
            <v>RM</v>
          </cell>
          <cell r="AB55" t="str">
            <v>JANDOT</v>
          </cell>
        </row>
        <row r="56">
          <cell r="A56">
            <v>7.0549999999999997</v>
          </cell>
          <cell r="B56">
            <v>9</v>
          </cell>
          <cell r="C56" t="str">
            <v>JH</v>
          </cell>
          <cell r="D56" t="str">
            <v>GD</v>
          </cell>
          <cell r="E56" t="str">
            <v>IMMOBILIERE EUROPEENNE DES MOUSQUETAIRES</v>
          </cell>
          <cell r="F56" t="str">
            <v>24, Rue Auguste Chabrières</v>
          </cell>
          <cell r="G56">
            <v>75015</v>
          </cell>
          <cell r="H56" t="str">
            <v>PARIS</v>
          </cell>
          <cell r="J56">
            <v>621416495</v>
          </cell>
          <cell r="L56" t="str">
            <v>NETTO</v>
          </cell>
          <cell r="M56" t="str">
            <v>RHONE ALPES</v>
          </cell>
          <cell r="N56">
            <v>1</v>
          </cell>
          <cell r="O56" t="str">
            <v>PREVESSIN MOENS</v>
          </cell>
          <cell r="P56" t="str">
            <v>BOUCHET ARCHITECTURE</v>
          </cell>
          <cell r="Q56" t="str">
            <v>4, Rue Roger Lorisson   BP 107</v>
          </cell>
          <cell r="R56">
            <v>42163</v>
          </cell>
          <cell r="S56" t="str">
            <v>ANDREZIEUX BOUTHEON</v>
          </cell>
          <cell r="T56">
            <v>477552013</v>
          </cell>
          <cell r="W56">
            <v>52720</v>
          </cell>
          <cell r="Y56">
            <v>52720</v>
          </cell>
          <cell r="Z56">
            <v>17040</v>
          </cell>
          <cell r="AA56" t="str">
            <v>JH</v>
          </cell>
        </row>
        <row r="57">
          <cell r="A57">
            <v>7.056</v>
          </cell>
          <cell r="B57">
            <v>9</v>
          </cell>
          <cell r="C57" t="str">
            <v>JH</v>
          </cell>
          <cell r="D57" t="str">
            <v>BI</v>
          </cell>
          <cell r="E57" t="str">
            <v>LCR</v>
          </cell>
          <cell r="F57" t="str">
            <v>19, Rue de la Haye   CS 30058   SCHILTIGHEIM</v>
          </cell>
          <cell r="G57">
            <v>67013</v>
          </cell>
          <cell r="H57" t="str">
            <v>STRASBOURG</v>
          </cell>
          <cell r="I57">
            <v>388770240</v>
          </cell>
          <cell r="K57">
            <v>388770265</v>
          </cell>
          <cell r="L57" t="str">
            <v>SCI 3R IMMO - R &amp; D IMMO</v>
          </cell>
          <cell r="M57" t="str">
            <v>ALSACE</v>
          </cell>
          <cell r="N57">
            <v>67</v>
          </cell>
          <cell r="O57" t="str">
            <v>MONSWILLER</v>
          </cell>
          <cell r="P57" t="str">
            <v>LCR</v>
          </cell>
          <cell r="Q57" t="str">
            <v>19, Rue de la Haye   CS 30058   SCHILTIGHEIM</v>
          </cell>
          <cell r="R57">
            <v>67013</v>
          </cell>
          <cell r="S57" t="str">
            <v>STRASBOURG</v>
          </cell>
          <cell r="T57">
            <v>388770240</v>
          </cell>
          <cell r="V57">
            <v>388770265</v>
          </cell>
          <cell r="W57">
            <v>341115</v>
          </cell>
          <cell r="Y57">
            <v>341115</v>
          </cell>
          <cell r="Z57">
            <v>209740</v>
          </cell>
          <cell r="AA57" t="str">
            <v>JM</v>
          </cell>
        </row>
        <row r="58">
          <cell r="A58">
            <v>7.0570000000000004</v>
          </cell>
          <cell r="B58">
            <v>9</v>
          </cell>
          <cell r="C58" t="str">
            <v>JH</v>
          </cell>
          <cell r="D58" t="str">
            <v>GD</v>
          </cell>
          <cell r="E58" t="str">
            <v>SCI MARAUD</v>
          </cell>
          <cell r="F58" t="str">
            <v>1, Rue du Moulin</v>
          </cell>
          <cell r="G58">
            <v>21110</v>
          </cell>
          <cell r="H58" t="str">
            <v>MAGNY SUR TILLE</v>
          </cell>
          <cell r="J58">
            <v>680056387</v>
          </cell>
          <cell r="L58" t="str">
            <v>NETTO</v>
          </cell>
          <cell r="M58" t="str">
            <v>BOURGOGNE</v>
          </cell>
          <cell r="N58">
            <v>21</v>
          </cell>
          <cell r="O58" t="str">
            <v>AISEREY</v>
          </cell>
          <cell r="P58" t="str">
            <v>AXIS INGENIERIE</v>
          </cell>
          <cell r="Q58" t="str">
            <v>89, Rue Bellecombe</v>
          </cell>
          <cell r="R58">
            <v>69003</v>
          </cell>
          <cell r="S58" t="str">
            <v>LYON</v>
          </cell>
          <cell r="T58">
            <v>478629555</v>
          </cell>
          <cell r="U58">
            <v>777974366</v>
          </cell>
          <cell r="V58">
            <v>478628553</v>
          </cell>
          <cell r="W58">
            <v>37626</v>
          </cell>
          <cell r="Y58">
            <v>37626</v>
          </cell>
          <cell r="Z58">
            <v>17415</v>
          </cell>
          <cell r="AA58" t="str">
            <v>R.C</v>
          </cell>
          <cell r="AB58" t="str">
            <v>SOUPEY</v>
          </cell>
        </row>
        <row r="59">
          <cell r="A59">
            <v>7.0579999999999998</v>
          </cell>
          <cell r="B59">
            <v>9</v>
          </cell>
          <cell r="C59" t="str">
            <v>JLC</v>
          </cell>
          <cell r="D59" t="str">
            <v>BI</v>
          </cell>
          <cell r="E59" t="str">
            <v>BATIPRO CONCEPT</v>
          </cell>
          <cell r="F59" t="str">
            <v>31, Rue de la Gare</v>
          </cell>
          <cell r="G59">
            <v>25770</v>
          </cell>
          <cell r="H59" t="str">
            <v>SERRE LES SAPINS</v>
          </cell>
          <cell r="I59">
            <v>381412500</v>
          </cell>
          <cell r="K59">
            <v>381518041</v>
          </cell>
          <cell r="L59" t="str">
            <v>LARANJEIRA et DUCHAUD (L et D)</v>
          </cell>
          <cell r="M59" t="str">
            <v>FRANCHE COMTE</v>
          </cell>
          <cell r="N59">
            <v>39</v>
          </cell>
          <cell r="O59" t="str">
            <v>RANCHOT</v>
          </cell>
          <cell r="P59" t="str">
            <v>BATIPRO CONCEPT</v>
          </cell>
          <cell r="Q59" t="str">
            <v>31, Rue de la Gare</v>
          </cell>
          <cell r="R59">
            <v>25770</v>
          </cell>
          <cell r="S59" t="str">
            <v>SERRE LES SAPINS</v>
          </cell>
          <cell r="T59">
            <v>381412500</v>
          </cell>
          <cell r="V59">
            <v>381518041</v>
          </cell>
          <cell r="W59">
            <v>47244.15</v>
          </cell>
          <cell r="Y59">
            <v>47244.15</v>
          </cell>
          <cell r="Z59">
            <v>29993</v>
          </cell>
          <cell r="AA59" t="str">
            <v>JH</v>
          </cell>
          <cell r="AB59" t="str">
            <v>ST / CHAPUIS</v>
          </cell>
        </row>
        <row r="60">
          <cell r="A60">
            <v>7.0590000000000002</v>
          </cell>
          <cell r="B60">
            <v>9</v>
          </cell>
          <cell r="C60" t="str">
            <v>RM</v>
          </cell>
          <cell r="D60" t="str">
            <v>MP</v>
          </cell>
          <cell r="E60" t="str">
            <v>DRY TEC</v>
          </cell>
          <cell r="F60" t="str">
            <v>ZAC 3 SAINT JEAN DE BELLEVUE   LOT 6</v>
          </cell>
          <cell r="G60">
            <v>97150</v>
          </cell>
          <cell r="H60" t="str">
            <v>SAINT MARTIN</v>
          </cell>
          <cell r="I60">
            <v>590276902</v>
          </cell>
          <cell r="J60">
            <v>690383071</v>
          </cell>
          <cell r="K60">
            <v>590271432</v>
          </cell>
          <cell r="L60" t="str">
            <v>UPEP DE DIDIER</v>
          </cell>
          <cell r="M60" t="str">
            <v>OUTRE MER</v>
          </cell>
          <cell r="N60">
            <v>97</v>
          </cell>
          <cell r="O60" t="str">
            <v>FORT DE FRANCE</v>
          </cell>
          <cell r="P60" t="str">
            <v>RION CONSTRUCTION INDUSTRIELLE</v>
          </cell>
          <cell r="Q60" t="str">
            <v>c/o BURO CLUB   11, Rue des Arts et Métiers</v>
          </cell>
          <cell r="R60">
            <v>97200</v>
          </cell>
          <cell r="S60" t="str">
            <v>FORT DE FRANCE</v>
          </cell>
          <cell r="U60">
            <v>696079708</v>
          </cell>
          <cell r="W60">
            <v>38773</v>
          </cell>
          <cell r="Y60">
            <v>38773</v>
          </cell>
          <cell r="Z60">
            <v>27500</v>
          </cell>
          <cell r="AA60" t="str">
            <v>RC</v>
          </cell>
        </row>
        <row r="61">
          <cell r="A61">
            <v>7.06</v>
          </cell>
          <cell r="B61">
            <v>9</v>
          </cell>
          <cell r="C61" t="str">
            <v>RM</v>
          </cell>
          <cell r="D61" t="str">
            <v>MP</v>
          </cell>
          <cell r="E61" t="str">
            <v>DRY TEC</v>
          </cell>
          <cell r="F61" t="str">
            <v>ZAC 3 SAINT JEAN DE BELLEVUE   LOT 6</v>
          </cell>
          <cell r="G61">
            <v>97150</v>
          </cell>
          <cell r="H61" t="str">
            <v>SAINT MARTIN</v>
          </cell>
          <cell r="I61">
            <v>590276902</v>
          </cell>
          <cell r="J61">
            <v>690383071</v>
          </cell>
          <cell r="K61">
            <v>590271432</v>
          </cell>
          <cell r="L61" t="str">
            <v>CAOME</v>
          </cell>
          <cell r="M61" t="str">
            <v>OUTRE MER</v>
          </cell>
          <cell r="N61">
            <v>97</v>
          </cell>
          <cell r="O61" t="str">
            <v>FORT DE FRANCE</v>
          </cell>
          <cell r="P61" t="str">
            <v>RION CONSTRUCTION INDUSTRIELLE</v>
          </cell>
          <cell r="Q61" t="str">
            <v>c/o BURO CLUB   11, Rue des Arts et Métiers</v>
          </cell>
          <cell r="R61">
            <v>97200</v>
          </cell>
          <cell r="S61" t="str">
            <v>FORT DE FRANCE</v>
          </cell>
          <cell r="U61">
            <v>696079708</v>
          </cell>
          <cell r="W61">
            <v>9491</v>
          </cell>
          <cell r="Y61">
            <v>9491</v>
          </cell>
          <cell r="Z61">
            <v>3760</v>
          </cell>
          <cell r="AA61" t="str">
            <v>JH</v>
          </cell>
          <cell r="AB61" t="str">
            <v>ROYER</v>
          </cell>
        </row>
        <row r="62">
          <cell r="A62">
            <v>7.0609999999999999</v>
          </cell>
          <cell r="B62">
            <v>9</v>
          </cell>
          <cell r="C62" t="str">
            <v>JH</v>
          </cell>
          <cell r="D62" t="str">
            <v>BI</v>
          </cell>
          <cell r="E62" t="str">
            <v>FIDOMO</v>
          </cell>
          <cell r="F62" t="str">
            <v>435, Rue pIerre Longue</v>
          </cell>
          <cell r="G62">
            <v>74800</v>
          </cell>
          <cell r="H62" t="str">
            <v>AMANCY</v>
          </cell>
          <cell r="I62">
            <v>450254883</v>
          </cell>
          <cell r="L62" t="str">
            <v>FIDOMO</v>
          </cell>
          <cell r="M62" t="str">
            <v>RHONE ALPES</v>
          </cell>
          <cell r="N62">
            <v>74</v>
          </cell>
          <cell r="O62" t="str">
            <v>AMANCY</v>
          </cell>
          <cell r="P62" t="str">
            <v>ARCH'INGENIERIE</v>
          </cell>
          <cell r="Q62" t="str">
            <v>32, Rue Gustave Eiffel</v>
          </cell>
          <cell r="R62">
            <v>74600</v>
          </cell>
          <cell r="S62" t="str">
            <v>SEYNOD</v>
          </cell>
          <cell r="T62">
            <v>450452657</v>
          </cell>
          <cell r="U62">
            <v>603106554</v>
          </cell>
          <cell r="W62">
            <v>150008</v>
          </cell>
          <cell r="Y62">
            <v>150008</v>
          </cell>
          <cell r="Z62">
            <v>78006</v>
          </cell>
          <cell r="AA62" t="str">
            <v>RG</v>
          </cell>
        </row>
        <row r="63">
          <cell r="A63">
            <v>7.0620000000000003</v>
          </cell>
          <cell r="B63">
            <v>10</v>
          </cell>
          <cell r="C63" t="str">
            <v>JH</v>
          </cell>
          <cell r="D63" t="str">
            <v>GD</v>
          </cell>
          <cell r="E63" t="str">
            <v>IMMOBILIERE EUROPEENNE DES MOUSQUETAIRES</v>
          </cell>
          <cell r="F63" t="str">
            <v>11, Allée des Mousquetaires   Parc de Tréville</v>
          </cell>
          <cell r="G63">
            <v>91078</v>
          </cell>
          <cell r="H63" t="str">
            <v>BONDOUFLE</v>
          </cell>
          <cell r="J63">
            <v>621416495</v>
          </cell>
          <cell r="L63" t="str">
            <v>DECATHLON</v>
          </cell>
          <cell r="M63" t="str">
            <v>BOURGOGNE</v>
          </cell>
          <cell r="N63">
            <v>71</v>
          </cell>
          <cell r="O63" t="str">
            <v>DIGOIN</v>
          </cell>
          <cell r="P63" t="str">
            <v>AXIS INGENIERIE</v>
          </cell>
          <cell r="Q63" t="str">
            <v>89, Rue Bellecombe</v>
          </cell>
          <cell r="R63">
            <v>69003</v>
          </cell>
          <cell r="S63" t="str">
            <v>LYON</v>
          </cell>
          <cell r="T63">
            <v>478629555</v>
          </cell>
          <cell r="U63">
            <v>777974366</v>
          </cell>
          <cell r="V63">
            <v>478628553</v>
          </cell>
          <cell r="W63">
            <v>97483.85</v>
          </cell>
          <cell r="Y63">
            <v>97483.85</v>
          </cell>
          <cell r="Z63">
            <v>57882</v>
          </cell>
          <cell r="AA63" t="str">
            <v>FV</v>
          </cell>
        </row>
        <row r="64">
          <cell r="A64">
            <v>7.0629999999999997</v>
          </cell>
          <cell r="B64">
            <v>10</v>
          </cell>
          <cell r="C64" t="str">
            <v>JH</v>
          </cell>
          <cell r="D64" t="str">
            <v>DI</v>
          </cell>
          <cell r="E64" t="str">
            <v>SCI H2E INVEST</v>
          </cell>
          <cell r="F64" t="str">
            <v>5, Impasse Saint Sébastien</v>
          </cell>
          <cell r="G64">
            <v>68700</v>
          </cell>
          <cell r="H64" t="str">
            <v>WATTWILLER</v>
          </cell>
          <cell r="I64">
            <v>389621398</v>
          </cell>
          <cell r="L64" t="str">
            <v>GARAGE MASTER</v>
          </cell>
          <cell r="M64" t="str">
            <v>ALSACE</v>
          </cell>
          <cell r="N64">
            <v>68</v>
          </cell>
          <cell r="O64" t="str">
            <v>ISSENHEIM</v>
          </cell>
          <cell r="P64" t="str">
            <v>REALBATI</v>
          </cell>
          <cell r="Q64" t="str">
            <v>30, Rue du Général De Gaulle</v>
          </cell>
          <cell r="R64">
            <v>68270</v>
          </cell>
          <cell r="S64" t="str">
            <v>RUELISHEIM</v>
          </cell>
          <cell r="T64">
            <v>389575473</v>
          </cell>
          <cell r="V64">
            <v>389575565</v>
          </cell>
          <cell r="W64">
            <v>31163</v>
          </cell>
          <cell r="Y64">
            <v>31163</v>
          </cell>
          <cell r="Z64">
            <v>13690</v>
          </cell>
          <cell r="AA64" t="str">
            <v>FV</v>
          </cell>
        </row>
        <row r="65">
          <cell r="A65">
            <v>7.0640000000000001</v>
          </cell>
          <cell r="B65">
            <v>10</v>
          </cell>
          <cell r="C65" t="str">
            <v>JH</v>
          </cell>
          <cell r="D65" t="str">
            <v>DI</v>
          </cell>
          <cell r="E65" t="str">
            <v>JEMA DISTRIBUTION</v>
          </cell>
          <cell r="F65" t="str">
            <v>14, Avenue de l'Europe</v>
          </cell>
          <cell r="G65">
            <v>67390</v>
          </cell>
          <cell r="H65" t="str">
            <v>MARKOLSHEIM</v>
          </cell>
          <cell r="L65" t="str">
            <v>JEMA DISTRIBUTION</v>
          </cell>
          <cell r="M65" t="str">
            <v>ALSACE</v>
          </cell>
          <cell r="N65">
            <v>67</v>
          </cell>
          <cell r="O65" t="str">
            <v>MARKOLSHEIM</v>
          </cell>
          <cell r="P65" t="str">
            <v>FINKLER</v>
          </cell>
          <cell r="Q65" t="str">
            <v>1, Place du Marché aux Pots</v>
          </cell>
          <cell r="R65">
            <v>67600</v>
          </cell>
          <cell r="S65" t="str">
            <v>SELESTAT</v>
          </cell>
          <cell r="T65">
            <v>388580225</v>
          </cell>
          <cell r="V65">
            <v>388829192</v>
          </cell>
          <cell r="W65">
            <v>105550</v>
          </cell>
          <cell r="Y65">
            <v>105550</v>
          </cell>
          <cell r="Z65">
            <v>52363</v>
          </cell>
          <cell r="AA65" t="str">
            <v>FV</v>
          </cell>
        </row>
        <row r="66">
          <cell r="A66">
            <v>7.0650000000000004</v>
          </cell>
          <cell r="B66">
            <v>10</v>
          </cell>
          <cell r="C66" t="str">
            <v>JLC</v>
          </cell>
          <cell r="D66" t="str">
            <v>BI</v>
          </cell>
          <cell r="E66" t="str">
            <v>CUROT CONSTRUCTION</v>
          </cell>
          <cell r="F66" t="str">
            <v>152, Rue des Vieilles Vignes   BP 50101</v>
          </cell>
          <cell r="G66">
            <v>21602</v>
          </cell>
          <cell r="H66" t="str">
            <v>LONGVIC Cédex</v>
          </cell>
          <cell r="I66">
            <v>380680730</v>
          </cell>
          <cell r="J66">
            <v>672047873</v>
          </cell>
          <cell r="K66">
            <v>380667341</v>
          </cell>
          <cell r="L66" t="str">
            <v>FORGES DE COURCELLES</v>
          </cell>
          <cell r="M66" t="str">
            <v>CHAMPAGNE ARDENNES</v>
          </cell>
          <cell r="N66">
            <v>52</v>
          </cell>
          <cell r="O66" t="str">
            <v>NOGENT</v>
          </cell>
          <cell r="P66" t="str">
            <v>CUROT CONSTRUCTION</v>
          </cell>
          <cell r="Q66" t="str">
            <v>152, Rue des Vieilles Vignes   BP 50101</v>
          </cell>
          <cell r="R66">
            <v>21603</v>
          </cell>
          <cell r="S66" t="str">
            <v>LONGVIC Cédex</v>
          </cell>
          <cell r="T66">
            <v>380680730</v>
          </cell>
          <cell r="V66">
            <v>380667341</v>
          </cell>
          <cell r="W66">
            <v>22490</v>
          </cell>
          <cell r="Y66">
            <v>22490</v>
          </cell>
          <cell r="Z66">
            <v>5400</v>
          </cell>
          <cell r="AA66" t="str">
            <v>RC</v>
          </cell>
        </row>
        <row r="67">
          <cell r="A67">
            <v>7.0659999999999998</v>
          </cell>
          <cell r="B67">
            <v>10</v>
          </cell>
          <cell r="C67" t="str">
            <v>JH</v>
          </cell>
          <cell r="D67" t="str">
            <v>DI</v>
          </cell>
          <cell r="E67" t="str">
            <v>GRAY AUTOMOBILES</v>
          </cell>
          <cell r="F67" t="str">
            <v>56, Route de Dole</v>
          </cell>
          <cell r="G67">
            <v>70100</v>
          </cell>
          <cell r="H67" t="str">
            <v>GRAY LA VILLE</v>
          </cell>
          <cell r="I67">
            <v>384654877</v>
          </cell>
          <cell r="K67">
            <v>384657120</v>
          </cell>
          <cell r="L67" t="str">
            <v>GARAGE RENAULT</v>
          </cell>
          <cell r="M67" t="str">
            <v>FRANCHE COMTE</v>
          </cell>
          <cell r="N67">
            <v>70</v>
          </cell>
          <cell r="O67" t="str">
            <v>GRAY</v>
          </cell>
          <cell r="P67" t="str">
            <v>QUIROT BERNARD + ASSOCIES</v>
          </cell>
          <cell r="Q67" t="str">
            <v>16, Rue des Châteaux</v>
          </cell>
          <cell r="R67">
            <v>70140</v>
          </cell>
          <cell r="S67" t="str">
            <v>PESMES</v>
          </cell>
          <cell r="T67">
            <v>384312799</v>
          </cell>
          <cell r="V67">
            <v>384312251</v>
          </cell>
          <cell r="W67">
            <v>81200</v>
          </cell>
          <cell r="Y67">
            <v>81200</v>
          </cell>
          <cell r="Z67">
            <v>52611</v>
          </cell>
          <cell r="AA67" t="str">
            <v>ER</v>
          </cell>
        </row>
        <row r="68">
          <cell r="A68">
            <v>7.0670000000000002</v>
          </cell>
          <cell r="B68">
            <v>10</v>
          </cell>
          <cell r="C68" t="str">
            <v>BE</v>
          </cell>
          <cell r="D68" t="str">
            <v>GD</v>
          </cell>
          <cell r="E68" t="str">
            <v>COREAL</v>
          </cell>
          <cell r="F68" t="str">
            <v>9, Avenue de l'Europe   140, Tour Europa</v>
          </cell>
          <cell r="G68">
            <v>94532</v>
          </cell>
          <cell r="H68" t="str">
            <v>THIAIS Cédex</v>
          </cell>
          <cell r="I68">
            <v>157021100</v>
          </cell>
          <cell r="J68">
            <v>760459875</v>
          </cell>
          <cell r="K68">
            <v>146867253</v>
          </cell>
          <cell r="L68" t="str">
            <v>INTERMARCHE</v>
          </cell>
          <cell r="M68" t="str">
            <v>ILE DE FRANCE</v>
          </cell>
          <cell r="N68">
            <v>91</v>
          </cell>
          <cell r="O68" t="str">
            <v>ONCY SUR ECOLE</v>
          </cell>
          <cell r="P68" t="str">
            <v>COREAL</v>
          </cell>
          <cell r="Q68" t="str">
            <v>9, Avenue de l'Europe   140, Tour Europa</v>
          </cell>
          <cell r="R68">
            <v>94532</v>
          </cell>
          <cell r="S68" t="str">
            <v>THIAIS Cédex</v>
          </cell>
          <cell r="T68">
            <v>157021100</v>
          </cell>
          <cell r="U68">
            <v>760459875</v>
          </cell>
          <cell r="V68">
            <v>146867253</v>
          </cell>
          <cell r="W68">
            <v>50800</v>
          </cell>
          <cell r="Y68">
            <v>50800</v>
          </cell>
          <cell r="Z68">
            <v>27280</v>
          </cell>
          <cell r="AA68" t="str">
            <v>ER</v>
          </cell>
          <cell r="AB68" t="str">
            <v>CAISEZ</v>
          </cell>
        </row>
        <row r="69">
          <cell r="A69">
            <v>7.0679999999999996</v>
          </cell>
          <cell r="B69">
            <v>10</v>
          </cell>
          <cell r="C69" t="str">
            <v>JH</v>
          </cell>
          <cell r="D69" t="str">
            <v>BI</v>
          </cell>
          <cell r="E69" t="str">
            <v>LCR</v>
          </cell>
          <cell r="F69" t="str">
            <v>8, Avenue de Bruxelles   Parc des Collines II   CS 62344   DIDENHEIM</v>
          </cell>
          <cell r="G69">
            <v>68069</v>
          </cell>
          <cell r="H69" t="str">
            <v>MULHOUSE Cédex</v>
          </cell>
          <cell r="I69">
            <v>389428974</v>
          </cell>
          <cell r="K69">
            <v>389321347</v>
          </cell>
          <cell r="L69" t="str">
            <v>NK DIFFUSION</v>
          </cell>
          <cell r="M69" t="str">
            <v>ALSACE</v>
          </cell>
          <cell r="N69">
            <v>68</v>
          </cell>
          <cell r="O69" t="str">
            <v>RIXHEIM</v>
          </cell>
          <cell r="P69" t="str">
            <v>LCR</v>
          </cell>
          <cell r="Q69" t="str">
            <v>8, Avenue de Bruxelles   Parc des Collines II   CS 62344   DIDENHEIM</v>
          </cell>
          <cell r="R69">
            <v>68069</v>
          </cell>
          <cell r="S69" t="str">
            <v>MULHOUSE Cédex</v>
          </cell>
          <cell r="T69">
            <v>389428974</v>
          </cell>
          <cell r="V69">
            <v>389321347</v>
          </cell>
          <cell r="W69">
            <v>102100</v>
          </cell>
          <cell r="Y69">
            <v>102100</v>
          </cell>
          <cell r="Z69">
            <v>60862</v>
          </cell>
          <cell r="AA69" t="str">
            <v>JM</v>
          </cell>
          <cell r="AB69" t="str">
            <v>JANDOT / ST BEAM</v>
          </cell>
        </row>
        <row r="70">
          <cell r="A70">
            <v>7.069</v>
          </cell>
          <cell r="B70">
            <v>10</v>
          </cell>
          <cell r="C70" t="str">
            <v>BE</v>
          </cell>
          <cell r="D70" t="str">
            <v>GD</v>
          </cell>
          <cell r="E70" t="str">
            <v>COREAL</v>
          </cell>
          <cell r="F70" t="str">
            <v>9, Avenue de l'Europe   140, Tour Europa</v>
          </cell>
          <cell r="G70">
            <v>94532</v>
          </cell>
          <cell r="H70" t="str">
            <v>THIAIS Cédex</v>
          </cell>
          <cell r="I70">
            <v>157021100</v>
          </cell>
          <cell r="J70">
            <v>760459875</v>
          </cell>
          <cell r="K70">
            <v>146867253</v>
          </cell>
          <cell r="L70" t="str">
            <v>URBATECH IMMOBILIER - ZONE COMMERCIALE - LES PORTES DE SOCHAUX</v>
          </cell>
          <cell r="M70" t="str">
            <v>FRANCHE COMTE</v>
          </cell>
          <cell r="N70">
            <v>25</v>
          </cell>
          <cell r="O70" t="str">
            <v>SOCHAUX</v>
          </cell>
          <cell r="P70" t="str">
            <v>COREAL</v>
          </cell>
          <cell r="Q70" t="str">
            <v>9, Avenue de l'Europe   140, Tour Europa</v>
          </cell>
          <cell r="R70">
            <v>94532</v>
          </cell>
          <cell r="S70" t="str">
            <v>THIAIS Cédex</v>
          </cell>
          <cell r="T70">
            <v>157021100</v>
          </cell>
          <cell r="U70">
            <v>760459875</v>
          </cell>
          <cell r="V70">
            <v>146867253</v>
          </cell>
          <cell r="W70">
            <v>223000</v>
          </cell>
          <cell r="Y70">
            <v>223000</v>
          </cell>
          <cell r="Z70">
            <v>111270</v>
          </cell>
          <cell r="AA70" t="str">
            <v>R.C</v>
          </cell>
        </row>
        <row r="71">
          <cell r="A71">
            <v>7.07</v>
          </cell>
          <cell r="B71">
            <v>10</v>
          </cell>
          <cell r="C71" t="str">
            <v>RM</v>
          </cell>
          <cell r="D71" t="str">
            <v>HS</v>
          </cell>
          <cell r="E71" t="str">
            <v>SCI LOTUS DE LA MARE</v>
          </cell>
          <cell r="F71" t="str">
            <v>52, Chemin des Lataniers</v>
          </cell>
          <cell r="G71">
            <v>97419</v>
          </cell>
          <cell r="H71" t="str">
            <v>LA POSSESSION (LA REUNION)</v>
          </cell>
          <cell r="I71">
            <v>262426141</v>
          </cell>
          <cell r="K71">
            <v>262434372</v>
          </cell>
          <cell r="L71" t="str">
            <v>SCI LOTUS DE LA MARE</v>
          </cell>
          <cell r="M71" t="str">
            <v>OUTRE MER</v>
          </cell>
          <cell r="N71">
            <v>97</v>
          </cell>
          <cell r="O71" t="str">
            <v>SAINTE MARIE (LA REUNION)</v>
          </cell>
          <cell r="W71">
            <v>45000</v>
          </cell>
          <cell r="Y71">
            <v>45000</v>
          </cell>
          <cell r="Z71">
            <v>8244</v>
          </cell>
          <cell r="AA71" t="str">
            <v>RM</v>
          </cell>
          <cell r="AB71" t="str">
            <v>MAGNY</v>
          </cell>
        </row>
        <row r="72">
          <cell r="A72">
            <v>7.0709999999999997</v>
          </cell>
          <cell r="B72">
            <v>10</v>
          </cell>
          <cell r="C72" t="str">
            <v>RM</v>
          </cell>
          <cell r="D72" t="str">
            <v>BI</v>
          </cell>
          <cell r="E72" t="str">
            <v>STPA</v>
          </cell>
          <cell r="F72" t="str">
            <v>Rue de la Gare   OUZELLAGUEN   BP 57C</v>
          </cell>
          <cell r="G72">
            <v>6010</v>
          </cell>
          <cell r="H72" t="str">
            <v>W. BEJAIA (ALGERIE)</v>
          </cell>
          <cell r="J72">
            <v>21334192429</v>
          </cell>
          <cell r="K72">
            <v>21334192441</v>
          </cell>
          <cell r="L72" t="str">
            <v>STPA</v>
          </cell>
          <cell r="M72" t="str">
            <v>ALGERIE</v>
          </cell>
          <cell r="N72" t="str">
            <v>E</v>
          </cell>
          <cell r="O72" t="str">
            <v>OUZELLAGEN (ALGERIE)</v>
          </cell>
          <cell r="P72" t="str">
            <v>DJERMOULI TARIK</v>
          </cell>
          <cell r="Q72" t="str">
            <v>RN 26   Faubourg de la Gare</v>
          </cell>
          <cell r="R72">
            <v>6001</v>
          </cell>
          <cell r="S72" t="str">
            <v>AKBOU</v>
          </cell>
          <cell r="W72">
            <v>303814.25</v>
          </cell>
          <cell r="Y72">
            <v>303814.25</v>
          </cell>
          <cell r="Z72">
            <v>118705</v>
          </cell>
          <cell r="AA72" t="str">
            <v>RM</v>
          </cell>
        </row>
        <row r="73">
          <cell r="A73">
            <v>7.0720000000000001</v>
          </cell>
          <cell r="B73">
            <v>10</v>
          </cell>
          <cell r="C73" t="str">
            <v>RM</v>
          </cell>
          <cell r="D73" t="str">
            <v>DI</v>
          </cell>
          <cell r="E73" t="str">
            <v>DEMATHIEU &amp;  BARD</v>
          </cell>
          <cell r="F73" t="str">
            <v>5, Rue Lepeltier</v>
          </cell>
          <cell r="G73">
            <v>75009</v>
          </cell>
          <cell r="H73" t="str">
            <v>PARIS</v>
          </cell>
          <cell r="I73">
            <v>153322370</v>
          </cell>
          <cell r="L73" t="str">
            <v>SEMMARIS - PAVILLON VM1 - K110</v>
          </cell>
          <cell r="M73" t="str">
            <v>ILE DE FRANCE</v>
          </cell>
          <cell r="N73">
            <v>94</v>
          </cell>
          <cell r="O73" t="str">
            <v>RUNGIS</v>
          </cell>
          <cell r="P73" t="str">
            <v>DEMATHIEU &amp; BARD</v>
          </cell>
          <cell r="Q73" t="str">
            <v>5, Rue Lepeltier</v>
          </cell>
          <cell r="R73">
            <v>75009</v>
          </cell>
          <cell r="S73" t="str">
            <v>PARIS</v>
          </cell>
          <cell r="T73">
            <v>153322370</v>
          </cell>
          <cell r="W73">
            <v>491213</v>
          </cell>
          <cell r="X73">
            <v>488.12</v>
          </cell>
          <cell r="Y73">
            <v>491701.12</v>
          </cell>
          <cell r="Z73">
            <v>147100</v>
          </cell>
          <cell r="AA73" t="str">
            <v>RG / WF</v>
          </cell>
        </row>
        <row r="74">
          <cell r="A74">
            <v>7.0730000000000004</v>
          </cell>
          <cell r="B74">
            <v>10</v>
          </cell>
          <cell r="C74" t="str">
            <v>RM</v>
          </cell>
          <cell r="D74" t="str">
            <v>BI</v>
          </cell>
          <cell r="E74" t="str">
            <v>CMR</v>
          </cell>
          <cell r="F74" t="str">
            <v>25 C, Avenue de Toulouse   ZAC Bel Air</v>
          </cell>
          <cell r="G74">
            <v>97450</v>
          </cell>
          <cell r="H74" t="str">
            <v>SAINT LOUIS (LA REUNION)</v>
          </cell>
          <cell r="I74">
            <v>262220909</v>
          </cell>
          <cell r="K74">
            <v>262229910</v>
          </cell>
          <cell r="L74" t="str">
            <v>CHEVAL BLANC</v>
          </cell>
          <cell r="M74" t="str">
            <v>OUTRE MER</v>
          </cell>
          <cell r="N74">
            <v>97</v>
          </cell>
          <cell r="O74" t="str">
            <v>L'ETANG SALE LES HAUTS (LA REUNION)</v>
          </cell>
          <cell r="W74">
            <v>247784</v>
          </cell>
          <cell r="Y74">
            <v>247784</v>
          </cell>
          <cell r="Z74">
            <v>154865</v>
          </cell>
          <cell r="AA74" t="str">
            <v>RM</v>
          </cell>
        </row>
        <row r="75">
          <cell r="A75">
            <v>7.0739999999999998</v>
          </cell>
          <cell r="B75">
            <v>11</v>
          </cell>
          <cell r="C75" t="str">
            <v>JLC</v>
          </cell>
          <cell r="D75" t="str">
            <v>AR</v>
          </cell>
          <cell r="E75" t="str">
            <v>CUROT CONSTRUCTION</v>
          </cell>
          <cell r="F75" t="str">
            <v>152, Rue des Vieilles Vignes   BP 50101</v>
          </cell>
          <cell r="G75">
            <v>21602</v>
          </cell>
          <cell r="H75" t="str">
            <v>LONGVIC Cédex</v>
          </cell>
          <cell r="I75">
            <v>380680730</v>
          </cell>
          <cell r="J75">
            <v>607110790</v>
          </cell>
          <cell r="K75">
            <v>380667341</v>
          </cell>
          <cell r="L75" t="str">
            <v>SCI DU TRITON</v>
          </cell>
          <cell r="M75" t="str">
            <v>BOURGOGNE</v>
          </cell>
          <cell r="N75">
            <v>21</v>
          </cell>
          <cell r="O75" t="str">
            <v>QUETIGNY</v>
          </cell>
          <cell r="P75" t="str">
            <v>CUROT CONSTRUCTION</v>
          </cell>
          <cell r="Q75" t="str">
            <v>152, Rue des Vieilles Vignes   BP 50101</v>
          </cell>
          <cell r="R75">
            <v>21603</v>
          </cell>
          <cell r="S75" t="str">
            <v>LONGVIC Cédex</v>
          </cell>
          <cell r="T75">
            <v>380680730</v>
          </cell>
          <cell r="V75">
            <v>380667341</v>
          </cell>
          <cell r="W75">
            <v>28000</v>
          </cell>
          <cell r="Y75">
            <v>28000</v>
          </cell>
          <cell r="Z75">
            <v>14000</v>
          </cell>
          <cell r="AA75" t="str">
            <v>RC</v>
          </cell>
        </row>
        <row r="76">
          <cell r="A76">
            <v>7.0750000000000002</v>
          </cell>
          <cell r="B76">
            <v>11</v>
          </cell>
          <cell r="C76" t="str">
            <v>JLC</v>
          </cell>
          <cell r="D76" t="str">
            <v>BI</v>
          </cell>
          <cell r="E76" t="str">
            <v>BATIPRO CONCEPT</v>
          </cell>
          <cell r="F76" t="str">
            <v>31, Rue de la Gare</v>
          </cell>
          <cell r="G76">
            <v>25770</v>
          </cell>
          <cell r="H76" t="str">
            <v>SERRE LES SAPINS</v>
          </cell>
          <cell r="I76">
            <v>381412500</v>
          </cell>
          <cell r="K76">
            <v>381518041</v>
          </cell>
          <cell r="L76" t="str">
            <v>SCI METRIMMO</v>
          </cell>
          <cell r="M76" t="str">
            <v>RHONE ALPES</v>
          </cell>
          <cell r="N76">
            <v>74</v>
          </cell>
          <cell r="O76" t="str">
            <v>MARNAZ</v>
          </cell>
          <cell r="P76" t="str">
            <v>BATIPRO CONCEPT</v>
          </cell>
          <cell r="Q76" t="str">
            <v>31, Rue de la Gare</v>
          </cell>
          <cell r="R76">
            <v>25770</v>
          </cell>
          <cell r="S76" t="str">
            <v>SERRE LES SAPINS</v>
          </cell>
          <cell r="T76">
            <v>381412500</v>
          </cell>
          <cell r="V76">
            <v>381518041</v>
          </cell>
          <cell r="W76">
            <v>124733</v>
          </cell>
          <cell r="X76">
            <v>10800</v>
          </cell>
          <cell r="Y76">
            <v>135533</v>
          </cell>
          <cell r="Z76">
            <v>87392</v>
          </cell>
          <cell r="AA76" t="str">
            <v>RC</v>
          </cell>
          <cell r="AB76" t="str">
            <v>ST / CHAPUIS</v>
          </cell>
        </row>
        <row r="77">
          <cell r="A77">
            <v>7.0759999999999996</v>
          </cell>
          <cell r="B77">
            <v>12</v>
          </cell>
          <cell r="C77" t="str">
            <v>JLC</v>
          </cell>
          <cell r="D77" t="str">
            <v>DI</v>
          </cell>
          <cell r="E77" t="str">
            <v>CINEMA RITZ</v>
          </cell>
          <cell r="F77" t="str">
            <v>23, Rue des Filoirs</v>
          </cell>
          <cell r="G77">
            <v>77480</v>
          </cell>
          <cell r="H77" t="str">
            <v>BRAY SUR SEINE</v>
          </cell>
          <cell r="L77" t="str">
            <v>MEGARAMA</v>
          </cell>
          <cell r="M77" t="str">
            <v>BOURGOGNE</v>
          </cell>
          <cell r="N77">
            <v>71</v>
          </cell>
          <cell r="O77" t="str">
            <v>CHALON SUR SAONE</v>
          </cell>
          <cell r="P77" t="str">
            <v>C &amp; D CARRIL</v>
          </cell>
          <cell r="Q77" t="str">
            <v>59, Rue Saint Antoine</v>
          </cell>
          <cell r="R77">
            <v>75004</v>
          </cell>
          <cell r="S77" t="str">
            <v>PARIS</v>
          </cell>
          <cell r="T77">
            <v>144549778</v>
          </cell>
          <cell r="V77">
            <v>144549779</v>
          </cell>
          <cell r="W77">
            <v>784760</v>
          </cell>
          <cell r="X77">
            <v>12000</v>
          </cell>
          <cell r="Y77">
            <v>796760</v>
          </cell>
          <cell r="Z77">
            <v>295180</v>
          </cell>
          <cell r="AA77" t="str">
            <v>RC</v>
          </cell>
        </row>
        <row r="78">
          <cell r="A78">
            <v>7.077</v>
          </cell>
          <cell r="B78">
            <v>11</v>
          </cell>
          <cell r="C78" t="str">
            <v>JH</v>
          </cell>
          <cell r="D78" t="str">
            <v>DI</v>
          </cell>
          <cell r="E78" t="str">
            <v>LOSBERGER</v>
          </cell>
          <cell r="F78" t="str">
            <v>58 A, Rue du Dessous des Berges</v>
          </cell>
          <cell r="G78">
            <v>75013</v>
          </cell>
          <cell r="H78" t="str">
            <v>PARIS</v>
          </cell>
          <cell r="I78">
            <v>146724269</v>
          </cell>
          <cell r="J78">
            <v>640924244</v>
          </cell>
          <cell r="L78" t="str">
            <v>AIRBUS</v>
          </cell>
          <cell r="M78" t="str">
            <v>MIDI PYRENEES</v>
          </cell>
          <cell r="N78">
            <v>31</v>
          </cell>
          <cell r="O78" t="str">
            <v>TOULOUSE</v>
          </cell>
          <cell r="W78">
            <v>365320</v>
          </cell>
          <cell r="Y78">
            <v>365320</v>
          </cell>
          <cell r="Z78">
            <v>186580</v>
          </cell>
          <cell r="AA78" t="str">
            <v>FV</v>
          </cell>
          <cell r="AB78" t="str">
            <v>SOUPEY</v>
          </cell>
        </row>
        <row r="79">
          <cell r="A79">
            <v>7.0780000000000003</v>
          </cell>
          <cell r="B79">
            <v>11</v>
          </cell>
          <cell r="C79" t="str">
            <v>RM</v>
          </cell>
          <cell r="D79" t="str">
            <v>MP</v>
          </cell>
          <cell r="E79" t="str">
            <v>CMR</v>
          </cell>
          <cell r="F79" t="str">
            <v>25 C, Avenue de Toulouse   ZAC Bel Air</v>
          </cell>
          <cell r="G79">
            <v>97450</v>
          </cell>
          <cell r="H79" t="str">
            <v>SAINT LOUIS (LA REUNION)</v>
          </cell>
          <cell r="I79">
            <v>262220909</v>
          </cell>
          <cell r="K79">
            <v>262229910</v>
          </cell>
          <cell r="L79" t="str">
            <v>EHPAD DU PORT</v>
          </cell>
          <cell r="M79" t="str">
            <v>OUTRE MER</v>
          </cell>
          <cell r="N79">
            <v>97</v>
          </cell>
          <cell r="O79" t="str">
            <v>LA REUNION</v>
          </cell>
          <cell r="W79">
            <v>6000</v>
          </cell>
          <cell r="Y79">
            <v>6000</v>
          </cell>
          <cell r="Z79">
            <v>1000</v>
          </cell>
          <cell r="AA79" t="str">
            <v>RM</v>
          </cell>
        </row>
        <row r="80">
          <cell r="A80">
            <v>7.0789999999999997</v>
          </cell>
          <cell r="B80">
            <v>11</v>
          </cell>
          <cell r="C80" t="str">
            <v>RM</v>
          </cell>
          <cell r="D80" t="str">
            <v>MP</v>
          </cell>
          <cell r="E80" t="str">
            <v>CMR</v>
          </cell>
          <cell r="F80" t="str">
            <v>25 C, Avenue de Toulouse   ZAC Bel Air</v>
          </cell>
          <cell r="G80">
            <v>97450</v>
          </cell>
          <cell r="H80" t="str">
            <v>SAINT LOUIS (LA REUNION)</v>
          </cell>
          <cell r="I80">
            <v>262220909</v>
          </cell>
          <cell r="K80">
            <v>262229910</v>
          </cell>
          <cell r="L80" t="str">
            <v>FITNESS PARC</v>
          </cell>
          <cell r="M80" t="str">
            <v>OUTRE MER</v>
          </cell>
          <cell r="N80">
            <v>97</v>
          </cell>
          <cell r="O80" t="str">
            <v>LA REUNION</v>
          </cell>
          <cell r="W80">
            <v>9900</v>
          </cell>
          <cell r="Y80">
            <v>9900</v>
          </cell>
          <cell r="Z80">
            <v>5500</v>
          </cell>
          <cell r="AA80" t="str">
            <v>RM</v>
          </cell>
          <cell r="AB80" t="str">
            <v>MAGNY</v>
          </cell>
        </row>
        <row r="81">
          <cell r="A81">
            <v>7.08</v>
          </cell>
          <cell r="B81">
            <v>12</v>
          </cell>
          <cell r="C81" t="str">
            <v>BE</v>
          </cell>
          <cell r="D81" t="str">
            <v>DI</v>
          </cell>
          <cell r="E81" t="str">
            <v>SIMAR</v>
          </cell>
          <cell r="F81" t="str">
            <v>Quartie Petit Paradis   BP 7214</v>
          </cell>
          <cell r="G81">
            <v>97233</v>
          </cell>
          <cell r="H81" t="str">
            <v>SCHOELCHER</v>
          </cell>
          <cell r="I81">
            <v>596592781</v>
          </cell>
          <cell r="J81">
            <v>696289959</v>
          </cell>
          <cell r="K81">
            <v>596592780</v>
          </cell>
          <cell r="L81" t="str">
            <v>RESIDENCE AUTOROUTE DILLON</v>
          </cell>
          <cell r="M81" t="str">
            <v>OUTRE MER</v>
          </cell>
          <cell r="N81">
            <v>97</v>
          </cell>
          <cell r="O81" t="str">
            <v>FORT DE FRANCE</v>
          </cell>
          <cell r="W81">
            <v>91420</v>
          </cell>
          <cell r="X81">
            <v>600</v>
          </cell>
          <cell r="Y81">
            <v>92020</v>
          </cell>
        </row>
        <row r="82">
          <cell r="A82">
            <v>7.0810000000000004</v>
          </cell>
          <cell r="B82">
            <v>11</v>
          </cell>
          <cell r="C82" t="str">
            <v>JH</v>
          </cell>
          <cell r="D82" t="str">
            <v>DI</v>
          </cell>
          <cell r="E82" t="str">
            <v>LCR</v>
          </cell>
          <cell r="F82" t="str">
            <v>19, Rue de la Haye   CS 30058   SCHILTIGHEIM</v>
          </cell>
          <cell r="G82">
            <v>67013</v>
          </cell>
          <cell r="H82" t="str">
            <v>STRASBOURG Cédex</v>
          </cell>
          <cell r="I82">
            <v>388770240</v>
          </cell>
          <cell r="K82">
            <v>388770265</v>
          </cell>
          <cell r="L82" t="str">
            <v>MULTI CELLULES</v>
          </cell>
          <cell r="M82" t="str">
            <v>ALSACE</v>
          </cell>
          <cell r="N82">
            <v>67</v>
          </cell>
          <cell r="O82" t="str">
            <v>MOLSHEIM</v>
          </cell>
          <cell r="P82" t="str">
            <v>LCR</v>
          </cell>
          <cell r="Q82" t="str">
            <v>19, Rue de la Haye   CS 30058   SCHILTIGHEIM</v>
          </cell>
          <cell r="R82">
            <v>67013</v>
          </cell>
          <cell r="S82" t="str">
            <v>STRASBOURG Cédex</v>
          </cell>
          <cell r="T82">
            <v>388770240</v>
          </cell>
          <cell r="V82">
            <v>388770265</v>
          </cell>
          <cell r="W82">
            <v>74000</v>
          </cell>
          <cell r="Y82">
            <v>74000</v>
          </cell>
          <cell r="Z82">
            <v>86691</v>
          </cell>
          <cell r="AA82" t="str">
            <v>JM</v>
          </cell>
        </row>
        <row r="83">
          <cell r="A83">
            <v>7.0819999999999999</v>
          </cell>
          <cell r="B83">
            <v>11</v>
          </cell>
          <cell r="C83" t="str">
            <v>JH</v>
          </cell>
          <cell r="D83" t="str">
            <v>BI</v>
          </cell>
          <cell r="E83" t="str">
            <v>LCR</v>
          </cell>
          <cell r="F83" t="str">
            <v>19, Rue de la Haye   CS 30058   SCHILTIGHEIM</v>
          </cell>
          <cell r="G83">
            <v>67013</v>
          </cell>
          <cell r="H83" t="str">
            <v>STRASBOURG Cédex</v>
          </cell>
          <cell r="I83">
            <v>388770240</v>
          </cell>
          <cell r="K83">
            <v>388770265</v>
          </cell>
          <cell r="L83" t="str">
            <v>CTEAM LIGNES AERIENNES</v>
          </cell>
          <cell r="M83" t="str">
            <v>ALSACE</v>
          </cell>
          <cell r="N83">
            <v>67</v>
          </cell>
          <cell r="O83" t="str">
            <v>MONSWILLER</v>
          </cell>
          <cell r="P83" t="str">
            <v>LCR</v>
          </cell>
          <cell r="Q83" t="str">
            <v>19, Rue de la Haye   CS 30058   SCHILTIGHEIM</v>
          </cell>
          <cell r="R83">
            <v>67013</v>
          </cell>
          <cell r="S83" t="str">
            <v>STRASBOURG Cédex</v>
          </cell>
          <cell r="T83">
            <v>388770240</v>
          </cell>
          <cell r="V83">
            <v>388770265</v>
          </cell>
          <cell r="W83">
            <v>86700</v>
          </cell>
          <cell r="Y83">
            <v>86700</v>
          </cell>
          <cell r="Z83">
            <v>51470</v>
          </cell>
          <cell r="AA83" t="str">
            <v>JM</v>
          </cell>
        </row>
        <row r="84">
          <cell r="A84">
            <v>7.0830000000000002</v>
          </cell>
          <cell r="B84">
            <v>11</v>
          </cell>
          <cell r="C84" t="str">
            <v>RM</v>
          </cell>
          <cell r="D84" t="str">
            <v>HS</v>
          </cell>
          <cell r="E84" t="str">
            <v>APRC</v>
          </cell>
          <cell r="F84" t="str">
            <v>63, Quai Charles De Gaulle   CS 50112</v>
          </cell>
          <cell r="G84">
            <v>69463</v>
          </cell>
          <cell r="H84" t="str">
            <v>LYON Cédex 06</v>
          </cell>
          <cell r="I84">
            <v>437420420</v>
          </cell>
          <cell r="K84">
            <v>472443029</v>
          </cell>
          <cell r="L84" t="str">
            <v>BARJANE CURILO</v>
          </cell>
          <cell r="M84" t="str">
            <v>RHONE ALPES</v>
          </cell>
          <cell r="N84">
            <v>69</v>
          </cell>
          <cell r="O84" t="str">
            <v>BELLEVILLE</v>
          </cell>
          <cell r="P84" t="str">
            <v>APRC</v>
          </cell>
          <cell r="Q84" t="str">
            <v>63, Quai Charles De Gaulle   CS 50112</v>
          </cell>
          <cell r="R84">
            <v>69463</v>
          </cell>
          <cell r="S84" t="str">
            <v>LYON Cédex 06</v>
          </cell>
          <cell r="T84">
            <v>437420420</v>
          </cell>
          <cell r="V84">
            <v>472443029</v>
          </cell>
          <cell r="W84">
            <v>160000</v>
          </cell>
          <cell r="Y84">
            <v>160000</v>
          </cell>
          <cell r="Z84">
            <v>82849</v>
          </cell>
          <cell r="AA84" t="str">
            <v>RM</v>
          </cell>
        </row>
        <row r="85">
          <cell r="A85">
            <v>7.0839999999999996</v>
          </cell>
          <cell r="B85">
            <v>11</v>
          </cell>
          <cell r="C85" t="str">
            <v>JH</v>
          </cell>
          <cell r="D85" t="str">
            <v>GD</v>
          </cell>
          <cell r="E85" t="str">
            <v>IMMOBILIERE EUROPEENNE DES MOUSQUETAIRES</v>
          </cell>
          <cell r="F85" t="str">
            <v>24, Rue Auguste Chabrières</v>
          </cell>
          <cell r="G85">
            <v>75015</v>
          </cell>
          <cell r="H85" t="str">
            <v>PARIS</v>
          </cell>
          <cell r="J85">
            <v>621416495</v>
          </cell>
          <cell r="L85" t="str">
            <v>CENTRE COMMERCIAL CROTTET</v>
          </cell>
          <cell r="M85" t="str">
            <v>RHONE ALPES</v>
          </cell>
          <cell r="N85">
            <v>1</v>
          </cell>
          <cell r="O85" t="str">
            <v>CROTTET</v>
          </cell>
          <cell r="P85" t="str">
            <v>M+R</v>
          </cell>
          <cell r="Q85" t="str">
            <v>4, Rue Victor Lagrange</v>
          </cell>
          <cell r="R85">
            <v>69007</v>
          </cell>
          <cell r="S85" t="str">
            <v>LYON</v>
          </cell>
          <cell r="T85">
            <v>478583707</v>
          </cell>
          <cell r="V85">
            <v>472733349</v>
          </cell>
          <cell r="W85">
            <v>1300000</v>
          </cell>
          <cell r="Y85">
            <v>1300000</v>
          </cell>
          <cell r="Z85">
            <v>762407</v>
          </cell>
          <cell r="AA85" t="str">
            <v>FV</v>
          </cell>
        </row>
        <row r="86">
          <cell r="A86">
            <v>7.085</v>
          </cell>
          <cell r="B86">
            <v>12</v>
          </cell>
          <cell r="C86" t="str">
            <v>JH</v>
          </cell>
          <cell r="D86" t="str">
            <v>BI</v>
          </cell>
          <cell r="E86" t="str">
            <v>ARCO</v>
          </cell>
          <cell r="F86" t="str">
            <v>6, Rue de Dublin</v>
          </cell>
          <cell r="G86">
            <v>67300</v>
          </cell>
          <cell r="H86" t="str">
            <v>SCHILTIGHEIM</v>
          </cell>
          <cell r="I86">
            <v>388251715</v>
          </cell>
          <cell r="K86">
            <v>388251119</v>
          </cell>
          <cell r="L86" t="str">
            <v>SCI WASSELONNE</v>
          </cell>
          <cell r="M86" t="str">
            <v>ALSACE</v>
          </cell>
          <cell r="N86">
            <v>67</v>
          </cell>
          <cell r="O86" t="str">
            <v>WASSELONNE</v>
          </cell>
          <cell r="P86" t="str">
            <v>ARCO</v>
          </cell>
          <cell r="Q86" t="str">
            <v>6, Rue de Dublin</v>
          </cell>
          <cell r="R86">
            <v>67300</v>
          </cell>
          <cell r="S86" t="str">
            <v>SCHILTIGHEIM</v>
          </cell>
          <cell r="T86">
            <v>388251715</v>
          </cell>
          <cell r="V86">
            <v>388251119</v>
          </cell>
          <cell r="W86">
            <v>59295</v>
          </cell>
          <cell r="Y86">
            <v>59295</v>
          </cell>
          <cell r="Z86">
            <v>25342</v>
          </cell>
          <cell r="AA86" t="str">
            <v>ER</v>
          </cell>
          <cell r="AB86" t="str">
            <v>JANDOT</v>
          </cell>
        </row>
        <row r="87">
          <cell r="A87">
            <v>7.0860000000000003</v>
          </cell>
          <cell r="B87">
            <v>12</v>
          </cell>
          <cell r="C87" t="str">
            <v>JH</v>
          </cell>
          <cell r="D87" t="str">
            <v>BI</v>
          </cell>
          <cell r="E87" t="str">
            <v>ARCO</v>
          </cell>
          <cell r="F87" t="str">
            <v>6, Rue de Dublin</v>
          </cell>
          <cell r="G87">
            <v>67300</v>
          </cell>
          <cell r="H87" t="str">
            <v>SCHILTIGHEIM</v>
          </cell>
          <cell r="I87">
            <v>388251715</v>
          </cell>
          <cell r="K87">
            <v>388251119</v>
          </cell>
          <cell r="L87" t="str">
            <v>SCI CELIDOM</v>
          </cell>
          <cell r="M87" t="str">
            <v>ALSACE</v>
          </cell>
          <cell r="N87">
            <v>68</v>
          </cell>
          <cell r="O87" t="str">
            <v>DIDENHEIM</v>
          </cell>
          <cell r="P87" t="str">
            <v>ARCO</v>
          </cell>
          <cell r="Q87" t="str">
            <v>6, Rue de Dublin</v>
          </cell>
          <cell r="R87">
            <v>67300</v>
          </cell>
          <cell r="S87" t="str">
            <v>SCHILTIGHEIM</v>
          </cell>
          <cell r="T87">
            <v>388251715</v>
          </cell>
          <cell r="V87">
            <v>388251119</v>
          </cell>
          <cell r="W87">
            <v>59000</v>
          </cell>
          <cell r="Y87">
            <v>59000</v>
          </cell>
          <cell r="Z87">
            <v>28997</v>
          </cell>
          <cell r="AA87" t="str">
            <v>ER</v>
          </cell>
          <cell r="AB87" t="str">
            <v>GIRARD</v>
          </cell>
        </row>
        <row r="88">
          <cell r="A88">
            <v>7.0869999999999997</v>
          </cell>
          <cell r="B88">
            <v>12</v>
          </cell>
          <cell r="C88" t="str">
            <v>JH</v>
          </cell>
          <cell r="D88" t="str">
            <v>HS</v>
          </cell>
          <cell r="E88" t="str">
            <v>IGE CONSTRUCTION</v>
          </cell>
          <cell r="F88" t="str">
            <v>3, Rue Gaspard Monge</v>
          </cell>
          <cell r="G88">
            <v>38550</v>
          </cell>
          <cell r="H88" t="str">
            <v>SAINT MAURICE L'EXIL</v>
          </cell>
          <cell r="I88">
            <v>474297103</v>
          </cell>
          <cell r="J88">
            <v>676434547</v>
          </cell>
          <cell r="L88" t="str">
            <v>SCI IN</v>
          </cell>
          <cell r="M88" t="str">
            <v>RHONE ALPES</v>
          </cell>
          <cell r="N88">
            <v>38</v>
          </cell>
          <cell r="O88" t="str">
            <v>SAINT MAURICE L'EXIL</v>
          </cell>
          <cell r="P88" t="str">
            <v>IGE CONSTRUCTION</v>
          </cell>
          <cell r="Q88" t="str">
            <v>3, Rue Gaspard Monge</v>
          </cell>
          <cell r="R88">
            <v>38550</v>
          </cell>
          <cell r="S88" t="str">
            <v>SAINT MAURICE L'EXIL</v>
          </cell>
          <cell r="T88">
            <v>474297133</v>
          </cell>
          <cell r="U88">
            <v>676434547</v>
          </cell>
          <cell r="W88">
            <v>62000</v>
          </cell>
          <cell r="Y88">
            <v>62000</v>
          </cell>
          <cell r="Z88">
            <v>35270</v>
          </cell>
          <cell r="AA88" t="str">
            <v>FV</v>
          </cell>
        </row>
        <row r="89">
          <cell r="A89">
            <v>7.0880000000000001</v>
          </cell>
          <cell r="B89">
            <v>12</v>
          </cell>
          <cell r="C89" t="str">
            <v>JLC</v>
          </cell>
          <cell r="D89" t="str">
            <v>BI</v>
          </cell>
          <cell r="E89" t="str">
            <v>CUROT CONSTRUCTION</v>
          </cell>
          <cell r="F89" t="str">
            <v>152, Rue des Vieilles Vignes   BP 50101</v>
          </cell>
          <cell r="G89">
            <v>21602</v>
          </cell>
          <cell r="H89" t="str">
            <v>LONGVIC Cédex</v>
          </cell>
          <cell r="I89">
            <v>380680730</v>
          </cell>
          <cell r="K89">
            <v>380667341</v>
          </cell>
          <cell r="L89" t="str">
            <v>BOUDIER</v>
          </cell>
          <cell r="M89" t="str">
            <v>BOURGOGNE</v>
          </cell>
          <cell r="N89">
            <v>21</v>
          </cell>
          <cell r="O89" t="str">
            <v>DIJON</v>
          </cell>
          <cell r="P89" t="str">
            <v>CUROT CONSTRUCTION</v>
          </cell>
          <cell r="Q89" t="str">
            <v>152, Rue des Vieilles Vignes   BP 50101</v>
          </cell>
          <cell r="R89">
            <v>21603</v>
          </cell>
          <cell r="S89" t="str">
            <v>LONGVIC Cédex</v>
          </cell>
          <cell r="T89">
            <v>380680730</v>
          </cell>
          <cell r="V89">
            <v>380667341</v>
          </cell>
          <cell r="W89">
            <v>138870</v>
          </cell>
          <cell r="Y89">
            <v>138870</v>
          </cell>
          <cell r="Z89">
            <v>45600</v>
          </cell>
          <cell r="AA89" t="str">
            <v>RC</v>
          </cell>
        </row>
        <row r="90">
          <cell r="A90">
            <v>7.0890000000000004</v>
          </cell>
          <cell r="B90">
            <v>12</v>
          </cell>
          <cell r="C90" t="str">
            <v>RM</v>
          </cell>
          <cell r="D90" t="str">
            <v>BI</v>
          </cell>
          <cell r="E90" t="str">
            <v>GENERAL EMBALLAGE</v>
          </cell>
          <cell r="F90" t="str">
            <v>ZAC Taharacht Akbou   BP 63 E</v>
          </cell>
          <cell r="G90">
            <v>6200</v>
          </cell>
          <cell r="H90" t="str">
            <v>BEJAIA</v>
          </cell>
          <cell r="L90" t="str">
            <v>GENERAL EMBALLAGE</v>
          </cell>
          <cell r="M90" t="str">
            <v>ALGERIE</v>
          </cell>
          <cell r="N90" t="str">
            <v>E</v>
          </cell>
          <cell r="O90" t="str">
            <v xml:space="preserve">SETIF </v>
          </cell>
          <cell r="W90">
            <v>487254.7</v>
          </cell>
          <cell r="Y90">
            <v>487254.7</v>
          </cell>
          <cell r="Z90">
            <v>286119</v>
          </cell>
          <cell r="AA90" t="str">
            <v>RM</v>
          </cell>
        </row>
        <row r="91">
          <cell r="A91">
            <v>7.09</v>
          </cell>
          <cell r="B91">
            <v>12</v>
          </cell>
          <cell r="C91" t="str">
            <v>RM</v>
          </cell>
          <cell r="D91" t="str">
            <v>MP</v>
          </cell>
          <cell r="E91" t="str">
            <v>CMR</v>
          </cell>
          <cell r="F91" t="str">
            <v>25 C, Avenue de Toulouse   ZAC Bel Air</v>
          </cell>
          <cell r="G91">
            <v>97450</v>
          </cell>
          <cell r="H91" t="str">
            <v>SAINT LOUIS (LA REUNION)</v>
          </cell>
          <cell r="I91">
            <v>262220909</v>
          </cell>
          <cell r="K91">
            <v>262229910</v>
          </cell>
          <cell r="L91" t="str">
            <v>COLLEGE JOSEPH HUBERT</v>
          </cell>
          <cell r="M91" t="str">
            <v>OUTRE MER</v>
          </cell>
          <cell r="N91">
            <v>97</v>
          </cell>
          <cell r="O91" t="str">
            <v>SAINT JOSEPH (LA REUNION)</v>
          </cell>
          <cell r="W91">
            <v>21250</v>
          </cell>
          <cell r="Y91">
            <v>21250</v>
          </cell>
          <cell r="Z91">
            <v>8500</v>
          </cell>
          <cell r="AA91" t="str">
            <v>RM</v>
          </cell>
        </row>
        <row r="92">
          <cell r="A92">
            <v>7.0910000000000002</v>
          </cell>
          <cell r="B92">
            <v>12</v>
          </cell>
          <cell r="C92" t="str">
            <v>JH</v>
          </cell>
          <cell r="D92" t="str">
            <v>BI</v>
          </cell>
          <cell r="E92" t="str">
            <v>ARCO</v>
          </cell>
          <cell r="F92" t="str">
            <v>6, Rue de Dublin</v>
          </cell>
          <cell r="G92">
            <v>67300</v>
          </cell>
          <cell r="H92" t="str">
            <v>SCHILTIGHEIM</v>
          </cell>
          <cell r="I92">
            <v>388251715</v>
          </cell>
          <cell r="K92">
            <v>388251119</v>
          </cell>
          <cell r="L92" t="str">
            <v>SCI OCELLARIS</v>
          </cell>
          <cell r="M92" t="str">
            <v>ALSACE</v>
          </cell>
          <cell r="N92">
            <v>67</v>
          </cell>
          <cell r="O92" t="str">
            <v>SELESTAT</v>
          </cell>
          <cell r="P92" t="str">
            <v>ARCO</v>
          </cell>
          <cell r="Q92" t="str">
            <v>6, Rue de Dublin</v>
          </cell>
          <cell r="R92">
            <v>67300</v>
          </cell>
          <cell r="S92" t="str">
            <v>SCHILTIGHEIM</v>
          </cell>
          <cell r="T92">
            <v>388251715</v>
          </cell>
          <cell r="V92">
            <v>388251119</v>
          </cell>
          <cell r="W92">
            <v>200000</v>
          </cell>
          <cell r="Y92">
            <v>200000</v>
          </cell>
          <cell r="Z92">
            <v>119930</v>
          </cell>
          <cell r="AA92" t="str">
            <v>ER</v>
          </cell>
          <cell r="AB92" t="str">
            <v>SOUPEY</v>
          </cell>
        </row>
        <row r="93">
          <cell r="A93">
            <v>7.0919999999999996</v>
          </cell>
          <cell r="B93">
            <v>12</v>
          </cell>
          <cell r="C93" t="str">
            <v>JH</v>
          </cell>
          <cell r="D93" t="str">
            <v>GD</v>
          </cell>
          <cell r="E93" t="str">
            <v>CARDINAL PARTICIPATIONS</v>
          </cell>
          <cell r="F93" t="str">
            <v>24, Rue Auguste Chabrières</v>
          </cell>
          <cell r="G93">
            <v>75015</v>
          </cell>
          <cell r="H93" t="str">
            <v>PARIS</v>
          </cell>
          <cell r="J93">
            <v>610609587</v>
          </cell>
          <cell r="L93" t="str">
            <v>INTERMARCHE</v>
          </cell>
          <cell r="M93" t="str">
            <v>LORRAINE</v>
          </cell>
          <cell r="N93">
            <v>88</v>
          </cell>
          <cell r="O93" t="str">
            <v>CONTREXEVILLE</v>
          </cell>
          <cell r="P93" t="str">
            <v>ACCORD ET ARCHI</v>
          </cell>
          <cell r="Q93" t="str">
            <v>1, Allée d'engheim</v>
          </cell>
          <cell r="R93">
            <v>54600</v>
          </cell>
          <cell r="S93" t="str">
            <v>VILLERS LES NANCY</v>
          </cell>
          <cell r="T93">
            <v>383281120</v>
          </cell>
          <cell r="U93">
            <v>686242892</v>
          </cell>
          <cell r="V93">
            <v>383281186</v>
          </cell>
          <cell r="W93">
            <v>131320</v>
          </cell>
          <cell r="Y93">
            <v>131320</v>
          </cell>
          <cell r="Z93">
            <v>23775</v>
          </cell>
          <cell r="AA93" t="str">
            <v xml:space="preserve">JH </v>
          </cell>
          <cell r="AB93" t="str">
            <v>SOUPEY</v>
          </cell>
        </row>
        <row r="94">
          <cell r="A94">
            <v>7.093</v>
          </cell>
          <cell r="B94">
            <v>12</v>
          </cell>
          <cell r="C94" t="str">
            <v>JLC</v>
          </cell>
          <cell r="D94" t="str">
            <v>BI</v>
          </cell>
          <cell r="E94" t="str">
            <v>BATIPRO CONCEPT</v>
          </cell>
          <cell r="F94" t="str">
            <v>31, Rue de la Gare</v>
          </cell>
          <cell r="G94">
            <v>25770</v>
          </cell>
          <cell r="H94" t="str">
            <v>SERRE LES SAPINS</v>
          </cell>
          <cell r="I94">
            <v>381412500</v>
          </cell>
          <cell r="K94">
            <v>381518041</v>
          </cell>
          <cell r="L94" t="str">
            <v>STANLEY TOOLS</v>
          </cell>
          <cell r="M94" t="str">
            <v>FRANCHE COMTE</v>
          </cell>
          <cell r="N94">
            <v>25</v>
          </cell>
          <cell r="O94" t="str">
            <v>BESANCON</v>
          </cell>
          <cell r="P94" t="str">
            <v>BATIPRO CONCEPT</v>
          </cell>
          <cell r="Q94" t="str">
            <v>31, Rue de la Gare</v>
          </cell>
          <cell r="R94">
            <v>25770</v>
          </cell>
          <cell r="S94" t="str">
            <v>SERRE LES SAPINS</v>
          </cell>
          <cell r="T94">
            <v>381412500</v>
          </cell>
          <cell r="V94">
            <v>381518041</v>
          </cell>
          <cell r="W94">
            <v>11700</v>
          </cell>
          <cell r="Y94">
            <v>11700</v>
          </cell>
          <cell r="Z94">
            <v>1656</v>
          </cell>
          <cell r="AA94" t="str">
            <v>RC</v>
          </cell>
          <cell r="AB94" t="str">
            <v>ST / GUICHARD</v>
          </cell>
        </row>
        <row r="95">
          <cell r="A95">
            <v>7.0940000000000003</v>
          </cell>
          <cell r="B95">
            <v>12</v>
          </cell>
          <cell r="C95" t="str">
            <v>JLC</v>
          </cell>
          <cell r="D95" t="str">
            <v>DI</v>
          </cell>
          <cell r="E95" t="str">
            <v>EMS (ELECTRO METAL SUD) chez LUSOFER</v>
          </cell>
          <cell r="F95" t="str">
            <v>92, Rue de Seine</v>
          </cell>
          <cell r="G95">
            <v>94400</v>
          </cell>
          <cell r="H95" t="str">
            <v>VITRY SUR SEINE</v>
          </cell>
          <cell r="L95" t="str">
            <v>EMS (ELECTRO METAL SUD) chez LUSOFER</v>
          </cell>
          <cell r="M95" t="str">
            <v>ILE DE FRANCE</v>
          </cell>
          <cell r="N95">
            <v>94</v>
          </cell>
          <cell r="O95" t="str">
            <v>VITRY SUR SEINE</v>
          </cell>
          <cell r="P95" t="str">
            <v>VANDAMME Fabien</v>
          </cell>
          <cell r="Q95" t="str">
            <v>14, Rue Edison</v>
          </cell>
          <cell r="R95">
            <v>62100</v>
          </cell>
          <cell r="S95" t="str">
            <v>CALAIS</v>
          </cell>
          <cell r="W95">
            <v>1466096.75</v>
          </cell>
          <cell r="X95">
            <v>1536.92</v>
          </cell>
          <cell r="Y95">
            <v>1467633.67</v>
          </cell>
          <cell r="Z95">
            <v>843567</v>
          </cell>
          <cell r="AA95" t="str">
            <v>RG / WF</v>
          </cell>
        </row>
        <row r="96">
          <cell r="A96">
            <v>7.0949999999999998</v>
          </cell>
          <cell r="B96">
            <v>12</v>
          </cell>
          <cell r="C96" t="str">
            <v>JLC</v>
          </cell>
          <cell r="D96" t="str">
            <v>DI</v>
          </cell>
          <cell r="E96" t="str">
            <v>VESSIERE RECUPERATION RECYCLAGE (Division LUSOFER)</v>
          </cell>
          <cell r="F96" t="str">
            <v>10, Rue Berty Albrecht</v>
          </cell>
          <cell r="G96">
            <v>94400</v>
          </cell>
          <cell r="H96" t="str">
            <v>VITRY SUR SEINE</v>
          </cell>
          <cell r="L96" t="str">
            <v>VESSIERE RECUPERATION RECYCLAGE (Division LUSOFER)</v>
          </cell>
          <cell r="M96" t="str">
            <v>ILE DE FRANCE</v>
          </cell>
          <cell r="N96">
            <v>94</v>
          </cell>
          <cell r="O96" t="str">
            <v>VITRY SUR SEINE</v>
          </cell>
          <cell r="P96" t="str">
            <v>VANDAMME Fabien</v>
          </cell>
          <cell r="Q96" t="str">
            <v>14, Rue Edison</v>
          </cell>
          <cell r="R96">
            <v>62100</v>
          </cell>
          <cell r="S96" t="str">
            <v>CALAIS</v>
          </cell>
          <cell r="W96">
            <v>813054.04</v>
          </cell>
          <cell r="X96">
            <v>10017.119999999999</v>
          </cell>
          <cell r="Y96">
            <v>823071.16</v>
          </cell>
          <cell r="Z96">
            <v>333855</v>
          </cell>
          <cell r="AA96" t="str">
            <v>RG / WF</v>
          </cell>
        </row>
        <row r="97">
          <cell r="A97">
            <v>7.0960000000000001</v>
          </cell>
          <cell r="B97">
            <v>12</v>
          </cell>
          <cell r="C97" t="str">
            <v>BE</v>
          </cell>
          <cell r="D97" t="str">
            <v>GD</v>
          </cell>
          <cell r="E97" t="str">
            <v>ANDRE BTP</v>
          </cell>
          <cell r="F97" t="str">
            <v>10, Chemin Montplaisir   BP 68534</v>
          </cell>
          <cell r="G97">
            <v>44185</v>
          </cell>
          <cell r="H97" t="str">
            <v>NANTES Cédex 4</v>
          </cell>
          <cell r="I97">
            <v>240892727</v>
          </cell>
          <cell r="J97">
            <v>778847486</v>
          </cell>
          <cell r="L97" t="str">
            <v>JOUE DISTRIBUTION - LECLERC</v>
          </cell>
          <cell r="M97" t="str">
            <v>CENTRE</v>
          </cell>
          <cell r="N97">
            <v>37</v>
          </cell>
          <cell r="O97" t="str">
            <v>JOUE LES TOURS</v>
          </cell>
          <cell r="P97" t="str">
            <v>DEMATHIEU &amp; BARD</v>
          </cell>
          <cell r="Q97" t="str">
            <v>50, Avenue de la République</v>
          </cell>
          <cell r="R97">
            <v>94669</v>
          </cell>
          <cell r="S97" t="str">
            <v>CHEVILLY LARUE</v>
          </cell>
          <cell r="U97">
            <v>778847486</v>
          </cell>
          <cell r="W97">
            <v>2650000</v>
          </cell>
          <cell r="Y97">
            <v>2650000</v>
          </cell>
          <cell r="Z97">
            <v>1106220</v>
          </cell>
          <cell r="AA97" t="str">
            <v>FV</v>
          </cell>
        </row>
        <row r="98">
          <cell r="L98" t="str">
            <v/>
          </cell>
          <cell r="M98" t="str">
            <v/>
          </cell>
          <cell r="Y98" t="str">
            <v/>
          </cell>
        </row>
        <row r="99">
          <cell r="L99" t="str">
            <v/>
          </cell>
          <cell r="M99" t="str">
            <v/>
          </cell>
          <cell r="Y99" t="str">
            <v/>
          </cell>
        </row>
        <row r="100">
          <cell r="L100" t="str">
            <v/>
          </cell>
          <cell r="M100" t="str">
            <v/>
          </cell>
          <cell r="Y100" t="str">
            <v/>
          </cell>
        </row>
        <row r="101">
          <cell r="L101" t="str">
            <v/>
          </cell>
          <cell r="M101" t="str">
            <v/>
          </cell>
          <cell r="Y101" t="str">
            <v/>
          </cell>
        </row>
        <row r="102">
          <cell r="L102" t="str">
            <v/>
          </cell>
          <cell r="M102" t="str">
            <v/>
          </cell>
          <cell r="Y102" t="str">
            <v/>
          </cell>
        </row>
        <row r="103">
          <cell r="L103" t="str">
            <v/>
          </cell>
          <cell r="M103" t="str">
            <v/>
          </cell>
          <cell r="Y103" t="str">
            <v/>
          </cell>
        </row>
        <row r="104">
          <cell r="L104" t="str">
            <v/>
          </cell>
          <cell r="M104" t="str">
            <v/>
          </cell>
          <cell r="Y104" t="str">
            <v/>
          </cell>
        </row>
        <row r="105">
          <cell r="L105" t="str">
            <v/>
          </cell>
          <cell r="M105" t="str">
            <v/>
          </cell>
          <cell r="Y105" t="str">
            <v/>
          </cell>
        </row>
        <row r="106">
          <cell r="L106" t="str">
            <v/>
          </cell>
          <cell r="M106" t="str">
            <v/>
          </cell>
          <cell r="Y106" t="str">
            <v/>
          </cell>
        </row>
        <row r="107">
          <cell r="L107" t="str">
            <v/>
          </cell>
          <cell r="M107" t="str">
            <v/>
          </cell>
          <cell r="Y107" t="str">
            <v/>
          </cell>
        </row>
        <row r="108">
          <cell r="L108" t="str">
            <v/>
          </cell>
          <cell r="M108" t="str">
            <v/>
          </cell>
          <cell r="Y108" t="str">
            <v/>
          </cell>
        </row>
        <row r="109">
          <cell r="L109" t="str">
            <v/>
          </cell>
          <cell r="M109" t="str">
            <v/>
          </cell>
          <cell r="Y109" t="str">
            <v/>
          </cell>
        </row>
        <row r="110">
          <cell r="L110" t="str">
            <v/>
          </cell>
          <cell r="M110" t="str">
            <v/>
          </cell>
          <cell r="Y110" t="str">
            <v/>
          </cell>
        </row>
        <row r="111">
          <cell r="L111" t="str">
            <v/>
          </cell>
          <cell r="M111" t="str">
            <v/>
          </cell>
          <cell r="Y111" t="str">
            <v/>
          </cell>
        </row>
        <row r="112">
          <cell r="L112" t="str">
            <v/>
          </cell>
          <cell r="M112" t="str">
            <v/>
          </cell>
          <cell r="Y112" t="str">
            <v/>
          </cell>
        </row>
        <row r="113">
          <cell r="L113" t="str">
            <v/>
          </cell>
          <cell r="M113" t="str">
            <v/>
          </cell>
          <cell r="Y113" t="str">
            <v/>
          </cell>
        </row>
        <row r="114">
          <cell r="L114" t="str">
            <v/>
          </cell>
          <cell r="M114" t="str">
            <v/>
          </cell>
          <cell r="Y114" t="str">
            <v/>
          </cell>
        </row>
        <row r="115">
          <cell r="L115" t="str">
            <v/>
          </cell>
          <cell r="M115" t="str">
            <v/>
          </cell>
          <cell r="Y115" t="str">
            <v/>
          </cell>
        </row>
        <row r="116">
          <cell r="L116" t="str">
            <v/>
          </cell>
          <cell r="M116" t="str">
            <v/>
          </cell>
          <cell r="Y116" t="str">
            <v/>
          </cell>
        </row>
        <row r="117">
          <cell r="L117" t="str">
            <v/>
          </cell>
          <cell r="M117" t="str">
            <v/>
          </cell>
          <cell r="Y117" t="str">
            <v/>
          </cell>
        </row>
        <row r="118">
          <cell r="L118" t="str">
            <v/>
          </cell>
          <cell r="M118" t="str">
            <v/>
          </cell>
          <cell r="Y118" t="str">
            <v/>
          </cell>
        </row>
        <row r="119">
          <cell r="L119" t="str">
            <v/>
          </cell>
          <cell r="M119" t="str">
            <v/>
          </cell>
          <cell r="Y119" t="str">
            <v/>
          </cell>
        </row>
        <row r="120">
          <cell r="L120" t="str">
            <v/>
          </cell>
          <cell r="M120" t="str">
            <v/>
          </cell>
          <cell r="Y120" t="str">
            <v/>
          </cell>
        </row>
        <row r="121">
          <cell r="L121" t="str">
            <v/>
          </cell>
          <cell r="M121" t="str">
            <v/>
          </cell>
          <cell r="Y121" t="str">
            <v/>
          </cell>
        </row>
        <row r="122">
          <cell r="L122" t="str">
            <v/>
          </cell>
          <cell r="M122" t="str">
            <v/>
          </cell>
          <cell r="Y122" t="str">
            <v/>
          </cell>
        </row>
        <row r="123">
          <cell r="L123" t="str">
            <v/>
          </cell>
          <cell r="M123" t="str">
            <v/>
          </cell>
          <cell r="Y123" t="str">
            <v/>
          </cell>
        </row>
        <row r="124">
          <cell r="L124" t="str">
            <v/>
          </cell>
          <cell r="M124" t="str">
            <v/>
          </cell>
          <cell r="Y124" t="str">
            <v/>
          </cell>
        </row>
        <row r="125">
          <cell r="L125" t="str">
            <v/>
          </cell>
          <cell r="M125" t="str">
            <v/>
          </cell>
          <cell r="Y125" t="str">
            <v/>
          </cell>
        </row>
        <row r="126">
          <cell r="L126" t="str">
            <v/>
          </cell>
          <cell r="M126" t="str">
            <v/>
          </cell>
          <cell r="Y126" t="str">
            <v/>
          </cell>
        </row>
        <row r="127">
          <cell r="L127" t="str">
            <v/>
          </cell>
          <cell r="M127" t="str">
            <v/>
          </cell>
          <cell r="Y127" t="str">
            <v/>
          </cell>
        </row>
        <row r="128">
          <cell r="L128" t="str">
            <v/>
          </cell>
          <cell r="M128" t="str">
            <v/>
          </cell>
          <cell r="Y128" t="str">
            <v/>
          </cell>
        </row>
        <row r="129">
          <cell r="L129" t="str">
            <v/>
          </cell>
          <cell r="M129" t="str">
            <v/>
          </cell>
          <cell r="Y129" t="str">
            <v/>
          </cell>
        </row>
        <row r="130">
          <cell r="L130" t="str">
            <v/>
          </cell>
          <cell r="M130" t="str">
            <v/>
          </cell>
          <cell r="Y130" t="str">
            <v/>
          </cell>
        </row>
        <row r="131">
          <cell r="L131" t="str">
            <v/>
          </cell>
          <cell r="M131" t="str">
            <v/>
          </cell>
          <cell r="Y131" t="str">
            <v/>
          </cell>
        </row>
        <row r="132">
          <cell r="L132" t="str">
            <v/>
          </cell>
          <cell r="M132" t="str">
            <v/>
          </cell>
          <cell r="Y132" t="str">
            <v/>
          </cell>
        </row>
        <row r="133">
          <cell r="L133" t="str">
            <v/>
          </cell>
          <cell r="M133" t="str">
            <v/>
          </cell>
          <cell r="Y133" t="str">
            <v/>
          </cell>
        </row>
        <row r="134">
          <cell r="L134" t="str">
            <v/>
          </cell>
          <cell r="M134" t="str">
            <v/>
          </cell>
          <cell r="Y134" t="str">
            <v/>
          </cell>
        </row>
        <row r="135">
          <cell r="L135" t="str">
            <v/>
          </cell>
          <cell r="M135" t="str">
            <v/>
          </cell>
          <cell r="Y135" t="str">
            <v/>
          </cell>
        </row>
        <row r="136">
          <cell r="L136" t="str">
            <v/>
          </cell>
          <cell r="M136" t="str">
            <v/>
          </cell>
          <cell r="Y136" t="str">
            <v/>
          </cell>
        </row>
        <row r="137">
          <cell r="L137" t="str">
            <v/>
          </cell>
          <cell r="M137" t="str">
            <v/>
          </cell>
          <cell r="Y137" t="str">
            <v/>
          </cell>
        </row>
        <row r="138">
          <cell r="L138" t="str">
            <v/>
          </cell>
          <cell r="M138" t="str">
            <v/>
          </cell>
          <cell r="Y138" t="str">
            <v/>
          </cell>
        </row>
        <row r="139">
          <cell r="L139" t="str">
            <v/>
          </cell>
          <cell r="M139" t="str">
            <v/>
          </cell>
          <cell r="Y139" t="str">
            <v/>
          </cell>
        </row>
        <row r="140">
          <cell r="L140" t="str">
            <v/>
          </cell>
          <cell r="M140" t="str">
            <v/>
          </cell>
          <cell r="Y140" t="str">
            <v/>
          </cell>
        </row>
        <row r="141">
          <cell r="L141" t="str">
            <v/>
          </cell>
          <cell r="M141" t="str">
            <v/>
          </cell>
          <cell r="Y141" t="str">
            <v/>
          </cell>
        </row>
        <row r="142">
          <cell r="L142" t="str">
            <v/>
          </cell>
          <cell r="M142" t="str">
            <v/>
          </cell>
          <cell r="Y142" t="str">
            <v/>
          </cell>
        </row>
        <row r="143">
          <cell r="L143" t="str">
            <v/>
          </cell>
          <cell r="M143" t="str">
            <v/>
          </cell>
          <cell r="Y143" t="str">
            <v/>
          </cell>
        </row>
        <row r="144">
          <cell r="L144" t="str">
            <v/>
          </cell>
          <cell r="M144" t="str">
            <v/>
          </cell>
          <cell r="Y144" t="str">
            <v/>
          </cell>
        </row>
        <row r="145">
          <cell r="L145" t="str">
            <v/>
          </cell>
          <cell r="M145" t="str">
            <v/>
          </cell>
          <cell r="Y145" t="str">
            <v/>
          </cell>
        </row>
        <row r="146">
          <cell r="L146" t="str">
            <v/>
          </cell>
          <cell r="M146" t="str">
            <v/>
          </cell>
          <cell r="Y146" t="str">
            <v/>
          </cell>
        </row>
        <row r="147">
          <cell r="L147" t="str">
            <v/>
          </cell>
          <cell r="M147" t="str">
            <v/>
          </cell>
          <cell r="Y147" t="str">
            <v/>
          </cell>
        </row>
        <row r="148">
          <cell r="L148" t="str">
            <v/>
          </cell>
          <cell r="M148" t="str">
            <v/>
          </cell>
          <cell r="Y148" t="str">
            <v/>
          </cell>
        </row>
        <row r="149">
          <cell r="L149" t="str">
            <v/>
          </cell>
          <cell r="M149" t="str">
            <v/>
          </cell>
          <cell r="Y149" t="str">
            <v/>
          </cell>
        </row>
        <row r="150">
          <cell r="L150" t="str">
            <v/>
          </cell>
          <cell r="M150" t="str">
            <v/>
          </cell>
          <cell r="Y150" t="str">
            <v/>
          </cell>
        </row>
        <row r="151">
          <cell r="L151" t="str">
            <v/>
          </cell>
          <cell r="M151" t="str">
            <v/>
          </cell>
          <cell r="Y151" t="str">
            <v/>
          </cell>
        </row>
        <row r="152">
          <cell r="L152" t="str">
            <v/>
          </cell>
          <cell r="M152" t="str">
            <v/>
          </cell>
          <cell r="Y152" t="str">
            <v/>
          </cell>
        </row>
        <row r="153">
          <cell r="L153" t="str">
            <v/>
          </cell>
          <cell r="M153" t="str">
            <v/>
          </cell>
          <cell r="Y153" t="str">
            <v/>
          </cell>
        </row>
        <row r="154">
          <cell r="L154" t="str">
            <v/>
          </cell>
          <cell r="M154" t="str">
            <v/>
          </cell>
          <cell r="Y154" t="str">
            <v/>
          </cell>
        </row>
        <row r="155">
          <cell r="L155" t="str">
            <v/>
          </cell>
          <cell r="M155" t="str">
            <v/>
          </cell>
          <cell r="Y155" t="str">
            <v/>
          </cell>
        </row>
        <row r="156">
          <cell r="L156" t="str">
            <v/>
          </cell>
          <cell r="M156" t="str">
            <v/>
          </cell>
          <cell r="Y156" t="str">
            <v/>
          </cell>
        </row>
        <row r="157">
          <cell r="L157" t="str">
            <v/>
          </cell>
          <cell r="M157" t="str">
            <v/>
          </cell>
          <cell r="Y157" t="str">
            <v/>
          </cell>
        </row>
        <row r="158">
          <cell r="L158" t="str">
            <v/>
          </cell>
          <cell r="M158" t="str">
            <v/>
          </cell>
          <cell r="Y158" t="str">
            <v/>
          </cell>
        </row>
        <row r="159">
          <cell r="L159" t="str">
            <v/>
          </cell>
          <cell r="M159" t="str">
            <v/>
          </cell>
          <cell r="Y159" t="str">
            <v/>
          </cell>
        </row>
        <row r="160">
          <cell r="M160" t="str">
            <v/>
          </cell>
        </row>
        <row r="161">
          <cell r="M161" t="str">
            <v/>
          </cell>
        </row>
        <row r="162">
          <cell r="M162" t="str">
            <v/>
          </cell>
        </row>
        <row r="163">
          <cell r="M163" t="str">
            <v/>
          </cell>
        </row>
        <row r="164">
          <cell r="M164" t="str">
            <v/>
          </cell>
        </row>
        <row r="165">
          <cell r="M165" t="str">
            <v/>
          </cell>
        </row>
        <row r="166">
          <cell r="M166" t="str">
            <v/>
          </cell>
        </row>
        <row r="167">
          <cell r="M167" t="str">
            <v/>
          </cell>
        </row>
        <row r="168">
          <cell r="M168" t="str">
            <v/>
          </cell>
        </row>
        <row r="169">
          <cell r="M169" t="str">
            <v/>
          </cell>
        </row>
        <row r="170">
          <cell r="M170" t="str">
            <v/>
          </cell>
        </row>
        <row r="171">
          <cell r="M171" t="str">
            <v/>
          </cell>
        </row>
        <row r="172">
          <cell r="M172" t="str">
            <v/>
          </cell>
        </row>
        <row r="173">
          <cell r="M173" t="str">
            <v/>
          </cell>
        </row>
        <row r="174">
          <cell r="M174" t="str">
            <v/>
          </cell>
        </row>
        <row r="175">
          <cell r="M175" t="str">
            <v/>
          </cell>
        </row>
        <row r="176">
          <cell r="M176" t="str">
            <v/>
          </cell>
        </row>
        <row r="177">
          <cell r="M177" t="str">
            <v/>
          </cell>
        </row>
        <row r="178">
          <cell r="M178" t="str">
            <v/>
          </cell>
        </row>
        <row r="179">
          <cell r="M179" t="str">
            <v/>
          </cell>
        </row>
        <row r="180">
          <cell r="M180" t="str">
            <v/>
          </cell>
        </row>
        <row r="181">
          <cell r="M181" t="str">
            <v/>
          </cell>
        </row>
        <row r="182">
          <cell r="M182" t="str">
            <v/>
          </cell>
        </row>
        <row r="183">
          <cell r="M183" t="str">
            <v/>
          </cell>
        </row>
        <row r="184">
          <cell r="M184" t="str">
            <v/>
          </cell>
        </row>
        <row r="185">
          <cell r="M185" t="str">
            <v/>
          </cell>
        </row>
        <row r="186">
          <cell r="M186" t="str">
            <v/>
          </cell>
        </row>
        <row r="187">
          <cell r="M187" t="str">
            <v/>
          </cell>
        </row>
        <row r="188">
          <cell r="M188" t="str">
            <v/>
          </cell>
        </row>
        <row r="189">
          <cell r="M189" t="str">
            <v/>
          </cell>
        </row>
        <row r="190">
          <cell r="M190" t="str">
            <v/>
          </cell>
        </row>
        <row r="191">
          <cell r="M191" t="str">
            <v/>
          </cell>
        </row>
        <row r="192">
          <cell r="M192" t="str">
            <v/>
          </cell>
        </row>
        <row r="193">
          <cell r="M193" t="str">
            <v/>
          </cell>
        </row>
        <row r="194">
          <cell r="M194" t="str">
            <v/>
          </cell>
        </row>
        <row r="195">
          <cell r="M195" t="str">
            <v/>
          </cell>
        </row>
        <row r="196">
          <cell r="M196" t="str">
            <v/>
          </cell>
        </row>
        <row r="197">
          <cell r="M197" t="str">
            <v/>
          </cell>
        </row>
        <row r="198">
          <cell r="M198" t="str">
            <v/>
          </cell>
        </row>
        <row r="199">
          <cell r="M199" t="str">
            <v/>
          </cell>
        </row>
        <row r="200">
          <cell r="M200" t="str">
            <v/>
          </cell>
        </row>
        <row r="201">
          <cell r="M201" t="str">
            <v/>
          </cell>
        </row>
        <row r="202">
          <cell r="M202" t="str">
            <v/>
          </cell>
        </row>
        <row r="203">
          <cell r="M203" t="str">
            <v/>
          </cell>
        </row>
        <row r="204">
          <cell r="M204" t="str">
            <v/>
          </cell>
        </row>
        <row r="205">
          <cell r="M205" t="str">
            <v/>
          </cell>
        </row>
        <row r="206">
          <cell r="M206" t="str">
            <v/>
          </cell>
        </row>
        <row r="207">
          <cell r="M207" t="str">
            <v/>
          </cell>
        </row>
        <row r="208">
          <cell r="M208" t="str">
            <v/>
          </cell>
        </row>
        <row r="209">
          <cell r="M209" t="str">
            <v/>
          </cell>
        </row>
        <row r="210">
          <cell r="M210" t="str">
            <v/>
          </cell>
        </row>
        <row r="211">
          <cell r="M211" t="str">
            <v/>
          </cell>
        </row>
        <row r="212">
          <cell r="M212" t="str">
            <v/>
          </cell>
        </row>
        <row r="213">
          <cell r="M213" t="str">
            <v/>
          </cell>
        </row>
        <row r="214">
          <cell r="M214" t="str">
            <v/>
          </cell>
        </row>
        <row r="215">
          <cell r="M215" t="str">
            <v/>
          </cell>
        </row>
        <row r="216">
          <cell r="M216" t="str">
            <v/>
          </cell>
        </row>
        <row r="217">
          <cell r="M217" t="str">
            <v/>
          </cell>
        </row>
        <row r="218">
          <cell r="M218" t="str">
            <v/>
          </cell>
        </row>
        <row r="219">
          <cell r="M219" t="str">
            <v/>
          </cell>
        </row>
        <row r="220">
          <cell r="M220" t="str">
            <v/>
          </cell>
        </row>
        <row r="221">
          <cell r="M221" t="str">
            <v/>
          </cell>
        </row>
        <row r="222">
          <cell r="M222" t="str">
            <v/>
          </cell>
        </row>
        <row r="223">
          <cell r="M223" t="str">
            <v/>
          </cell>
        </row>
        <row r="224">
          <cell r="M224" t="str">
            <v/>
          </cell>
        </row>
        <row r="225">
          <cell r="M225" t="str">
            <v/>
          </cell>
        </row>
        <row r="226">
          <cell r="M226" t="str">
            <v/>
          </cell>
        </row>
        <row r="227">
          <cell r="M227" t="str">
            <v/>
          </cell>
        </row>
        <row r="228">
          <cell r="M228" t="str">
            <v/>
          </cell>
        </row>
        <row r="229">
          <cell r="M229" t="str">
            <v/>
          </cell>
        </row>
        <row r="230">
          <cell r="M230" t="str">
            <v/>
          </cell>
        </row>
        <row r="231">
          <cell r="M231" t="str">
            <v/>
          </cell>
        </row>
        <row r="232">
          <cell r="M232" t="str">
            <v/>
          </cell>
        </row>
        <row r="233">
          <cell r="M233" t="str">
            <v/>
          </cell>
        </row>
        <row r="234">
          <cell r="M234" t="str">
            <v/>
          </cell>
        </row>
        <row r="235">
          <cell r="M235" t="str">
            <v/>
          </cell>
        </row>
        <row r="236">
          <cell r="M236" t="str">
            <v/>
          </cell>
        </row>
        <row r="237">
          <cell r="M237" t="str">
            <v/>
          </cell>
        </row>
        <row r="238">
          <cell r="M238" t="str">
            <v/>
          </cell>
        </row>
        <row r="239">
          <cell r="M239" t="str">
            <v/>
          </cell>
        </row>
        <row r="240">
          <cell r="M240" t="str">
            <v/>
          </cell>
        </row>
        <row r="241">
          <cell r="M241" t="str">
            <v/>
          </cell>
        </row>
        <row r="242">
          <cell r="M242" t="str">
            <v/>
          </cell>
        </row>
        <row r="243">
          <cell r="M243" t="str">
            <v/>
          </cell>
        </row>
        <row r="244">
          <cell r="M244" t="str">
            <v/>
          </cell>
        </row>
        <row r="245">
          <cell r="M245" t="str">
            <v/>
          </cell>
        </row>
        <row r="246">
          <cell r="M246" t="str">
            <v/>
          </cell>
        </row>
        <row r="247">
          <cell r="M247" t="str">
            <v/>
          </cell>
        </row>
        <row r="248">
          <cell r="M248" t="str">
            <v/>
          </cell>
        </row>
        <row r="249">
          <cell r="M249" t="str">
            <v/>
          </cell>
        </row>
        <row r="250">
          <cell r="M250" t="str">
            <v/>
          </cell>
        </row>
        <row r="251">
          <cell r="M251" t="str">
            <v/>
          </cell>
        </row>
        <row r="252">
          <cell r="M252" t="str">
            <v/>
          </cell>
        </row>
        <row r="253">
          <cell r="M253" t="str">
            <v/>
          </cell>
        </row>
        <row r="254">
          <cell r="M254" t="str">
            <v/>
          </cell>
        </row>
        <row r="255">
          <cell r="M255" t="str">
            <v/>
          </cell>
        </row>
        <row r="256">
          <cell r="M256" t="str">
            <v/>
          </cell>
        </row>
        <row r="257">
          <cell r="M257" t="str">
            <v/>
          </cell>
        </row>
        <row r="258">
          <cell r="M258" t="str">
            <v/>
          </cell>
        </row>
        <row r="259">
          <cell r="M259" t="str">
            <v/>
          </cell>
        </row>
        <row r="260">
          <cell r="M260" t="str">
            <v/>
          </cell>
        </row>
        <row r="261">
          <cell r="M261" t="str">
            <v/>
          </cell>
        </row>
        <row r="262">
          <cell r="M262" t="str">
            <v/>
          </cell>
        </row>
        <row r="263">
          <cell r="M263" t="str">
            <v/>
          </cell>
        </row>
        <row r="264">
          <cell r="M264" t="str">
            <v/>
          </cell>
        </row>
        <row r="265">
          <cell r="M265" t="str">
            <v/>
          </cell>
        </row>
        <row r="266">
          <cell r="M266" t="str">
            <v/>
          </cell>
        </row>
        <row r="267">
          <cell r="M267" t="str">
            <v/>
          </cell>
        </row>
        <row r="268">
          <cell r="M268" t="str">
            <v/>
          </cell>
        </row>
        <row r="269">
          <cell r="M269" t="str">
            <v/>
          </cell>
        </row>
        <row r="270">
          <cell r="M270" t="str">
            <v/>
          </cell>
        </row>
        <row r="271">
          <cell r="M271" t="str">
            <v/>
          </cell>
        </row>
        <row r="272">
          <cell r="M272" t="str">
            <v/>
          </cell>
        </row>
        <row r="273">
          <cell r="M273" t="str">
            <v/>
          </cell>
        </row>
        <row r="274">
          <cell r="M274" t="str">
            <v/>
          </cell>
        </row>
        <row r="275">
          <cell r="M275" t="str">
            <v/>
          </cell>
        </row>
        <row r="276">
          <cell r="M276" t="str">
            <v/>
          </cell>
        </row>
        <row r="277">
          <cell r="M277" t="str">
            <v/>
          </cell>
        </row>
        <row r="278">
          <cell r="M278" t="str">
            <v/>
          </cell>
        </row>
        <row r="279">
          <cell r="M279" t="str">
            <v/>
          </cell>
        </row>
        <row r="280">
          <cell r="M280" t="str">
            <v/>
          </cell>
        </row>
        <row r="281">
          <cell r="M281" t="str">
            <v/>
          </cell>
        </row>
        <row r="282">
          <cell r="M282" t="str">
            <v/>
          </cell>
        </row>
        <row r="283">
          <cell r="M283" t="str">
            <v/>
          </cell>
        </row>
        <row r="284">
          <cell r="M284" t="str">
            <v/>
          </cell>
        </row>
        <row r="285">
          <cell r="M285" t="str">
            <v/>
          </cell>
        </row>
        <row r="286">
          <cell r="M286" t="str">
            <v/>
          </cell>
        </row>
        <row r="287">
          <cell r="M287" t="str">
            <v/>
          </cell>
        </row>
        <row r="288">
          <cell r="M288" t="str">
            <v/>
          </cell>
        </row>
        <row r="289">
          <cell r="M289" t="str">
            <v/>
          </cell>
        </row>
        <row r="290">
          <cell r="M290" t="str">
            <v/>
          </cell>
        </row>
        <row r="291">
          <cell r="M291" t="str">
            <v/>
          </cell>
        </row>
        <row r="292">
          <cell r="M292" t="str">
            <v/>
          </cell>
        </row>
        <row r="293">
          <cell r="M293" t="str">
            <v/>
          </cell>
        </row>
        <row r="294">
          <cell r="M294" t="str">
            <v/>
          </cell>
        </row>
        <row r="295">
          <cell r="M295" t="str">
            <v/>
          </cell>
        </row>
        <row r="296">
          <cell r="M296" t="str">
            <v/>
          </cell>
        </row>
        <row r="297">
          <cell r="M297" t="str">
            <v/>
          </cell>
        </row>
        <row r="298">
          <cell r="M298" t="str">
            <v/>
          </cell>
        </row>
        <row r="299">
          <cell r="M299" t="str">
            <v/>
          </cell>
        </row>
        <row r="300">
          <cell r="M300" t="str">
            <v/>
          </cell>
        </row>
      </sheetData>
      <sheetData sheetId="21">
        <row r="1">
          <cell r="A1" t="str">
            <v>N° AFFAIRE</v>
          </cell>
          <cell r="B1" t="str">
            <v>MOIS</v>
          </cell>
          <cell r="C1" t="str">
            <v>COM</v>
          </cell>
          <cell r="D1" t="str">
            <v>SECTEUR</v>
          </cell>
          <cell r="E1" t="str">
            <v>NOM DU CLIENT</v>
          </cell>
          <cell r="F1" t="str">
            <v>ADRESSE</v>
          </cell>
          <cell r="G1" t="str">
            <v>CP</v>
          </cell>
          <cell r="H1" t="str">
            <v>VILLE</v>
          </cell>
          <cell r="I1" t="str">
            <v>TEL</v>
          </cell>
          <cell r="J1" t="str">
            <v>PORTABLE</v>
          </cell>
          <cell r="K1" t="str">
            <v>FAX</v>
          </cell>
          <cell r="L1" t="str">
            <v>NOM DU CHANTIER</v>
          </cell>
          <cell r="M1" t="str">
            <v>REGION</v>
          </cell>
          <cell r="N1" t="str">
            <v>DPT</v>
          </cell>
          <cell r="O1" t="str">
            <v>VILLE</v>
          </cell>
          <cell r="P1" t="str">
            <v>ARCHITECTE</v>
          </cell>
          <cell r="Q1" t="str">
            <v>ADRESSE</v>
          </cell>
          <cell r="R1" t="str">
            <v>CP</v>
          </cell>
          <cell r="S1" t="str">
            <v>VILLE</v>
          </cell>
          <cell r="T1" t="str">
            <v>TEL</v>
          </cell>
          <cell r="U1" t="str">
            <v>PORTABLE</v>
          </cell>
          <cell r="V1" t="str">
            <v>FAX</v>
          </cell>
          <cell r="W1" t="str">
            <v>MONTANT HT</v>
          </cell>
          <cell r="X1" t="str">
            <v>AVENANTS HORS MARCHE</v>
          </cell>
          <cell r="Y1" t="str">
            <v>MONTANT TOTAL MARCHE HT</v>
          </cell>
          <cell r="Z1" t="str">
            <v>TONNAGE</v>
          </cell>
          <cell r="AA1" t="str">
            <v>CHARGE AFFAIRE</v>
          </cell>
          <cell r="AB1" t="str">
            <v>DESSINATEUR</v>
          </cell>
        </row>
        <row r="2">
          <cell r="A2">
            <v>8.0009999999999994</v>
          </cell>
          <cell r="B2">
            <v>1</v>
          </cell>
          <cell r="C2" t="str">
            <v>RM</v>
          </cell>
          <cell r="D2" t="str">
            <v>MP</v>
          </cell>
          <cell r="E2" t="str">
            <v>COMMUNAUTE DE COMMUNES DU GRAND AUTUNOIS MORVAN</v>
          </cell>
          <cell r="F2" t="str">
            <v>7, Route du Bois de Sapin   BP 97</v>
          </cell>
          <cell r="G2">
            <v>71400</v>
          </cell>
          <cell r="H2" t="str">
            <v>AUTUN</v>
          </cell>
          <cell r="I2">
            <v>385868052</v>
          </cell>
          <cell r="L2" t="str">
            <v>ABBATOIRS MULTI-ESPECES</v>
          </cell>
          <cell r="M2" t="str">
            <v>BOURGOGNE</v>
          </cell>
          <cell r="N2">
            <v>71</v>
          </cell>
          <cell r="O2" t="str">
            <v>AUTUN</v>
          </cell>
          <cell r="P2" t="str">
            <v>IKAR INGENIERIE</v>
          </cell>
          <cell r="Q2" t="str">
            <v>1, Rue de l'Espérance</v>
          </cell>
          <cell r="R2">
            <v>68120</v>
          </cell>
          <cell r="S2" t="str">
            <v>PFASTATT</v>
          </cell>
          <cell r="T2">
            <v>362532550</v>
          </cell>
          <cell r="U2" t="str">
            <v/>
          </cell>
          <cell r="V2">
            <v>389591563</v>
          </cell>
          <cell r="W2">
            <v>158358.04999999999</v>
          </cell>
          <cell r="X2">
            <v>2750</v>
          </cell>
          <cell r="Y2">
            <v>161108.04999999999</v>
          </cell>
          <cell r="Z2">
            <v>89015</v>
          </cell>
          <cell r="AA2" t="str">
            <v>RM</v>
          </cell>
        </row>
        <row r="3">
          <cell r="A3">
            <v>8.0020000000000007</v>
          </cell>
          <cell r="B3">
            <v>1</v>
          </cell>
          <cell r="C3" t="str">
            <v>BE</v>
          </cell>
          <cell r="D3" t="str">
            <v>DI</v>
          </cell>
          <cell r="E3" t="str">
            <v>THEVENIN DUCROT ASSOCIES</v>
          </cell>
          <cell r="F3" t="str">
            <v>67, Rue de Besançon   BP 189</v>
          </cell>
          <cell r="G3">
            <v>25303</v>
          </cell>
          <cell r="H3" t="str">
            <v>PONTARLIER</v>
          </cell>
          <cell r="L3" t="str">
            <v>AIRE DE MAISON DIEU</v>
          </cell>
          <cell r="M3" t="str">
            <v>BOURGOGNE</v>
          </cell>
          <cell r="N3">
            <v>89</v>
          </cell>
          <cell r="O3" t="str">
            <v>SCEAUX</v>
          </cell>
          <cell r="P3" t="str">
            <v>ICR INGENIERIE</v>
          </cell>
          <cell r="Q3" t="str">
            <v>2, Avenue Recteur Pironneau   Les Terrasses du Manoir</v>
          </cell>
          <cell r="R3">
            <v>44300</v>
          </cell>
          <cell r="S3" t="str">
            <v>NANTES</v>
          </cell>
          <cell r="T3">
            <v>240521768</v>
          </cell>
          <cell r="U3">
            <v>627024470</v>
          </cell>
          <cell r="V3">
            <v>24052378</v>
          </cell>
          <cell r="W3">
            <v>222552.29</v>
          </cell>
          <cell r="Y3">
            <v>222552.29</v>
          </cell>
          <cell r="Z3">
            <v>90418</v>
          </cell>
          <cell r="AA3" t="str">
            <v>R.C</v>
          </cell>
        </row>
        <row r="4">
          <cell r="A4">
            <v>8.0030000000000001</v>
          </cell>
          <cell r="B4">
            <v>1</v>
          </cell>
          <cell r="C4" t="str">
            <v>RM</v>
          </cell>
          <cell r="D4" t="str">
            <v>MP</v>
          </cell>
          <cell r="E4" t="str">
            <v>DRY TEC</v>
          </cell>
          <cell r="F4" t="str">
            <v>ZAC 3   Saint Jean de Bellevue   Lot 6</v>
          </cell>
          <cell r="G4">
            <v>97150</v>
          </cell>
          <cell r="H4" t="str">
            <v>SAINT MARTIN</v>
          </cell>
          <cell r="I4">
            <v>590276902</v>
          </cell>
          <cell r="J4">
            <v>690383071</v>
          </cell>
          <cell r="K4">
            <v>590271432</v>
          </cell>
          <cell r="L4" t="str">
            <v>UPEP DE DIDIER</v>
          </cell>
          <cell r="M4" t="str">
            <v>OUTRE MER</v>
          </cell>
          <cell r="N4">
            <v>97</v>
          </cell>
          <cell r="O4" t="str">
            <v>FORT DE FRANCE</v>
          </cell>
          <cell r="P4" t="str">
            <v>RION CONSTRUCTION INDUSTRIELLE</v>
          </cell>
          <cell r="Q4" t="str">
            <v>11, Rue des Arts et Métiers</v>
          </cell>
          <cell r="R4">
            <v>97200</v>
          </cell>
          <cell r="S4" t="str">
            <v>FORT DE FRANCE</v>
          </cell>
          <cell r="U4">
            <v>696079708</v>
          </cell>
          <cell r="W4">
            <v>6400</v>
          </cell>
          <cell r="Y4">
            <v>6400</v>
          </cell>
          <cell r="Z4">
            <v>3700</v>
          </cell>
          <cell r="AA4" t="str">
            <v>RM</v>
          </cell>
        </row>
        <row r="5">
          <cell r="A5">
            <v>8.0039999999999996</v>
          </cell>
          <cell r="B5">
            <v>1</v>
          </cell>
          <cell r="C5" t="str">
            <v>RM</v>
          </cell>
          <cell r="D5" t="str">
            <v>DI</v>
          </cell>
          <cell r="E5" t="str">
            <v>RION CONSTRUCTION INDUSTRIELLE</v>
          </cell>
          <cell r="F5" t="str">
            <v>11, Rue des Arts et Métiers</v>
          </cell>
          <cell r="G5">
            <v>97200</v>
          </cell>
          <cell r="H5" t="str">
            <v>FORT DE FRANCE</v>
          </cell>
          <cell r="J5">
            <v>696079808</v>
          </cell>
          <cell r="L5" t="str">
            <v>HERMITAGE</v>
          </cell>
          <cell r="M5" t="str">
            <v>OUTRE MER</v>
          </cell>
          <cell r="N5">
            <v>97</v>
          </cell>
          <cell r="O5" t="str">
            <v>LE FRANCOIS (MARTINIQUE)</v>
          </cell>
          <cell r="P5" t="str">
            <v>RION CONSTRUCTION INDUSTRIELLE</v>
          </cell>
          <cell r="Q5" t="str">
            <v>11, Rue des Arts et Métiers</v>
          </cell>
          <cell r="R5">
            <v>97200</v>
          </cell>
          <cell r="S5" t="str">
            <v>FORT DE FRANCE</v>
          </cell>
          <cell r="T5" t="str">
            <v/>
          </cell>
          <cell r="U5">
            <v>696079808</v>
          </cell>
          <cell r="V5" t="str">
            <v/>
          </cell>
          <cell r="W5">
            <v>3300</v>
          </cell>
          <cell r="Y5">
            <v>3300</v>
          </cell>
          <cell r="Z5">
            <v>1200</v>
          </cell>
          <cell r="AA5" t="str">
            <v>RM</v>
          </cell>
        </row>
        <row r="6">
          <cell r="A6">
            <v>8.0050000000000008</v>
          </cell>
          <cell r="B6">
            <v>2</v>
          </cell>
          <cell r="C6" t="str">
            <v>BE</v>
          </cell>
          <cell r="D6" t="str">
            <v>MP</v>
          </cell>
          <cell r="E6" t="str">
            <v>MAIRIE DE SAINTE LUCE</v>
          </cell>
          <cell r="F6" t="str">
            <v>Rue Schoelcher</v>
          </cell>
          <cell r="G6">
            <v>97228</v>
          </cell>
          <cell r="H6" t="str">
            <v>SAINTE LUCE</v>
          </cell>
          <cell r="I6">
            <v>596625001</v>
          </cell>
          <cell r="K6">
            <v>596623015</v>
          </cell>
          <cell r="L6" t="str">
            <v>MEDIATHEQUE</v>
          </cell>
          <cell r="M6" t="str">
            <v>OUTRE MER</v>
          </cell>
          <cell r="N6">
            <v>97</v>
          </cell>
          <cell r="O6" t="str">
            <v>SAINTE LUCE (MARTINIQUE)</v>
          </cell>
          <cell r="P6" t="str">
            <v>NAOS ARCHITECTURE</v>
          </cell>
          <cell r="Q6" t="str">
            <v>Rue Gaston Deferre   116b, Résidence Belle Vista</v>
          </cell>
          <cell r="R6">
            <v>97200</v>
          </cell>
          <cell r="S6" t="str">
            <v>FORT DE FRANCE</v>
          </cell>
          <cell r="T6">
            <v>596625001</v>
          </cell>
          <cell r="U6" t="str">
            <v/>
          </cell>
          <cell r="V6">
            <v>596623015</v>
          </cell>
          <cell r="W6">
            <v>131808.95000000001</v>
          </cell>
          <cell r="Y6">
            <v>131808.95000000001</v>
          </cell>
        </row>
        <row r="7">
          <cell r="A7">
            <v>8.0060000000000002</v>
          </cell>
          <cell r="B7">
            <v>1</v>
          </cell>
          <cell r="C7" t="str">
            <v>JH</v>
          </cell>
          <cell r="D7" t="str">
            <v>GD</v>
          </cell>
          <cell r="E7" t="str">
            <v>IMMOBILIERE EUROPEENNE DES MOUSQUETAIRES</v>
          </cell>
          <cell r="F7" t="str">
            <v>24, Rue Auguste Chabrières</v>
          </cell>
          <cell r="G7">
            <v>75015</v>
          </cell>
          <cell r="H7" t="str">
            <v>PARIS</v>
          </cell>
          <cell r="J7">
            <v>621416495</v>
          </cell>
          <cell r="L7" t="str">
            <v>NORAUTO</v>
          </cell>
          <cell r="M7" t="str">
            <v>BOURGOGNE</v>
          </cell>
          <cell r="N7">
            <v>71</v>
          </cell>
          <cell r="O7" t="str">
            <v>DIGOIN</v>
          </cell>
          <cell r="P7" t="str">
            <v>AXIS INGENIERIE</v>
          </cell>
          <cell r="Q7" t="str">
            <v>89, Rue Bellecombe</v>
          </cell>
          <cell r="R7">
            <v>69003</v>
          </cell>
          <cell r="S7" t="str">
            <v>LYON</v>
          </cell>
          <cell r="T7">
            <v>478629555</v>
          </cell>
          <cell r="U7">
            <v>777974366</v>
          </cell>
          <cell r="V7">
            <v>478628553</v>
          </cell>
          <cell r="W7">
            <v>69000</v>
          </cell>
          <cell r="Y7">
            <v>69000</v>
          </cell>
          <cell r="Z7">
            <v>37066</v>
          </cell>
          <cell r="AA7" t="str">
            <v>FV</v>
          </cell>
        </row>
        <row r="8">
          <cell r="A8">
            <v>8.0069999999999997</v>
          </cell>
          <cell r="B8">
            <v>1</v>
          </cell>
          <cell r="C8" t="str">
            <v>BE</v>
          </cell>
          <cell r="D8" t="str">
            <v>DI</v>
          </cell>
          <cell r="E8" t="str">
            <v>PARIETTI</v>
          </cell>
          <cell r="F8" t="str">
            <v>42, Route d'Héricourt</v>
          </cell>
          <cell r="G8">
            <v>25000</v>
          </cell>
          <cell r="H8" t="str">
            <v>MONTBELIARD</v>
          </cell>
          <cell r="J8">
            <v>665303077</v>
          </cell>
          <cell r="L8" t="str">
            <v>BMW MOTORRAD</v>
          </cell>
          <cell r="M8" t="str">
            <v>ILE DE FRANCE</v>
          </cell>
          <cell r="N8">
            <v>78</v>
          </cell>
          <cell r="O8" t="str">
            <v>CHAMBOURCY</v>
          </cell>
          <cell r="P8" t="str">
            <v>BELUGA</v>
          </cell>
          <cell r="Q8" t="str">
            <v>54, Rue du Général De Gaulle</v>
          </cell>
          <cell r="R8">
            <v>90850</v>
          </cell>
          <cell r="S8" t="str">
            <v>ESSERT</v>
          </cell>
          <cell r="T8" t="str">
            <v/>
          </cell>
          <cell r="U8">
            <v>665303077</v>
          </cell>
          <cell r="V8" t="str">
            <v/>
          </cell>
          <cell r="W8">
            <v>44390</v>
          </cell>
          <cell r="Y8">
            <v>44390</v>
          </cell>
          <cell r="Z8">
            <v>16325</v>
          </cell>
          <cell r="AA8" t="str">
            <v>RG</v>
          </cell>
        </row>
        <row r="9">
          <cell r="A9">
            <v>8.0079999999999991</v>
          </cell>
          <cell r="B9">
            <v>1</v>
          </cell>
          <cell r="C9" t="str">
            <v>RM</v>
          </cell>
          <cell r="D9" t="str">
            <v>BI</v>
          </cell>
          <cell r="E9" t="str">
            <v>SAMO</v>
          </cell>
          <cell r="F9" t="str">
            <v>400, Rue de l'Industrie   PAE du Pays Rochois   BP 98   ETAUX</v>
          </cell>
          <cell r="G9">
            <v>74804</v>
          </cell>
          <cell r="H9" t="str">
            <v>LA ROCHE SUR FORON Cédex</v>
          </cell>
          <cell r="I9">
            <v>450031752</v>
          </cell>
          <cell r="K9">
            <v>450033536</v>
          </cell>
          <cell r="L9" t="str">
            <v>SAMO</v>
          </cell>
          <cell r="M9" t="str">
            <v>RHONE ALPES</v>
          </cell>
          <cell r="N9">
            <v>74</v>
          </cell>
          <cell r="O9" t="str">
            <v>BONNEVILLE</v>
          </cell>
          <cell r="P9" t="str">
            <v>BONNARD JEAN</v>
          </cell>
          <cell r="Q9" t="str">
            <v>264, Avenue de la Gare</v>
          </cell>
          <cell r="R9">
            <v>74800</v>
          </cell>
          <cell r="S9" t="str">
            <v>LA ROCHE SUR FORON</v>
          </cell>
          <cell r="T9">
            <v>450030578</v>
          </cell>
          <cell r="U9" t="str">
            <v/>
          </cell>
          <cell r="V9">
            <v>450031466</v>
          </cell>
          <cell r="W9">
            <v>355686</v>
          </cell>
          <cell r="Y9">
            <v>355686</v>
          </cell>
          <cell r="Z9">
            <v>189420</v>
          </cell>
          <cell r="AA9" t="str">
            <v>RM</v>
          </cell>
        </row>
        <row r="10">
          <cell r="A10">
            <v>8.0090000000000003</v>
          </cell>
          <cell r="B10">
            <v>2</v>
          </cell>
          <cell r="C10" t="str">
            <v>BE</v>
          </cell>
          <cell r="D10" t="str">
            <v>DI</v>
          </cell>
          <cell r="E10" t="str">
            <v>SCI EVEN</v>
          </cell>
          <cell r="F10" t="str">
            <v>2 Bis, Rue du Prieuré</v>
          </cell>
          <cell r="G10">
            <v>37320</v>
          </cell>
          <cell r="H10" t="str">
            <v>EVRES SUR INDRE</v>
          </cell>
          <cell r="L10" t="str">
            <v>MAISON MEDICALE</v>
          </cell>
          <cell r="M10" t="str">
            <v>CENTRE</v>
          </cell>
          <cell r="N10">
            <v>37</v>
          </cell>
          <cell r="O10" t="str">
            <v>ESVRES SUR INDRE</v>
          </cell>
          <cell r="P10" t="str">
            <v>CL CONCEPT</v>
          </cell>
          <cell r="Q10" t="str">
            <v>2, Rue Alexander Calder   BP 17</v>
          </cell>
          <cell r="R10">
            <v>37320</v>
          </cell>
          <cell r="S10" t="str">
            <v>TRUYES</v>
          </cell>
          <cell r="T10">
            <v>247433914</v>
          </cell>
          <cell r="U10" t="str">
            <v/>
          </cell>
          <cell r="V10">
            <v>247433831</v>
          </cell>
          <cell r="W10">
            <v>28000</v>
          </cell>
          <cell r="Y10">
            <v>28000</v>
          </cell>
          <cell r="Z10">
            <v>13720</v>
          </cell>
          <cell r="AA10" t="str">
            <v>RG</v>
          </cell>
        </row>
        <row r="11">
          <cell r="A11">
            <v>8.01</v>
          </cell>
          <cell r="B11">
            <v>2</v>
          </cell>
          <cell r="C11" t="str">
            <v>BE</v>
          </cell>
          <cell r="D11" t="str">
            <v>GD</v>
          </cell>
          <cell r="E11" t="str">
            <v>LC INGENIERIE</v>
          </cell>
          <cell r="F11" t="str">
            <v>2, Rue Alexander Calder   BP 17</v>
          </cell>
          <cell r="G11">
            <v>37320</v>
          </cell>
          <cell r="H11" t="str">
            <v>TRUYES</v>
          </cell>
          <cell r="I11">
            <v>247432547</v>
          </cell>
          <cell r="K11">
            <v>247432548</v>
          </cell>
          <cell r="L11" t="str">
            <v>SCHIEVER - SUPERMARCHE BI 1</v>
          </cell>
          <cell r="M11" t="str">
            <v>BOURGOGNE</v>
          </cell>
          <cell r="N11">
            <v>58</v>
          </cell>
          <cell r="O11" t="str">
            <v>CHATILLON EN BAZOIS</v>
          </cell>
          <cell r="P11" t="str">
            <v>LC INGENIERIE</v>
          </cell>
          <cell r="Q11" t="str">
            <v>2, Rue Alexander Calder   BP 17</v>
          </cell>
          <cell r="R11">
            <v>37320</v>
          </cell>
          <cell r="S11" t="str">
            <v>TRUYES</v>
          </cell>
          <cell r="T11">
            <v>247432547</v>
          </cell>
          <cell r="U11" t="str">
            <v/>
          </cell>
          <cell r="V11">
            <v>247432548</v>
          </cell>
          <cell r="W11">
            <v>128990</v>
          </cell>
          <cell r="Y11">
            <v>128990</v>
          </cell>
          <cell r="Z11">
            <v>54707</v>
          </cell>
          <cell r="AA11" t="str">
            <v>RG</v>
          </cell>
        </row>
        <row r="12">
          <cell r="A12">
            <v>8.0109999999999992</v>
          </cell>
          <cell r="B12">
            <v>2</v>
          </cell>
          <cell r="C12" t="str">
            <v>RM</v>
          </cell>
          <cell r="D12" t="str">
            <v>MP</v>
          </cell>
          <cell r="E12" t="str">
            <v>DRY TEC</v>
          </cell>
          <cell r="F12" t="str">
            <v>ZAC 3   Saint Jean de Bellevue   Lot 6</v>
          </cell>
          <cell r="G12">
            <v>97150</v>
          </cell>
          <cell r="H12" t="str">
            <v>SAINT MARTIN</v>
          </cell>
          <cell r="I12">
            <v>590276902</v>
          </cell>
          <cell r="J12">
            <v>690383071</v>
          </cell>
          <cell r="K12">
            <v>590271432</v>
          </cell>
          <cell r="L12" t="str">
            <v>COLLEGE BEBEL</v>
          </cell>
          <cell r="M12" t="str">
            <v>OUTRE MER</v>
          </cell>
          <cell r="N12">
            <v>97</v>
          </cell>
          <cell r="O12" t="str">
            <v>FORT DE FRANCE</v>
          </cell>
          <cell r="P12" t="str">
            <v>RION CONSTRUCTION INDUSTRIELLE</v>
          </cell>
          <cell r="Q12" t="str">
            <v>C/o BURO CLUB   11, Rue des Arts et Métiers</v>
          </cell>
          <cell r="R12">
            <v>97200</v>
          </cell>
          <cell r="S12" t="str">
            <v>FORT DE FRANCE</v>
          </cell>
          <cell r="U12">
            <v>696079708</v>
          </cell>
          <cell r="W12">
            <v>126879</v>
          </cell>
          <cell r="Y12">
            <v>126879</v>
          </cell>
          <cell r="Z12">
            <v>45000</v>
          </cell>
          <cell r="AA12" t="str">
            <v>RM</v>
          </cell>
        </row>
        <row r="13">
          <cell r="A13">
            <v>8.0120000000000005</v>
          </cell>
          <cell r="B13">
            <v>2</v>
          </cell>
          <cell r="C13" t="str">
            <v>RM</v>
          </cell>
          <cell r="D13" t="str">
            <v>DI</v>
          </cell>
          <cell r="E13" t="str">
            <v>SCCV CENTER 3 - K PROMOTION</v>
          </cell>
          <cell r="F13" t="str">
            <v>22, Rue des Carriers Italiens</v>
          </cell>
          <cell r="G13">
            <v>91350</v>
          </cell>
          <cell r="H13" t="str">
            <v>GRIGNY</v>
          </cell>
          <cell r="L13" t="str">
            <v>SCCV CENTER 3 - K PROMOTION</v>
          </cell>
          <cell r="M13" t="str">
            <v>ILE DE FRANCE</v>
          </cell>
          <cell r="N13">
            <v>91</v>
          </cell>
          <cell r="O13" t="str">
            <v>GRIGNY</v>
          </cell>
          <cell r="P13" t="str">
            <v>SCHWAB ARCHITECTE</v>
          </cell>
          <cell r="Q13" t="str">
            <v>8, Rue de la Haye</v>
          </cell>
          <cell r="R13">
            <v>67300</v>
          </cell>
          <cell r="S13" t="str">
            <v>SCHILTIGHEIM</v>
          </cell>
          <cell r="T13">
            <v>388818669</v>
          </cell>
          <cell r="U13" t="str">
            <v/>
          </cell>
          <cell r="V13">
            <v>388817318</v>
          </cell>
          <cell r="W13">
            <v>242792</v>
          </cell>
          <cell r="Y13">
            <v>242792</v>
          </cell>
          <cell r="Z13">
            <v>105973</v>
          </cell>
          <cell r="AA13" t="str">
            <v>RM</v>
          </cell>
        </row>
        <row r="14">
          <cell r="A14">
            <v>8.0129999999999999</v>
          </cell>
          <cell r="B14">
            <v>2</v>
          </cell>
          <cell r="C14" t="str">
            <v>JH</v>
          </cell>
          <cell r="D14" t="str">
            <v>DI</v>
          </cell>
          <cell r="E14" t="str">
            <v>LCR</v>
          </cell>
          <cell r="F14" t="str">
            <v>27, Rue Elsa Triolet   Les Terrasses de l'Europe   Bâtiment A</v>
          </cell>
          <cell r="G14">
            <v>21000</v>
          </cell>
          <cell r="H14" t="str">
            <v>DIJON</v>
          </cell>
          <cell r="I14">
            <v>380441810</v>
          </cell>
          <cell r="K14">
            <v>380418392</v>
          </cell>
          <cell r="L14" t="str">
            <v>R TECH SOLUTIONS - SCI JD LARREY</v>
          </cell>
          <cell r="M14" t="str">
            <v>BOURGOGNE</v>
          </cell>
          <cell r="N14">
            <v>21</v>
          </cell>
          <cell r="O14" t="str">
            <v>BEAUNE</v>
          </cell>
          <cell r="P14" t="str">
            <v>LCR</v>
          </cell>
          <cell r="Q14" t="str">
            <v>27, Rue Elsa Triolet   Les Terrasses de l'Europe   Bâtiment A</v>
          </cell>
          <cell r="R14">
            <v>21000</v>
          </cell>
          <cell r="S14" t="str">
            <v>DIJON</v>
          </cell>
          <cell r="T14">
            <v>380441810</v>
          </cell>
          <cell r="U14" t="str">
            <v/>
          </cell>
          <cell r="V14">
            <v>380418392</v>
          </cell>
          <cell r="W14">
            <v>36000</v>
          </cell>
          <cell r="Y14">
            <v>36000</v>
          </cell>
          <cell r="Z14">
            <v>22447</v>
          </cell>
          <cell r="AA14" t="str">
            <v>JM</v>
          </cell>
        </row>
        <row r="15">
          <cell r="A15">
            <v>8.0139999999999993</v>
          </cell>
          <cell r="B15">
            <v>2</v>
          </cell>
          <cell r="C15" t="str">
            <v>JH</v>
          </cell>
          <cell r="D15" t="str">
            <v>DI</v>
          </cell>
          <cell r="E15" t="str">
            <v>LCR</v>
          </cell>
          <cell r="F15" t="str">
            <v>27, Rue Elsa Triolet   Les Terrasses de l'Europe   Bâtiment A</v>
          </cell>
          <cell r="G15">
            <v>21000</v>
          </cell>
          <cell r="H15" t="str">
            <v>DIJON</v>
          </cell>
          <cell r="I15">
            <v>380441810</v>
          </cell>
          <cell r="K15">
            <v>380418392</v>
          </cell>
          <cell r="L15" t="str">
            <v>OPHELIOWEN - LA PETITE LOUISETTE - SCI  RHEA</v>
          </cell>
          <cell r="M15" t="str">
            <v>BOURGOGNE</v>
          </cell>
          <cell r="N15">
            <v>21</v>
          </cell>
          <cell r="O15" t="str">
            <v>FENAY</v>
          </cell>
          <cell r="P15" t="str">
            <v>LCR</v>
          </cell>
          <cell r="Q15" t="str">
            <v>27, Rue Elsa Triolet   Les Terrasses de l'Europe   Bâtiment A</v>
          </cell>
          <cell r="R15">
            <v>21000</v>
          </cell>
          <cell r="S15" t="str">
            <v>DIJON</v>
          </cell>
          <cell r="T15">
            <v>380441810</v>
          </cell>
          <cell r="U15" t="str">
            <v/>
          </cell>
          <cell r="V15">
            <v>380418392</v>
          </cell>
          <cell r="W15">
            <v>34230</v>
          </cell>
          <cell r="Y15">
            <v>34230</v>
          </cell>
          <cell r="Z15">
            <v>15470</v>
          </cell>
          <cell r="AA15" t="str">
            <v>JM</v>
          </cell>
        </row>
        <row r="16">
          <cell r="A16">
            <v>8.0150000000000006</v>
          </cell>
          <cell r="B16">
            <v>2</v>
          </cell>
          <cell r="C16" t="str">
            <v>JLC</v>
          </cell>
          <cell r="D16" t="str">
            <v>DI</v>
          </cell>
          <cell r="E16" t="str">
            <v>BATIPRO CONCEPT</v>
          </cell>
          <cell r="F16" t="str">
            <v>31, Rue de la Gare</v>
          </cell>
          <cell r="G16">
            <v>25770</v>
          </cell>
          <cell r="H16" t="str">
            <v>SERRE LES SAPINS</v>
          </cell>
          <cell r="I16">
            <v>381412500</v>
          </cell>
          <cell r="J16">
            <v>676487196</v>
          </cell>
          <cell r="K16">
            <v>381518041</v>
          </cell>
          <cell r="L16" t="str">
            <v>SCI MK ALUMED</v>
          </cell>
          <cell r="M16" t="str">
            <v>RHONE ALPES</v>
          </cell>
          <cell r="N16">
            <v>38</v>
          </cell>
          <cell r="O16" t="str">
            <v>SAINTE BLANDINE</v>
          </cell>
          <cell r="P16" t="str">
            <v>BATIPRO CONCEPT</v>
          </cell>
          <cell r="Q16" t="str">
            <v>31, Rue de la Gare</v>
          </cell>
          <cell r="R16">
            <v>25770</v>
          </cell>
          <cell r="S16" t="str">
            <v>SERRE LES SAPINS</v>
          </cell>
          <cell r="T16">
            <v>381412500</v>
          </cell>
          <cell r="U16">
            <v>676487196</v>
          </cell>
          <cell r="V16">
            <v>381518041</v>
          </cell>
          <cell r="W16">
            <v>67090</v>
          </cell>
          <cell r="Y16">
            <v>67090</v>
          </cell>
          <cell r="Z16">
            <v>41931.4</v>
          </cell>
          <cell r="AA16" t="str">
            <v>R.C</v>
          </cell>
        </row>
        <row r="17">
          <cell r="A17">
            <v>8.016</v>
          </cell>
          <cell r="B17">
            <v>2</v>
          </cell>
          <cell r="C17" t="str">
            <v>JLC</v>
          </cell>
          <cell r="D17" t="str">
            <v>DI</v>
          </cell>
          <cell r="E17" t="str">
            <v>BATIPRO CONCEPT</v>
          </cell>
          <cell r="F17" t="str">
            <v>31, Rue de la Gare</v>
          </cell>
          <cell r="G17">
            <v>25770</v>
          </cell>
          <cell r="H17" t="str">
            <v>SERRE LES SAPINS</v>
          </cell>
          <cell r="I17">
            <v>381412500</v>
          </cell>
          <cell r="J17">
            <v>676487196</v>
          </cell>
          <cell r="K17">
            <v>381518041</v>
          </cell>
          <cell r="L17" t="str">
            <v>SCI ALYA</v>
          </cell>
          <cell r="M17" t="str">
            <v>FRANCHE COMTE</v>
          </cell>
          <cell r="N17">
            <v>25</v>
          </cell>
          <cell r="O17" t="str">
            <v>ARCON</v>
          </cell>
          <cell r="P17" t="str">
            <v>BATIPRO CONCEPT</v>
          </cell>
          <cell r="Q17" t="str">
            <v>31, Rue de la Gare</v>
          </cell>
          <cell r="R17">
            <v>25770</v>
          </cell>
          <cell r="S17" t="str">
            <v>SERRE LES SAPINS</v>
          </cell>
          <cell r="T17">
            <v>381412500</v>
          </cell>
          <cell r="U17">
            <v>676487196</v>
          </cell>
          <cell r="V17">
            <v>381518041</v>
          </cell>
          <cell r="W17">
            <v>43745</v>
          </cell>
          <cell r="Y17">
            <v>43745</v>
          </cell>
          <cell r="Z17">
            <v>25665</v>
          </cell>
          <cell r="AA17" t="str">
            <v>R.C</v>
          </cell>
        </row>
        <row r="18">
          <cell r="A18">
            <v>8.0169999999999995</v>
          </cell>
          <cell r="B18">
            <v>2</v>
          </cell>
          <cell r="C18" t="str">
            <v>JLC</v>
          </cell>
          <cell r="D18" t="str">
            <v>AR</v>
          </cell>
          <cell r="E18" t="str">
            <v>TONNELLERIE DAMY</v>
          </cell>
          <cell r="F18" t="str">
            <v>ZA Les Champs Lins   BP 1</v>
          </cell>
          <cell r="G18">
            <v>21190</v>
          </cell>
          <cell r="H18" t="str">
            <v>MEURSAULT</v>
          </cell>
          <cell r="I18">
            <v>380214940</v>
          </cell>
          <cell r="L18" t="str">
            <v>TONNELLERIE DAMY</v>
          </cell>
          <cell r="M18" t="str">
            <v>BOURGOGNE</v>
          </cell>
          <cell r="N18">
            <v>21</v>
          </cell>
          <cell r="O18" t="str">
            <v>MEURSAULT</v>
          </cell>
          <cell r="P18" t="str">
            <v>FICHOT CYRILLE</v>
          </cell>
          <cell r="Q18" t="str">
            <v>12, Cours François Blondeau</v>
          </cell>
          <cell r="R18">
            <v>21190</v>
          </cell>
          <cell r="S18" t="str">
            <v>VOLNAY</v>
          </cell>
          <cell r="T18">
            <v>380216689</v>
          </cell>
          <cell r="U18">
            <v>622959123</v>
          </cell>
          <cell r="V18">
            <v>380216068</v>
          </cell>
          <cell r="W18">
            <v>168505</v>
          </cell>
          <cell r="Y18">
            <v>168505</v>
          </cell>
          <cell r="Z18">
            <v>58480</v>
          </cell>
          <cell r="AA18" t="str">
            <v>R.C</v>
          </cell>
        </row>
        <row r="19">
          <cell r="A19">
            <v>8.0180000000000007</v>
          </cell>
          <cell r="B19">
            <v>2</v>
          </cell>
          <cell r="C19" t="str">
            <v>JH</v>
          </cell>
          <cell r="D19" t="str">
            <v>DI</v>
          </cell>
          <cell r="E19" t="str">
            <v>LCR</v>
          </cell>
          <cell r="F19" t="str">
            <v>19, Rue de la Haye   CS 30058   SCHILTIGHEIM</v>
          </cell>
          <cell r="G19">
            <v>67013</v>
          </cell>
          <cell r="H19" t="str">
            <v>STRASBOURG Cédex</v>
          </cell>
          <cell r="I19">
            <v>388770240</v>
          </cell>
          <cell r="K19">
            <v>388770265</v>
          </cell>
          <cell r="L19" t="str">
            <v>ERNST</v>
          </cell>
          <cell r="M19" t="str">
            <v>ALSACE</v>
          </cell>
          <cell r="N19">
            <v>67</v>
          </cell>
          <cell r="O19" t="str">
            <v>NIEDERBRONN LES BAINS</v>
          </cell>
          <cell r="P19" t="str">
            <v>LCR</v>
          </cell>
          <cell r="Q19" t="str">
            <v>19, Rue de la Haye   CS 30058   SCHILTIGHEIM</v>
          </cell>
          <cell r="R19">
            <v>67013</v>
          </cell>
          <cell r="S19" t="str">
            <v>STRASBOURG Cédex</v>
          </cell>
          <cell r="T19">
            <v>388770240</v>
          </cell>
          <cell r="U19" t="str">
            <v/>
          </cell>
          <cell r="V19">
            <v>388770265</v>
          </cell>
          <cell r="W19">
            <v>160335</v>
          </cell>
          <cell r="Y19">
            <v>160335</v>
          </cell>
          <cell r="Z19">
            <v>82493</v>
          </cell>
          <cell r="AA19" t="str">
            <v>JM</v>
          </cell>
        </row>
        <row r="20">
          <cell r="A20">
            <v>8.0190000000000001</v>
          </cell>
          <cell r="B20">
            <v>2</v>
          </cell>
          <cell r="C20" t="str">
            <v>RM</v>
          </cell>
          <cell r="D20" t="str">
            <v>AR</v>
          </cell>
          <cell r="E20" t="str">
            <v>APRC</v>
          </cell>
          <cell r="F20" t="str">
            <v>63, Quai Charles De Gaulle   CS 50112</v>
          </cell>
          <cell r="G20">
            <v>69463</v>
          </cell>
          <cell r="H20" t="str">
            <v>LYON Cédex 06</v>
          </cell>
          <cell r="I20">
            <v>437420420</v>
          </cell>
          <cell r="K20">
            <v>472443029</v>
          </cell>
          <cell r="L20" t="str">
            <v>TFM PNEUS</v>
          </cell>
          <cell r="M20" t="str">
            <v>PROVENCE ALPES COTE AZUR</v>
          </cell>
          <cell r="N20">
            <v>83</v>
          </cell>
          <cell r="O20" t="str">
            <v>BRIGNOLS</v>
          </cell>
          <cell r="P20" t="str">
            <v>APRC</v>
          </cell>
          <cell r="Q20" t="str">
            <v>63, Quai Charles De Gaulle   CS 50112</v>
          </cell>
          <cell r="R20">
            <v>69463</v>
          </cell>
          <cell r="S20" t="str">
            <v>LYON Cédex 06</v>
          </cell>
          <cell r="T20">
            <v>437420420</v>
          </cell>
          <cell r="V20">
            <v>472443029</v>
          </cell>
          <cell r="W20">
            <v>106000</v>
          </cell>
          <cell r="Y20">
            <v>106000</v>
          </cell>
          <cell r="Z20">
            <v>53594</v>
          </cell>
          <cell r="AA20" t="str">
            <v>RM</v>
          </cell>
        </row>
        <row r="21">
          <cell r="A21">
            <v>8.02</v>
          </cell>
          <cell r="B21">
            <v>3</v>
          </cell>
          <cell r="C21" t="str">
            <v>RM</v>
          </cell>
          <cell r="D21" t="str">
            <v>MP</v>
          </cell>
          <cell r="E21" t="str">
            <v>DRY TEC</v>
          </cell>
          <cell r="F21" t="str">
            <v>ZAC 3   Saint Jean de Bellevue   Lot 6</v>
          </cell>
          <cell r="G21">
            <v>97150</v>
          </cell>
          <cell r="H21" t="str">
            <v>SAINT MARTIN</v>
          </cell>
          <cell r="I21">
            <v>590276902</v>
          </cell>
          <cell r="J21">
            <v>690383071</v>
          </cell>
          <cell r="K21">
            <v>590271432</v>
          </cell>
          <cell r="L21" t="str">
            <v>STATION MARTINIQUE PREMIERE LUMINA</v>
          </cell>
          <cell r="M21" t="str">
            <v>OUTRE MER</v>
          </cell>
          <cell r="N21">
            <v>97</v>
          </cell>
          <cell r="O21" t="str">
            <v>FORT DE FRANCE</v>
          </cell>
          <cell r="P21" t="str">
            <v>RION CONSTRUCTION INDUSTRIELLE</v>
          </cell>
          <cell r="Q21" t="str">
            <v>11, Rue des Arts et Métiers</v>
          </cell>
          <cell r="R21">
            <v>97200</v>
          </cell>
          <cell r="S21" t="str">
            <v>FORT DE FRANCE</v>
          </cell>
          <cell r="U21">
            <v>696079708</v>
          </cell>
          <cell r="W21">
            <v>10080</v>
          </cell>
          <cell r="Y21">
            <v>10080</v>
          </cell>
          <cell r="Z21">
            <v>4600</v>
          </cell>
          <cell r="AA21" t="str">
            <v>RM</v>
          </cell>
        </row>
        <row r="22">
          <cell r="A22">
            <v>8.0210000000000008</v>
          </cell>
          <cell r="B22">
            <v>3</v>
          </cell>
          <cell r="C22" t="str">
            <v>JLC</v>
          </cell>
          <cell r="D22" t="str">
            <v>AR</v>
          </cell>
          <cell r="E22" t="str">
            <v>BATIPRO CONCEPT</v>
          </cell>
          <cell r="F22" t="str">
            <v>31, Rue de la Gare</v>
          </cell>
          <cell r="G22">
            <v>25770</v>
          </cell>
          <cell r="H22" t="str">
            <v>SERRE LES SAPINS</v>
          </cell>
          <cell r="I22">
            <v>381412500</v>
          </cell>
          <cell r="J22">
            <v>676487196</v>
          </cell>
          <cell r="K22">
            <v>381518041</v>
          </cell>
          <cell r="L22" t="str">
            <v>VINCENT CORNEILLE - HARMONY</v>
          </cell>
          <cell r="M22" t="str">
            <v>FRANCHE COMTE</v>
          </cell>
          <cell r="N22">
            <v>25</v>
          </cell>
          <cell r="O22" t="str">
            <v>POUILLEY LES VIGNES</v>
          </cell>
          <cell r="P22" t="str">
            <v>BATIPRO CONCEPT</v>
          </cell>
          <cell r="Q22" t="str">
            <v>31, Rue de la Gare</v>
          </cell>
          <cell r="R22">
            <v>25770</v>
          </cell>
          <cell r="S22" t="str">
            <v>SERRE LES SAPINS</v>
          </cell>
          <cell r="T22">
            <v>381412500</v>
          </cell>
          <cell r="U22">
            <v>676487196</v>
          </cell>
          <cell r="V22">
            <v>381518041</v>
          </cell>
          <cell r="W22">
            <v>23191.24</v>
          </cell>
          <cell r="Y22">
            <v>23191.24</v>
          </cell>
          <cell r="Z22">
            <v>12973</v>
          </cell>
          <cell r="AA22" t="str">
            <v>R.C</v>
          </cell>
        </row>
        <row r="23">
          <cell r="A23">
            <v>8.0220000000000002</v>
          </cell>
          <cell r="B23">
            <v>3</v>
          </cell>
          <cell r="C23" t="str">
            <v>JH</v>
          </cell>
          <cell r="D23" t="str">
            <v>DI</v>
          </cell>
          <cell r="E23" t="str">
            <v>LCR</v>
          </cell>
          <cell r="F23" t="str">
            <v>29, Avenue de la Marne   Parc des 3 Chênes</v>
          </cell>
          <cell r="G23">
            <v>59290</v>
          </cell>
          <cell r="H23" t="str">
            <v>WASQUEHAL</v>
          </cell>
          <cell r="I23">
            <v>328334849</v>
          </cell>
          <cell r="K23">
            <v>320980168</v>
          </cell>
          <cell r="L23" t="str">
            <v>SCI EMILE COMBES</v>
          </cell>
          <cell r="M23" t="str">
            <v>PICARDIE</v>
          </cell>
          <cell r="N23">
            <v>60</v>
          </cell>
          <cell r="O23" t="str">
            <v>VERBERIE</v>
          </cell>
          <cell r="P23" t="str">
            <v>LCR</v>
          </cell>
          <cell r="Q23" t="str">
            <v>29, Avenue de la Marne   Parc des 3 Chênes</v>
          </cell>
          <cell r="R23">
            <v>59290</v>
          </cell>
          <cell r="S23" t="str">
            <v>WASQUEHAL</v>
          </cell>
          <cell r="T23">
            <v>328334849</v>
          </cell>
          <cell r="U23" t="str">
            <v/>
          </cell>
          <cell r="V23">
            <v>320980168</v>
          </cell>
          <cell r="W23">
            <v>50000</v>
          </cell>
          <cell r="Y23">
            <v>50000</v>
          </cell>
          <cell r="Z23">
            <v>26560</v>
          </cell>
          <cell r="AA23" t="str">
            <v>JM</v>
          </cell>
        </row>
        <row r="24">
          <cell r="A24">
            <v>8.0229999999999997</v>
          </cell>
          <cell r="B24">
            <v>3</v>
          </cell>
          <cell r="C24" t="str">
            <v>JLC</v>
          </cell>
          <cell r="D24" t="str">
            <v>AR</v>
          </cell>
          <cell r="E24" t="str">
            <v>SCI DUGASE - CUROT</v>
          </cell>
          <cell r="F24" t="str">
            <v>152, Rue des Vieilles Vignes</v>
          </cell>
          <cell r="G24">
            <v>21600</v>
          </cell>
          <cell r="H24" t="str">
            <v>LONGVIC</v>
          </cell>
          <cell r="L24" t="str">
            <v>GRDF</v>
          </cell>
          <cell r="M24" t="str">
            <v>BOURGOGNE</v>
          </cell>
          <cell r="N24">
            <v>21</v>
          </cell>
          <cell r="O24" t="str">
            <v>LONGVIC</v>
          </cell>
          <cell r="P24" t="str">
            <v>TRIDON ARCHITECTURE</v>
          </cell>
          <cell r="Q24" t="str">
            <v>41, Rue Diderot</v>
          </cell>
          <cell r="R24">
            <v>21000</v>
          </cell>
          <cell r="S24" t="str">
            <v>DIJON</v>
          </cell>
          <cell r="T24">
            <v>380716363</v>
          </cell>
          <cell r="U24" t="str">
            <v/>
          </cell>
          <cell r="V24">
            <v>380724238</v>
          </cell>
          <cell r="W24">
            <v>165000</v>
          </cell>
          <cell r="X24">
            <v>800</v>
          </cell>
          <cell r="Y24">
            <v>165800</v>
          </cell>
          <cell r="Z24">
            <v>82600</v>
          </cell>
          <cell r="AA24" t="str">
            <v>R.C</v>
          </cell>
        </row>
        <row r="25">
          <cell r="A25">
            <v>8.0239999999999991</v>
          </cell>
          <cell r="B25">
            <v>3</v>
          </cell>
          <cell r="C25" t="str">
            <v>JH</v>
          </cell>
          <cell r="D25" t="str">
            <v>DI</v>
          </cell>
          <cell r="E25" t="str">
            <v>LCR</v>
          </cell>
          <cell r="F25" t="str">
            <v>19, Rue de la Haye   CS 30058   SCHILTIGHEIM</v>
          </cell>
          <cell r="G25">
            <v>67013</v>
          </cell>
          <cell r="H25" t="str">
            <v>STRASBOURG Cédex</v>
          </cell>
          <cell r="I25">
            <v>388770240</v>
          </cell>
          <cell r="K25">
            <v>388770265</v>
          </cell>
          <cell r="L25" t="str">
            <v>SCI BIOSAL</v>
          </cell>
          <cell r="M25" t="str">
            <v>ALSACE</v>
          </cell>
          <cell r="N25">
            <v>67</v>
          </cell>
          <cell r="O25" t="str">
            <v>HANGENBIETEN</v>
          </cell>
          <cell r="P25" t="str">
            <v>LCR</v>
          </cell>
          <cell r="Q25" t="str">
            <v>19, Rue de la Haye   CS 30058   SCHILTIGHEIM</v>
          </cell>
          <cell r="R25">
            <v>67013</v>
          </cell>
          <cell r="S25" t="str">
            <v>STRASBOURG Cédex</v>
          </cell>
          <cell r="T25">
            <v>388770240</v>
          </cell>
          <cell r="U25" t="str">
            <v/>
          </cell>
          <cell r="V25">
            <v>388770265</v>
          </cell>
          <cell r="W25">
            <v>81000</v>
          </cell>
          <cell r="Y25">
            <v>81000</v>
          </cell>
          <cell r="Z25">
            <v>46230</v>
          </cell>
          <cell r="AA25" t="str">
            <v>JM</v>
          </cell>
        </row>
        <row r="26">
          <cell r="A26">
            <v>8.0250000000000004</v>
          </cell>
          <cell r="B26">
            <v>3</v>
          </cell>
          <cell r="C26" t="str">
            <v>JH</v>
          </cell>
          <cell r="D26" t="str">
            <v>DI</v>
          </cell>
          <cell r="E26" t="str">
            <v>LCR</v>
          </cell>
          <cell r="F26" t="str">
            <v>19, Rue de la Haye   CS 30058   SCHILTIGHEIM</v>
          </cell>
          <cell r="G26">
            <v>67013</v>
          </cell>
          <cell r="H26" t="str">
            <v>STRASBOURG Cédex</v>
          </cell>
          <cell r="I26">
            <v>388770240</v>
          </cell>
          <cell r="K26">
            <v>388770265</v>
          </cell>
          <cell r="L26" t="str">
            <v>HE INVEST EST - DEKRA</v>
          </cell>
          <cell r="M26" t="str">
            <v>ALSACE</v>
          </cell>
          <cell r="N26">
            <v>67</v>
          </cell>
          <cell r="O26" t="str">
            <v>FEGERSHEIM</v>
          </cell>
          <cell r="P26" t="str">
            <v>LCR</v>
          </cell>
          <cell r="Q26" t="str">
            <v>19, Rue de la Haye   CS 30058   SCHILTIGHEIM</v>
          </cell>
          <cell r="R26">
            <v>67013</v>
          </cell>
          <cell r="S26" t="str">
            <v>STRASBOURG Cédex</v>
          </cell>
          <cell r="T26">
            <v>388770240</v>
          </cell>
          <cell r="U26" t="str">
            <v/>
          </cell>
          <cell r="V26">
            <v>388770265</v>
          </cell>
          <cell r="W26">
            <v>44500</v>
          </cell>
          <cell r="Y26">
            <v>44500</v>
          </cell>
          <cell r="Z26">
            <v>23318</v>
          </cell>
          <cell r="AA26" t="str">
            <v>JM</v>
          </cell>
        </row>
        <row r="27">
          <cell r="A27">
            <v>8.0259999999999998</v>
          </cell>
          <cell r="B27">
            <v>3</v>
          </cell>
          <cell r="C27" t="str">
            <v>BE</v>
          </cell>
          <cell r="D27" t="str">
            <v>GD</v>
          </cell>
          <cell r="E27" t="str">
            <v>HOUTAUDIS</v>
          </cell>
          <cell r="F27" t="str">
            <v>Route Dijon Houtaud</v>
          </cell>
          <cell r="G27">
            <v>25300</v>
          </cell>
          <cell r="H27" t="str">
            <v>PONTARLIER</v>
          </cell>
          <cell r="I27">
            <v>381384080</v>
          </cell>
          <cell r="L27" t="str">
            <v>LECLERC</v>
          </cell>
          <cell r="M27" t="str">
            <v>FRANCHE COMTE</v>
          </cell>
          <cell r="N27">
            <v>25</v>
          </cell>
          <cell r="O27" t="str">
            <v>PONTARLIER</v>
          </cell>
          <cell r="P27" t="str">
            <v>2CZI</v>
          </cell>
          <cell r="Q27" t="str">
            <v>38, Rue Raymond Penot</v>
          </cell>
          <cell r="R27">
            <v>91150</v>
          </cell>
          <cell r="S27" t="str">
            <v>BOUTERVILLERS</v>
          </cell>
          <cell r="T27">
            <v>169953000</v>
          </cell>
          <cell r="U27" t="str">
            <v/>
          </cell>
          <cell r="V27" t="str">
            <v/>
          </cell>
          <cell r="W27">
            <v>2011800</v>
          </cell>
          <cell r="Y27">
            <v>2011800</v>
          </cell>
          <cell r="Z27">
            <v>1150047</v>
          </cell>
          <cell r="AA27" t="str">
            <v>RM</v>
          </cell>
        </row>
        <row r="28">
          <cell r="A28">
            <v>8.0269999999999992</v>
          </cell>
          <cell r="B28">
            <v>3</v>
          </cell>
          <cell r="C28" t="str">
            <v>RM</v>
          </cell>
          <cell r="D28" t="str">
            <v>MP</v>
          </cell>
          <cell r="E28" t="str">
            <v>CMR</v>
          </cell>
          <cell r="F28" t="str">
            <v>25 C, Avenue de Toulouse   ZA Bel Air</v>
          </cell>
          <cell r="G28">
            <v>97450</v>
          </cell>
          <cell r="H28" t="str">
            <v>SAINT LOUIS</v>
          </cell>
          <cell r="I28">
            <v>262220909</v>
          </cell>
          <cell r="K28">
            <v>262220910</v>
          </cell>
          <cell r="L28" t="str">
            <v>B2F RHEINPARK - ECO PARK RHENAN</v>
          </cell>
          <cell r="M28" t="str">
            <v>OUTRE MER</v>
          </cell>
          <cell r="N28">
            <v>97</v>
          </cell>
          <cell r="O28" t="str">
            <v>SAINT PIERRE (LA REUNION)</v>
          </cell>
          <cell r="U28" t="str">
            <v/>
          </cell>
          <cell r="W28">
            <v>15730</v>
          </cell>
          <cell r="Y28">
            <v>15730</v>
          </cell>
          <cell r="Z28">
            <v>4000</v>
          </cell>
          <cell r="AA28" t="str">
            <v>RM</v>
          </cell>
        </row>
        <row r="29">
          <cell r="A29">
            <v>8.0280000000000005</v>
          </cell>
          <cell r="B29">
            <v>3</v>
          </cell>
          <cell r="C29" t="str">
            <v>JH</v>
          </cell>
          <cell r="D29" t="str">
            <v>DI</v>
          </cell>
          <cell r="E29" t="str">
            <v>SAVOIEXPO EVENEMENTS</v>
          </cell>
          <cell r="F29" t="str">
            <v>1725, Avenue du Grand Ariétaz</v>
          </cell>
          <cell r="G29">
            <v>73000</v>
          </cell>
          <cell r="H29" t="str">
            <v>CHAMBERY</v>
          </cell>
          <cell r="L29" t="str">
            <v>PARC EVENEMENTIEL DU PHARE</v>
          </cell>
          <cell r="M29" t="str">
            <v>RHONE ALPES</v>
          </cell>
          <cell r="N29">
            <v>73</v>
          </cell>
          <cell r="O29" t="str">
            <v>CHAMBERY</v>
          </cell>
          <cell r="P29" t="str">
            <v>AXIS INGENIERIE</v>
          </cell>
          <cell r="Q29" t="str">
            <v>89, Rue Bellecombe</v>
          </cell>
          <cell r="R29">
            <v>69003</v>
          </cell>
          <cell r="S29" t="str">
            <v>LYON</v>
          </cell>
          <cell r="T29">
            <v>478629555</v>
          </cell>
          <cell r="U29" t="str">
            <v/>
          </cell>
          <cell r="V29">
            <v>478628553</v>
          </cell>
          <cell r="W29">
            <v>165000</v>
          </cell>
          <cell r="Y29">
            <v>165000</v>
          </cell>
          <cell r="Z29">
            <v>59280</v>
          </cell>
          <cell r="AA29" t="str">
            <v>JH</v>
          </cell>
        </row>
        <row r="30">
          <cell r="A30">
            <v>8.0289999999999999</v>
          </cell>
          <cell r="B30">
            <v>3</v>
          </cell>
          <cell r="C30" t="str">
            <v>RM</v>
          </cell>
          <cell r="D30" t="str">
            <v>BI</v>
          </cell>
          <cell r="E30" t="str">
            <v>STPA</v>
          </cell>
          <cell r="F30" t="str">
            <v>Commune OUZELLAGUEN</v>
          </cell>
          <cell r="G30">
            <v>6010</v>
          </cell>
          <cell r="H30" t="str">
            <v>W. BEJAIA</v>
          </cell>
          <cell r="I30" t="str">
            <v>00213 34 19 24 42</v>
          </cell>
          <cell r="K30" t="str">
            <v>00213 34 19 24 41</v>
          </cell>
          <cell r="L30" t="str">
            <v>STPA</v>
          </cell>
          <cell r="M30" t="str">
            <v>ALGERIE</v>
          </cell>
          <cell r="N30" t="str">
            <v>E</v>
          </cell>
          <cell r="O30" t="str">
            <v>BEJAIA</v>
          </cell>
          <cell r="W30">
            <v>14731</v>
          </cell>
          <cell r="Y30">
            <v>14731</v>
          </cell>
          <cell r="Z30">
            <v>8780</v>
          </cell>
          <cell r="AA30" t="str">
            <v>RM</v>
          </cell>
        </row>
        <row r="31">
          <cell r="A31">
            <v>8.0299999999999994</v>
          </cell>
          <cell r="B31">
            <v>3</v>
          </cell>
          <cell r="C31" t="str">
            <v>BE</v>
          </cell>
          <cell r="D31" t="str">
            <v>GD</v>
          </cell>
          <cell r="E31" t="str">
            <v>SDBJN - SDNE</v>
          </cell>
          <cell r="F31" t="str">
            <v>Route de Louviers</v>
          </cell>
          <cell r="G31">
            <v>27110</v>
          </cell>
          <cell r="H31" t="str">
            <v>LE NEUBOURG</v>
          </cell>
          <cell r="L31" t="str">
            <v>JARDINERIE LECLERC</v>
          </cell>
          <cell r="M31" t="str">
            <v>HAUTE NORMANDIE</v>
          </cell>
          <cell r="N31">
            <v>27</v>
          </cell>
          <cell r="O31" t="str">
            <v>LE NEUBOURG</v>
          </cell>
          <cell r="P31" t="str">
            <v>CL CONCEPT</v>
          </cell>
          <cell r="Q31" t="str">
            <v>2, Rue Alexander Calder   BP 17</v>
          </cell>
          <cell r="R31">
            <v>37320</v>
          </cell>
          <cell r="S31" t="str">
            <v>TRUYES</v>
          </cell>
          <cell r="T31">
            <v>247433914</v>
          </cell>
          <cell r="U31" t="str">
            <v/>
          </cell>
          <cell r="V31">
            <v>247433831</v>
          </cell>
          <cell r="W31">
            <v>174080</v>
          </cell>
          <cell r="Y31">
            <v>174080</v>
          </cell>
          <cell r="Z31">
            <v>57818</v>
          </cell>
          <cell r="AA31" t="str">
            <v>RG</v>
          </cell>
        </row>
        <row r="32">
          <cell r="A32">
            <v>8.0310000000000006</v>
          </cell>
          <cell r="B32">
            <v>4</v>
          </cell>
          <cell r="C32" t="str">
            <v>JH</v>
          </cell>
          <cell r="D32" t="str">
            <v>DI</v>
          </cell>
          <cell r="E32" t="str">
            <v>BIOBANK</v>
          </cell>
          <cell r="F32" t="str">
            <v>4, Rue Lebon  ZA Lavoisier</v>
          </cell>
          <cell r="G32">
            <v>77220</v>
          </cell>
          <cell r="H32" t="str">
            <v>PRESLES EN BRIE</v>
          </cell>
          <cell r="I32">
            <v>164425963</v>
          </cell>
          <cell r="J32">
            <v>671200118</v>
          </cell>
          <cell r="L32" t="str">
            <v>BIOBANK</v>
          </cell>
          <cell r="M32" t="str">
            <v>ILE DE FRANCE</v>
          </cell>
          <cell r="N32">
            <v>77</v>
          </cell>
          <cell r="O32" t="str">
            <v>LIEUSAINT</v>
          </cell>
          <cell r="P32" t="str">
            <v>ELESSEMO</v>
          </cell>
          <cell r="Q32" t="str">
            <v>12, Avenue Arago</v>
          </cell>
          <cell r="R32">
            <v>33600</v>
          </cell>
          <cell r="S32" t="str">
            <v>PESSAC</v>
          </cell>
          <cell r="T32">
            <v>174644769</v>
          </cell>
          <cell r="U32">
            <v>689932357</v>
          </cell>
          <cell r="V32" t="str">
            <v/>
          </cell>
          <cell r="W32">
            <v>244000</v>
          </cell>
          <cell r="Y32">
            <v>244000</v>
          </cell>
          <cell r="Z32">
            <v>118349</v>
          </cell>
          <cell r="AA32" t="str">
            <v>FV</v>
          </cell>
          <cell r="AB32" t="str">
            <v>ST / LAVOYE</v>
          </cell>
        </row>
        <row r="33">
          <cell r="A33">
            <v>8.032</v>
          </cell>
          <cell r="B33">
            <v>4</v>
          </cell>
          <cell r="C33" t="str">
            <v>JH</v>
          </cell>
          <cell r="D33" t="str">
            <v>BI</v>
          </cell>
          <cell r="E33" t="str">
            <v>ARCO</v>
          </cell>
          <cell r="F33" t="str">
            <v>6, Rue de Dublin</v>
          </cell>
          <cell r="G33">
            <v>67300</v>
          </cell>
          <cell r="H33" t="str">
            <v>SCHILTIGHEIM</v>
          </cell>
          <cell r="I33">
            <v>388251715</v>
          </cell>
          <cell r="K33">
            <v>388251119</v>
          </cell>
          <cell r="L33" t="str">
            <v>SCI EUROSTEDA</v>
          </cell>
          <cell r="M33" t="str">
            <v>ALSACE</v>
          </cell>
          <cell r="N33">
            <v>67</v>
          </cell>
          <cell r="O33" t="str">
            <v>WISSEMBOURG</v>
          </cell>
          <cell r="P33" t="str">
            <v>ARCO</v>
          </cell>
          <cell r="Q33" t="str">
            <v>6, Rue de Dublin</v>
          </cell>
          <cell r="R33">
            <v>67300</v>
          </cell>
          <cell r="S33" t="str">
            <v>SCHILTIGHEIM</v>
          </cell>
          <cell r="T33">
            <v>388251715</v>
          </cell>
          <cell r="U33" t="str">
            <v/>
          </cell>
          <cell r="V33">
            <v>388251119</v>
          </cell>
          <cell r="W33">
            <v>211200</v>
          </cell>
          <cell r="Y33">
            <v>211200</v>
          </cell>
          <cell r="Z33">
            <v>98169</v>
          </cell>
          <cell r="AA33" t="str">
            <v>ER</v>
          </cell>
        </row>
        <row r="34">
          <cell r="A34">
            <v>8.0329999999999995</v>
          </cell>
          <cell r="B34">
            <v>4</v>
          </cell>
          <cell r="C34" t="str">
            <v>RM</v>
          </cell>
          <cell r="D34" t="str">
            <v>BI</v>
          </cell>
          <cell r="E34" t="str">
            <v>POLMARD</v>
          </cell>
          <cell r="F34" t="str">
            <v>9, Place de Saulcy</v>
          </cell>
          <cell r="G34">
            <v>55300</v>
          </cell>
          <cell r="H34" t="str">
            <v>SAINT MIHIEL</v>
          </cell>
          <cell r="L34" t="str">
            <v>POLMARD</v>
          </cell>
          <cell r="M34" t="str">
            <v>LORRAINE</v>
          </cell>
          <cell r="N34">
            <v>55</v>
          </cell>
          <cell r="O34" t="str">
            <v>SAINT MIHIEL</v>
          </cell>
          <cell r="P34" t="str">
            <v>IKAR INGENIERIE</v>
          </cell>
          <cell r="Q34" t="str">
            <v>2, Avenue de Strasbourg</v>
          </cell>
          <cell r="R34">
            <v>68350</v>
          </cell>
          <cell r="S34" t="str">
            <v>DIDENHEIM</v>
          </cell>
          <cell r="T34">
            <v>362532550</v>
          </cell>
          <cell r="U34" t="str">
            <v/>
          </cell>
          <cell r="V34" t="str">
            <v/>
          </cell>
          <cell r="W34">
            <v>120338.28</v>
          </cell>
          <cell r="Y34">
            <v>120338.28</v>
          </cell>
          <cell r="Z34">
            <v>60000</v>
          </cell>
          <cell r="AA34" t="str">
            <v>RM</v>
          </cell>
          <cell r="AB34" t="str">
            <v>ROYER</v>
          </cell>
        </row>
        <row r="35">
          <cell r="A35">
            <v>8.0340000000000007</v>
          </cell>
          <cell r="B35">
            <v>4</v>
          </cell>
          <cell r="C35" t="str">
            <v>JH</v>
          </cell>
          <cell r="D35" t="str">
            <v>BI</v>
          </cell>
          <cell r="E35" t="str">
            <v>ARCO</v>
          </cell>
          <cell r="F35" t="str">
            <v>6, Rue de Dublin</v>
          </cell>
          <cell r="G35">
            <v>67300</v>
          </cell>
          <cell r="H35" t="str">
            <v>SCHILTIGHEIM</v>
          </cell>
          <cell r="I35">
            <v>388251715</v>
          </cell>
          <cell r="K35">
            <v>388251119</v>
          </cell>
          <cell r="L35" t="str">
            <v>SCI REBGARTEN II</v>
          </cell>
          <cell r="M35" t="str">
            <v>ALSACE</v>
          </cell>
          <cell r="N35">
            <v>67</v>
          </cell>
          <cell r="O35" t="str">
            <v>HILSENHEIM</v>
          </cell>
          <cell r="P35" t="str">
            <v>ARCO</v>
          </cell>
          <cell r="Q35" t="str">
            <v>6, Rue de Dublin</v>
          </cell>
          <cell r="R35">
            <v>67300</v>
          </cell>
          <cell r="S35" t="str">
            <v>SCHILTIGHEIM</v>
          </cell>
          <cell r="T35">
            <v>388251715</v>
          </cell>
          <cell r="U35" t="str">
            <v/>
          </cell>
          <cell r="V35">
            <v>388251119</v>
          </cell>
          <cell r="W35">
            <v>180000</v>
          </cell>
          <cell r="X35">
            <v>266.7</v>
          </cell>
          <cell r="Y35">
            <v>180266.7</v>
          </cell>
          <cell r="Z35">
            <v>100529</v>
          </cell>
          <cell r="AA35" t="str">
            <v>ER</v>
          </cell>
        </row>
        <row r="36">
          <cell r="A36">
            <v>8.0350000000000001</v>
          </cell>
          <cell r="B36">
            <v>4</v>
          </cell>
          <cell r="C36" t="str">
            <v>JH</v>
          </cell>
          <cell r="D36" t="str">
            <v>DI</v>
          </cell>
          <cell r="E36" t="str">
            <v>CARDINAL PARTICIPATIONS</v>
          </cell>
          <cell r="F36" t="str">
            <v>24, Rue Auguste Chabrières</v>
          </cell>
          <cell r="G36">
            <v>75015</v>
          </cell>
          <cell r="H36" t="str">
            <v>PARIS</v>
          </cell>
          <cell r="J36">
            <v>610609587</v>
          </cell>
          <cell r="L36" t="str">
            <v>PHARMACIE</v>
          </cell>
          <cell r="M36" t="str">
            <v>FRANCHE COMTE</v>
          </cell>
          <cell r="N36">
            <v>70</v>
          </cell>
          <cell r="O36" t="str">
            <v>GY</v>
          </cell>
          <cell r="P36" t="str">
            <v>AXIS INGENIERIE</v>
          </cell>
          <cell r="Q36" t="str">
            <v>89, Rue Bellecombe</v>
          </cell>
          <cell r="R36">
            <v>69003</v>
          </cell>
          <cell r="S36" t="str">
            <v>LYON</v>
          </cell>
          <cell r="T36">
            <v>478629555</v>
          </cell>
          <cell r="U36">
            <v>685088201</v>
          </cell>
          <cell r="V36">
            <v>478628553</v>
          </cell>
          <cell r="W36">
            <v>20000</v>
          </cell>
          <cell r="X36">
            <v>0</v>
          </cell>
          <cell r="Y36">
            <v>20000</v>
          </cell>
          <cell r="Z36">
            <v>9950</v>
          </cell>
          <cell r="AA36" t="str">
            <v>RG</v>
          </cell>
        </row>
        <row r="37">
          <cell r="A37">
            <v>8.0359999999999996</v>
          </cell>
          <cell r="B37">
            <v>4</v>
          </cell>
          <cell r="C37" t="str">
            <v>RM</v>
          </cell>
          <cell r="D37" t="str">
            <v>BI</v>
          </cell>
          <cell r="E37" t="str">
            <v>MOGATOLE</v>
          </cell>
          <cell r="F37" t="str">
            <v>1, Rue du Talipot   Lot Palmier Royal</v>
          </cell>
          <cell r="G37">
            <v>97470</v>
          </cell>
          <cell r="H37" t="str">
            <v>SAINT BENOIT</v>
          </cell>
          <cell r="J37">
            <v>692445566</v>
          </cell>
          <cell r="L37" t="str">
            <v>MOGATOLE</v>
          </cell>
          <cell r="M37" t="str">
            <v>OUTRE MER</v>
          </cell>
          <cell r="N37">
            <v>97</v>
          </cell>
          <cell r="O37" t="str">
            <v>SAINT BENOIT (LA REUNION)</v>
          </cell>
          <cell r="T37" t="str">
            <v/>
          </cell>
          <cell r="V37" t="str">
            <v/>
          </cell>
          <cell r="W37">
            <v>25000</v>
          </cell>
          <cell r="Y37">
            <v>25000</v>
          </cell>
          <cell r="Z37">
            <v>16900</v>
          </cell>
          <cell r="AA37" t="str">
            <v>RM</v>
          </cell>
        </row>
        <row r="38">
          <cell r="A38">
            <v>8.0370000000000008</v>
          </cell>
          <cell r="B38">
            <v>4</v>
          </cell>
          <cell r="C38" t="str">
            <v>JH</v>
          </cell>
          <cell r="D38" t="str">
            <v>BI</v>
          </cell>
          <cell r="E38" t="str">
            <v>BEG INGENIERIE</v>
          </cell>
          <cell r="F38" t="str">
            <v>31, Rue Henri Poincaré   CS 46215</v>
          </cell>
          <cell r="G38">
            <v>45062</v>
          </cell>
          <cell r="H38" t="str">
            <v>ORLEANS Cédex 2</v>
          </cell>
          <cell r="I38">
            <v>238515656</v>
          </cell>
          <cell r="J38">
            <v>622133846</v>
          </cell>
          <cell r="L38" t="str">
            <v>MRM COMMERCES DEVELOPPEMENT - CENTRE COMMERCIAL CARREFOUR</v>
          </cell>
          <cell r="M38" t="str">
            <v>FRANCHE COMTE</v>
          </cell>
          <cell r="N38">
            <v>25</v>
          </cell>
          <cell r="O38" t="str">
            <v>ECOLE VALENTIN</v>
          </cell>
          <cell r="P38" t="str">
            <v>BEG INGENIERIE</v>
          </cell>
          <cell r="Q38" t="str">
            <v>31, Rue Henri Poincaré   CS 46125</v>
          </cell>
          <cell r="R38">
            <v>45062</v>
          </cell>
          <cell r="S38" t="str">
            <v>ORLEANS Cédex 2</v>
          </cell>
          <cell r="T38">
            <v>238515656</v>
          </cell>
          <cell r="U38">
            <v>622133846</v>
          </cell>
          <cell r="V38" t="str">
            <v/>
          </cell>
          <cell r="W38">
            <v>68110</v>
          </cell>
          <cell r="Y38">
            <v>68110</v>
          </cell>
          <cell r="Z38">
            <v>12770</v>
          </cell>
          <cell r="AA38" t="str">
            <v>FV</v>
          </cell>
        </row>
        <row r="39">
          <cell r="A39">
            <v>8.0380000000000003</v>
          </cell>
          <cell r="B39">
            <v>4</v>
          </cell>
          <cell r="C39" t="str">
            <v>RM</v>
          </cell>
          <cell r="D39" t="str">
            <v>MP</v>
          </cell>
          <cell r="E39" t="str">
            <v>CMR</v>
          </cell>
          <cell r="F39" t="str">
            <v>25 C, Avenue de Toulouse   ZA Bel Air</v>
          </cell>
          <cell r="G39">
            <v>97450</v>
          </cell>
          <cell r="H39" t="str">
            <v>SAINT LOUIS</v>
          </cell>
          <cell r="I39">
            <v>262220909</v>
          </cell>
          <cell r="K39">
            <v>262220910</v>
          </cell>
          <cell r="L39" t="str">
            <v>TCSP BUS</v>
          </cell>
          <cell r="M39" t="str">
            <v>OUTRE MER</v>
          </cell>
          <cell r="N39">
            <v>97</v>
          </cell>
          <cell r="O39" t="str">
            <v>SAINT PIERRE (LA REUNION)</v>
          </cell>
          <cell r="U39" t="str">
            <v/>
          </cell>
          <cell r="W39">
            <v>15000</v>
          </cell>
          <cell r="Y39">
            <v>15000</v>
          </cell>
          <cell r="Z39">
            <v>7500</v>
          </cell>
          <cell r="AA39" t="str">
            <v>RM</v>
          </cell>
        </row>
        <row r="40">
          <cell r="A40">
            <v>8.0389999999999997</v>
          </cell>
          <cell r="B40">
            <v>4</v>
          </cell>
          <cell r="C40" t="str">
            <v>JH</v>
          </cell>
          <cell r="D40" t="str">
            <v>BI</v>
          </cell>
          <cell r="E40" t="str">
            <v>KS CONSTRUCTION</v>
          </cell>
          <cell r="F40" t="str">
            <v>10, Rue de l'Atome</v>
          </cell>
          <cell r="G40">
            <v>67802</v>
          </cell>
          <cell r="H40" t="str">
            <v>BISCHHEIM</v>
          </cell>
          <cell r="I40">
            <v>388191446</v>
          </cell>
          <cell r="J40">
            <v>666190131</v>
          </cell>
          <cell r="L40" t="str">
            <v>SAFRAN FILTRATION SYSTEMS</v>
          </cell>
          <cell r="M40" t="str">
            <v>LIMOUSIN</v>
          </cell>
          <cell r="N40">
            <v>87</v>
          </cell>
          <cell r="O40" t="str">
            <v>NEXON</v>
          </cell>
          <cell r="P40" t="str">
            <v>KS CONSTRUCTION</v>
          </cell>
          <cell r="Q40" t="str">
            <v>10, Rue de l'Atome</v>
          </cell>
          <cell r="R40">
            <v>67800</v>
          </cell>
          <cell r="S40" t="str">
            <v>BISCHHEIM</v>
          </cell>
          <cell r="T40">
            <v>388191444</v>
          </cell>
          <cell r="U40">
            <v>666190131</v>
          </cell>
          <cell r="V40">
            <v>988191449</v>
          </cell>
          <cell r="W40">
            <v>203910</v>
          </cell>
          <cell r="Y40">
            <v>203910</v>
          </cell>
          <cell r="Z40">
            <v>87850</v>
          </cell>
          <cell r="AA40" t="str">
            <v>FV</v>
          </cell>
        </row>
        <row r="41">
          <cell r="A41">
            <v>8.0399999999999991</v>
          </cell>
          <cell r="B41">
            <v>4</v>
          </cell>
          <cell r="C41" t="str">
            <v>RM</v>
          </cell>
          <cell r="D41" t="str">
            <v>BI</v>
          </cell>
          <cell r="E41" t="str">
            <v>DAMIOLI</v>
          </cell>
          <cell r="F41" t="str">
            <v>81, Avenue Christiane Jansen</v>
          </cell>
          <cell r="G41">
            <v>70800</v>
          </cell>
          <cell r="H41" t="str">
            <v>SAINT LOUP SUR SEMOUSE</v>
          </cell>
          <cell r="J41">
            <v>671575076</v>
          </cell>
          <cell r="L41" t="str">
            <v>PY PHILIPPE</v>
          </cell>
          <cell r="M41" t="str">
            <v>FRANCHE COMTE</v>
          </cell>
          <cell r="N41">
            <v>70</v>
          </cell>
          <cell r="O41" t="str">
            <v>AILLONCOURT</v>
          </cell>
          <cell r="T41" t="str">
            <v/>
          </cell>
          <cell r="V41" t="str">
            <v/>
          </cell>
          <cell r="W41">
            <v>12000</v>
          </cell>
          <cell r="Y41">
            <v>12000</v>
          </cell>
          <cell r="Z41">
            <v>5217</v>
          </cell>
          <cell r="AA41" t="str">
            <v>RM</v>
          </cell>
        </row>
        <row r="42">
          <cell r="A42">
            <v>8.0410000000000004</v>
          </cell>
          <cell r="B42">
            <v>5</v>
          </cell>
          <cell r="C42" t="str">
            <v>JLC</v>
          </cell>
          <cell r="D42" t="str">
            <v>BI</v>
          </cell>
          <cell r="E42" t="str">
            <v>BATIPRO CONCEPT</v>
          </cell>
          <cell r="F42" t="str">
            <v>31, Rue de la Gare</v>
          </cell>
          <cell r="G42">
            <v>25770</v>
          </cell>
          <cell r="H42" t="str">
            <v>SERRE LES SAPINS</v>
          </cell>
          <cell r="I42">
            <v>381412500</v>
          </cell>
          <cell r="J42">
            <v>676487196</v>
          </cell>
          <cell r="K42">
            <v>381518041</v>
          </cell>
          <cell r="L42" t="str">
            <v>MOGRA PARTICIPATIONS</v>
          </cell>
          <cell r="M42" t="str">
            <v>FRANCHE COMTE</v>
          </cell>
          <cell r="N42">
            <v>70</v>
          </cell>
          <cell r="O42" t="str">
            <v>VESOUL</v>
          </cell>
          <cell r="P42" t="str">
            <v>BATIPRO CONCEPT</v>
          </cell>
          <cell r="Q42" t="str">
            <v>31, Rue de la Gare</v>
          </cell>
          <cell r="R42">
            <v>25770</v>
          </cell>
          <cell r="S42" t="str">
            <v>SERRE LES SAPINS</v>
          </cell>
          <cell r="T42">
            <v>381412500</v>
          </cell>
          <cell r="U42">
            <v>676487196</v>
          </cell>
          <cell r="V42">
            <v>381518041</v>
          </cell>
          <cell r="W42">
            <v>87981.75</v>
          </cell>
          <cell r="X42">
            <v>302.39999999999998</v>
          </cell>
          <cell r="Y42">
            <v>88284.15</v>
          </cell>
          <cell r="Z42">
            <v>54232</v>
          </cell>
          <cell r="AA42" t="str">
            <v>R.C</v>
          </cell>
        </row>
        <row r="43">
          <cell r="A43">
            <v>8.0419999999999998</v>
          </cell>
          <cell r="B43">
            <v>5</v>
          </cell>
          <cell r="C43" t="str">
            <v>JLC</v>
          </cell>
          <cell r="D43" t="str">
            <v>BI</v>
          </cell>
          <cell r="E43" t="str">
            <v>BATIPRO CONCEPT</v>
          </cell>
          <cell r="F43" t="str">
            <v>31, Rue de la Gare</v>
          </cell>
          <cell r="G43">
            <v>25770</v>
          </cell>
          <cell r="H43" t="str">
            <v>SERRE LES SAPINS</v>
          </cell>
          <cell r="I43">
            <v>381412500</v>
          </cell>
          <cell r="J43">
            <v>676487196</v>
          </cell>
          <cell r="K43">
            <v>381518041</v>
          </cell>
          <cell r="L43" t="str">
            <v>AKTYA - ALLIANCE 4</v>
          </cell>
          <cell r="M43" t="str">
            <v>FRANCHE COMTE</v>
          </cell>
          <cell r="N43">
            <v>25</v>
          </cell>
          <cell r="O43" t="str">
            <v>SAINT VIT</v>
          </cell>
          <cell r="P43" t="str">
            <v>BATIPRO CONCEPT</v>
          </cell>
          <cell r="Q43" t="str">
            <v>31, Rue de la Gare</v>
          </cell>
          <cell r="R43">
            <v>25770</v>
          </cell>
          <cell r="S43" t="str">
            <v>SERRE LES SAPINS</v>
          </cell>
          <cell r="T43">
            <v>381412500</v>
          </cell>
          <cell r="U43">
            <v>676487196</v>
          </cell>
          <cell r="V43">
            <v>381518041</v>
          </cell>
          <cell r="W43">
            <v>147154</v>
          </cell>
          <cell r="X43">
            <v>200</v>
          </cell>
          <cell r="Y43">
            <v>147354</v>
          </cell>
          <cell r="Z43">
            <v>88116</v>
          </cell>
          <cell r="AA43" t="str">
            <v>R.C</v>
          </cell>
        </row>
        <row r="44">
          <cell r="A44">
            <v>8.0429999999999993</v>
          </cell>
          <cell r="B44">
            <v>5</v>
          </cell>
          <cell r="C44" t="str">
            <v>JLC</v>
          </cell>
          <cell r="D44" t="str">
            <v>AR</v>
          </cell>
          <cell r="E44" t="str">
            <v>GIRARDIN PIERRE VINCENT</v>
          </cell>
          <cell r="F44" t="str">
            <v>1, Impasse Jeannot</v>
          </cell>
          <cell r="G44">
            <v>21190</v>
          </cell>
          <cell r="H44" t="str">
            <v>TAILLY</v>
          </cell>
          <cell r="L44" t="str">
            <v>CUVERIE VINICOLE GIRARDIN</v>
          </cell>
          <cell r="M44" t="str">
            <v>BOURGOGNE</v>
          </cell>
          <cell r="N44">
            <v>21</v>
          </cell>
          <cell r="O44" t="str">
            <v>MEURSAULT</v>
          </cell>
          <cell r="P44" t="str">
            <v>SETUREC ARCHITECTURE</v>
          </cell>
          <cell r="Q44" t="str">
            <v>37, Rue Elsa Triolet   Parc Valmy</v>
          </cell>
          <cell r="R44">
            <v>21000</v>
          </cell>
          <cell r="S44" t="str">
            <v>DIJON</v>
          </cell>
          <cell r="T44">
            <v>380740102</v>
          </cell>
          <cell r="U44" t="str">
            <v/>
          </cell>
          <cell r="V44">
            <v>380740106</v>
          </cell>
          <cell r="W44">
            <v>198880</v>
          </cell>
          <cell r="Y44">
            <v>198880</v>
          </cell>
          <cell r="Z44">
            <v>61680</v>
          </cell>
          <cell r="AA44" t="str">
            <v>R.C</v>
          </cell>
        </row>
        <row r="45">
          <cell r="A45">
            <v>8.0440000000000005</v>
          </cell>
          <cell r="B45">
            <v>5</v>
          </cell>
          <cell r="C45" t="str">
            <v>RM</v>
          </cell>
          <cell r="D45" t="str">
            <v>BI</v>
          </cell>
          <cell r="E45" t="str">
            <v>NEXIMMO 110</v>
          </cell>
          <cell r="F45" t="str">
            <v>19, Rue de Vienne   TSA 50029</v>
          </cell>
          <cell r="G45">
            <v>75801</v>
          </cell>
          <cell r="H45" t="str">
            <v>PARIS Cédex 08</v>
          </cell>
          <cell r="L45" t="str">
            <v>PARC ACTY - NEXITY</v>
          </cell>
          <cell r="M45" t="str">
            <v>RHONE ALPES</v>
          </cell>
          <cell r="N45">
            <v>69</v>
          </cell>
          <cell r="O45" t="str">
            <v>SAINT PRIEST</v>
          </cell>
          <cell r="P45" t="str">
            <v>ATELIER DALMAS</v>
          </cell>
          <cell r="Q45" t="str">
            <v>60, Rue des 2 Amants</v>
          </cell>
          <cell r="R45">
            <v>69009</v>
          </cell>
          <cell r="S45" t="str">
            <v>LYON</v>
          </cell>
          <cell r="V45" t="str">
            <v/>
          </cell>
          <cell r="W45">
            <v>580389.73</v>
          </cell>
          <cell r="X45">
            <v>14894</v>
          </cell>
          <cell r="Y45">
            <v>595283.73</v>
          </cell>
          <cell r="Z45">
            <v>335300</v>
          </cell>
          <cell r="AA45" t="str">
            <v>RM</v>
          </cell>
        </row>
        <row r="46">
          <cell r="A46">
            <v>8.0449999999999999</v>
          </cell>
          <cell r="B46">
            <v>5</v>
          </cell>
          <cell r="C46" t="str">
            <v>JH</v>
          </cell>
          <cell r="D46" t="str">
            <v>GD</v>
          </cell>
          <cell r="E46" t="str">
            <v>SCI CARO</v>
          </cell>
          <cell r="F46" t="str">
            <v>1, Rue Jean Moulin</v>
          </cell>
          <cell r="G46">
            <v>55200</v>
          </cell>
          <cell r="H46" t="str">
            <v>COMMERCY</v>
          </cell>
          <cell r="L46" t="str">
            <v>INTERMARCHE</v>
          </cell>
          <cell r="M46" t="str">
            <v>LORRAINE</v>
          </cell>
          <cell r="N46">
            <v>55</v>
          </cell>
          <cell r="O46" t="str">
            <v>COMMERCY</v>
          </cell>
          <cell r="P46" t="str">
            <v>ACCORD ET ARCHI</v>
          </cell>
          <cell r="Q46" t="str">
            <v>1, Allée d'Engheim</v>
          </cell>
          <cell r="R46">
            <v>54600</v>
          </cell>
          <cell r="S46" t="str">
            <v>VILLERS LES NANCY</v>
          </cell>
          <cell r="T46">
            <v>383281120</v>
          </cell>
          <cell r="U46">
            <v>686242892</v>
          </cell>
          <cell r="V46">
            <v>388251119</v>
          </cell>
          <cell r="W46">
            <v>111000</v>
          </cell>
          <cell r="Y46">
            <v>111000</v>
          </cell>
          <cell r="Z46">
            <v>41167</v>
          </cell>
          <cell r="AA46" t="str">
            <v>FV</v>
          </cell>
        </row>
        <row r="47">
          <cell r="A47">
            <v>8.0459999999999994</v>
          </cell>
          <cell r="B47">
            <v>5</v>
          </cell>
          <cell r="C47" t="str">
            <v>JH</v>
          </cell>
          <cell r="D47" t="str">
            <v>GD</v>
          </cell>
          <cell r="E47" t="str">
            <v>SCI LA BELLE DE MAI</v>
          </cell>
          <cell r="F47" t="str">
            <v>Lieu Dit Le Marais</v>
          </cell>
          <cell r="G47">
            <v>1630</v>
          </cell>
          <cell r="H47" t="str">
            <v>SAINT GENIS POUILLY</v>
          </cell>
          <cell r="L47" t="str">
            <v>SCI LA BELLE DE MAI</v>
          </cell>
          <cell r="M47" t="str">
            <v>RHONE ALPES</v>
          </cell>
          <cell r="N47">
            <v>1</v>
          </cell>
          <cell r="O47" t="str">
            <v>SAINT GENIS POUILLY</v>
          </cell>
          <cell r="P47" t="str">
            <v>BOUCHET ARCHITECTURE</v>
          </cell>
          <cell r="Q47" t="str">
            <v>4, Rue Roger Lorisson   BP 107</v>
          </cell>
          <cell r="R47">
            <v>42163</v>
          </cell>
          <cell r="S47" t="str">
            <v>ANDREZIEUX BOUTHEON</v>
          </cell>
          <cell r="T47">
            <v>477552013</v>
          </cell>
          <cell r="U47">
            <v>624354021</v>
          </cell>
          <cell r="V47">
            <v>477554720</v>
          </cell>
          <cell r="W47">
            <v>124400</v>
          </cell>
          <cell r="Y47">
            <v>124400</v>
          </cell>
          <cell r="Z47">
            <v>65820</v>
          </cell>
          <cell r="AA47" t="str">
            <v>JH</v>
          </cell>
        </row>
        <row r="48">
          <cell r="A48">
            <v>8.0470000000000006</v>
          </cell>
          <cell r="B48">
            <v>5</v>
          </cell>
          <cell r="C48" t="str">
            <v>RM</v>
          </cell>
          <cell r="D48" t="str">
            <v>BI</v>
          </cell>
          <cell r="E48" t="str">
            <v>KEOPS CONCEPTION</v>
          </cell>
          <cell r="F48" t="str">
            <v>9, Porte du Grand Lyon</v>
          </cell>
          <cell r="G48">
            <v>1700</v>
          </cell>
          <cell r="H48" t="str">
            <v>NEYRON</v>
          </cell>
          <cell r="I48">
            <v>478881427</v>
          </cell>
          <cell r="L48" t="str">
            <v>BATIFRANC UF4</v>
          </cell>
          <cell r="M48" t="str">
            <v>BOURGOGNE</v>
          </cell>
          <cell r="N48">
            <v>71</v>
          </cell>
          <cell r="O48" t="str">
            <v>MONTCEAU LES MINES</v>
          </cell>
          <cell r="P48" t="str">
            <v>KEOPS CONCEPTION</v>
          </cell>
          <cell r="Q48" t="str">
            <v>9, Porte du Grand Lyon</v>
          </cell>
          <cell r="R48">
            <v>1700</v>
          </cell>
          <cell r="S48" t="str">
            <v>NEYRON</v>
          </cell>
          <cell r="T48">
            <v>478881427</v>
          </cell>
          <cell r="U48" t="str">
            <v/>
          </cell>
          <cell r="V48" t="str">
            <v/>
          </cell>
          <cell r="W48">
            <v>510000</v>
          </cell>
          <cell r="Y48">
            <v>510000</v>
          </cell>
          <cell r="Z48">
            <v>275300</v>
          </cell>
          <cell r="AA48" t="str">
            <v>RM</v>
          </cell>
        </row>
        <row r="49">
          <cell r="A49">
            <v>8.048</v>
          </cell>
          <cell r="B49">
            <v>6</v>
          </cell>
          <cell r="C49" t="str">
            <v>BE</v>
          </cell>
          <cell r="D49" t="str">
            <v>GD</v>
          </cell>
          <cell r="E49" t="str">
            <v>COREAL</v>
          </cell>
          <cell r="F49" t="str">
            <v>9, Avenue de l'Europe   140, Tour de l'Europe</v>
          </cell>
          <cell r="G49">
            <v>94532</v>
          </cell>
          <cell r="H49" t="str">
            <v>THIAIS Cédex</v>
          </cell>
          <cell r="I49">
            <v>157021100</v>
          </cell>
          <cell r="K49">
            <v>146867253</v>
          </cell>
          <cell r="L49" t="str">
            <v>CENTRE COMMERCIAL LE FORUM - SCI TERRA NOBILIS</v>
          </cell>
          <cell r="M49" t="str">
            <v>ILE DE FRANCE</v>
          </cell>
          <cell r="N49">
            <v>91</v>
          </cell>
          <cell r="O49" t="str">
            <v>BRETIGNY SUR ORGE</v>
          </cell>
          <cell r="P49" t="str">
            <v>COREAL</v>
          </cell>
          <cell r="Q49" t="str">
            <v>9, Avenue de l'Europe   140, Tour de l'Europe</v>
          </cell>
          <cell r="R49">
            <v>94532</v>
          </cell>
          <cell r="S49" t="str">
            <v>THIAIS Cédex</v>
          </cell>
          <cell r="T49">
            <v>157021100</v>
          </cell>
          <cell r="U49" t="str">
            <v/>
          </cell>
          <cell r="V49">
            <v>146867253</v>
          </cell>
          <cell r="W49">
            <v>30000</v>
          </cell>
          <cell r="Y49">
            <v>30000</v>
          </cell>
          <cell r="Z49">
            <v>16000</v>
          </cell>
          <cell r="AA49" t="str">
            <v>ER</v>
          </cell>
        </row>
        <row r="50">
          <cell r="A50">
            <v>8.0489999999999995</v>
          </cell>
          <cell r="B50">
            <v>6</v>
          </cell>
          <cell r="C50" t="str">
            <v>JLC</v>
          </cell>
          <cell r="D50" t="str">
            <v>BI</v>
          </cell>
          <cell r="E50" t="str">
            <v>SOGEA FRANCHE-COMTE</v>
          </cell>
          <cell r="F50" t="str">
            <v>3, Rue des Glycines</v>
          </cell>
          <cell r="G50">
            <v>25110</v>
          </cell>
          <cell r="H50" t="str">
            <v>BAUME LES DAMES</v>
          </cell>
          <cell r="J50">
            <v>672655753</v>
          </cell>
          <cell r="L50" t="str">
            <v>ACTEMIUM</v>
          </cell>
          <cell r="M50" t="str">
            <v>FRANCHE COMTE</v>
          </cell>
          <cell r="N50">
            <v>70</v>
          </cell>
          <cell r="O50" t="str">
            <v>HERICOURT</v>
          </cell>
          <cell r="P50" t="str">
            <v>SOGEA FRANCHE-COMTE</v>
          </cell>
          <cell r="Q50" t="str">
            <v>3, Rue des Glycines</v>
          </cell>
          <cell r="R50">
            <v>25110</v>
          </cell>
          <cell r="S50" t="str">
            <v>BAUME LES DAMES</v>
          </cell>
          <cell r="T50" t="str">
            <v/>
          </cell>
          <cell r="U50">
            <v>672655753</v>
          </cell>
          <cell r="V50" t="str">
            <v/>
          </cell>
          <cell r="W50">
            <v>188500</v>
          </cell>
          <cell r="Y50">
            <v>188500</v>
          </cell>
          <cell r="Z50">
            <v>103300</v>
          </cell>
          <cell r="AA50" t="str">
            <v>R.C</v>
          </cell>
        </row>
        <row r="51">
          <cell r="A51">
            <v>8.0500000000000007</v>
          </cell>
          <cell r="B51">
            <v>6</v>
          </cell>
          <cell r="C51" t="str">
            <v>JH</v>
          </cell>
          <cell r="D51" t="str">
            <v>DI</v>
          </cell>
          <cell r="E51" t="str">
            <v>ETOILE 90</v>
          </cell>
          <cell r="F51" t="str">
            <v>27 - 29, Avenue d'Alsace</v>
          </cell>
          <cell r="G51">
            <v>90160</v>
          </cell>
          <cell r="H51" t="str">
            <v>DENNEY</v>
          </cell>
          <cell r="L51" t="str">
            <v>ETOILE 90</v>
          </cell>
          <cell r="M51" t="str">
            <v>FRANCHE COMTE</v>
          </cell>
          <cell r="N51">
            <v>90</v>
          </cell>
          <cell r="O51" t="str">
            <v>DENNEY</v>
          </cell>
          <cell r="P51" t="str">
            <v>BEJ</v>
          </cell>
          <cell r="Q51" t="str">
            <v>40, Rue Perlinsky</v>
          </cell>
          <cell r="R51">
            <v>25400</v>
          </cell>
          <cell r="S51" t="str">
            <v>AUDINCOURT</v>
          </cell>
          <cell r="T51">
            <v>381351873</v>
          </cell>
          <cell r="U51">
            <v>680620445</v>
          </cell>
          <cell r="V51" t="str">
            <v/>
          </cell>
          <cell r="W51">
            <v>30600</v>
          </cell>
          <cell r="Y51">
            <v>30600</v>
          </cell>
          <cell r="Z51">
            <v>11500</v>
          </cell>
          <cell r="AA51" t="str">
            <v>R.C</v>
          </cell>
        </row>
        <row r="52">
          <cell r="A52">
            <v>8.0510000000000002</v>
          </cell>
          <cell r="B52">
            <v>6</v>
          </cell>
          <cell r="C52" t="str">
            <v>JLC</v>
          </cell>
          <cell r="D52" t="str">
            <v>AR</v>
          </cell>
          <cell r="E52" t="str">
            <v>BATIPRO CONCEPT</v>
          </cell>
          <cell r="F52" t="str">
            <v>31, Rue de la Gare</v>
          </cell>
          <cell r="G52">
            <v>25770</v>
          </cell>
          <cell r="H52" t="str">
            <v>SERRE LES SAPINS</v>
          </cell>
          <cell r="I52">
            <v>381412500</v>
          </cell>
          <cell r="K52">
            <v>3814518041</v>
          </cell>
          <cell r="L52" t="str">
            <v>PRBS2</v>
          </cell>
          <cell r="M52" t="str">
            <v>FRANCHE COMTE</v>
          </cell>
          <cell r="N52">
            <v>70</v>
          </cell>
          <cell r="O52" t="str">
            <v>HERICOURT</v>
          </cell>
          <cell r="P52" t="str">
            <v>BATIPRO CONCEPT</v>
          </cell>
          <cell r="Q52" t="str">
            <v>31, Rue de la Gare</v>
          </cell>
          <cell r="R52">
            <v>25770</v>
          </cell>
          <cell r="S52" t="str">
            <v>SERRE LES SAPINS</v>
          </cell>
          <cell r="T52">
            <v>381412500</v>
          </cell>
          <cell r="U52" t="str">
            <v/>
          </cell>
          <cell r="V52">
            <v>3814518041</v>
          </cell>
          <cell r="W52">
            <v>11290</v>
          </cell>
          <cell r="Y52">
            <v>11290</v>
          </cell>
          <cell r="Z52">
            <v>3331</v>
          </cell>
          <cell r="AA52" t="str">
            <v>R.C</v>
          </cell>
        </row>
        <row r="53">
          <cell r="A53">
            <v>8.0519999999999996</v>
          </cell>
          <cell r="B53">
            <v>6</v>
          </cell>
          <cell r="C53" t="str">
            <v>JH</v>
          </cell>
          <cell r="D53" t="str">
            <v>BI</v>
          </cell>
          <cell r="E53" t="str">
            <v>DE GIORGI</v>
          </cell>
          <cell r="F53" t="str">
            <v>30, Rue Denis Papin   BP 35</v>
          </cell>
          <cell r="G53">
            <v>25301</v>
          </cell>
          <cell r="H53" t="str">
            <v>PONTARLIER</v>
          </cell>
          <cell r="I53">
            <v>381467187</v>
          </cell>
          <cell r="L53" t="str">
            <v>HARDEX - LASER CHEVAL - SCI DES BOSQUETS</v>
          </cell>
          <cell r="M53" t="str">
            <v>FRANCHE COMTE</v>
          </cell>
          <cell r="N53">
            <v>70</v>
          </cell>
          <cell r="O53" t="str">
            <v>MARNAY</v>
          </cell>
          <cell r="P53" t="str">
            <v>DE GIORGI</v>
          </cell>
          <cell r="Q53" t="str">
            <v>30, Rue Denis Papin   BP 35</v>
          </cell>
          <cell r="R53">
            <v>25301</v>
          </cell>
          <cell r="S53" t="str">
            <v>PONTARLIER</v>
          </cell>
          <cell r="T53">
            <v>381467187</v>
          </cell>
          <cell r="U53" t="str">
            <v/>
          </cell>
          <cell r="V53">
            <v>381391117</v>
          </cell>
          <cell r="W53">
            <v>80350</v>
          </cell>
          <cell r="Y53">
            <v>80350</v>
          </cell>
          <cell r="Z53">
            <v>35445</v>
          </cell>
          <cell r="AA53" t="str">
            <v>JM</v>
          </cell>
        </row>
        <row r="54">
          <cell r="A54">
            <v>8.0530000000000008</v>
          </cell>
          <cell r="B54">
            <v>6</v>
          </cell>
          <cell r="C54" t="str">
            <v>JLC</v>
          </cell>
          <cell r="D54" t="str">
            <v>HS</v>
          </cell>
          <cell r="E54" t="str">
            <v>SIA - SERVICE IMMOBILIER AMENAGEMENT</v>
          </cell>
          <cell r="F54" t="str">
            <v>5, Chemin des Boissières</v>
          </cell>
          <cell r="G54">
            <v>21240</v>
          </cell>
          <cell r="H54" t="str">
            <v>TALANT</v>
          </cell>
          <cell r="L54" t="str">
            <v>MONDIAL RELAY - CUROT</v>
          </cell>
          <cell r="M54" t="str">
            <v>BOURGOGNE</v>
          </cell>
          <cell r="N54">
            <v>21</v>
          </cell>
          <cell r="O54" t="str">
            <v>LONGVIC</v>
          </cell>
          <cell r="P54" t="str">
            <v>TRIDON ARCHITECTURE</v>
          </cell>
          <cell r="Q54" t="str">
            <v>41, Rue Diderot</v>
          </cell>
          <cell r="R54">
            <v>21000</v>
          </cell>
          <cell r="S54" t="str">
            <v>DIJON</v>
          </cell>
          <cell r="T54">
            <v>380716363</v>
          </cell>
          <cell r="U54" t="str">
            <v/>
          </cell>
          <cell r="V54">
            <v>380724238</v>
          </cell>
          <cell r="W54">
            <v>300000</v>
          </cell>
          <cell r="X54">
            <v>281.39999999999998</v>
          </cell>
          <cell r="Y54">
            <v>300281.40000000002</v>
          </cell>
          <cell r="Z54">
            <v>166500</v>
          </cell>
          <cell r="AA54" t="str">
            <v>FV</v>
          </cell>
        </row>
        <row r="55">
          <cell r="A55">
            <v>8.0540000000000003</v>
          </cell>
          <cell r="B55">
            <v>6</v>
          </cell>
          <cell r="C55" t="str">
            <v>JLC</v>
          </cell>
          <cell r="D55" t="str">
            <v>BI</v>
          </cell>
          <cell r="E55" t="str">
            <v>CONSTELLIUM NSG</v>
          </cell>
          <cell r="F55" t="str">
            <v>1, Passage Eiffel</v>
          </cell>
          <cell r="G55">
            <v>21700</v>
          </cell>
          <cell r="H55" t="str">
            <v>NUITS SAINT GEORGES</v>
          </cell>
          <cell r="L55" t="str">
            <v>CONSTELLIUM NSG</v>
          </cell>
          <cell r="M55" t="str">
            <v>BOURGOGNE</v>
          </cell>
          <cell r="N55">
            <v>21</v>
          </cell>
          <cell r="O55" t="str">
            <v>NUITS SAINT GEORGES</v>
          </cell>
          <cell r="P55" t="str">
            <v>SETUREC</v>
          </cell>
          <cell r="Q55" t="str">
            <v>37, Rue Elsa Triolet   Parc Valmy</v>
          </cell>
          <cell r="R55">
            <v>21000</v>
          </cell>
          <cell r="S55" t="str">
            <v>DIJON</v>
          </cell>
          <cell r="T55">
            <v>380740102</v>
          </cell>
          <cell r="V55">
            <v>380740106</v>
          </cell>
          <cell r="W55">
            <v>61000</v>
          </cell>
          <cell r="X55">
            <v>65.099999999999994</v>
          </cell>
          <cell r="Y55">
            <v>61065.1</v>
          </cell>
          <cell r="Z55">
            <v>29085</v>
          </cell>
          <cell r="AA55" t="str">
            <v>R.C</v>
          </cell>
        </row>
        <row r="56">
          <cell r="A56">
            <v>8.0549999999999997</v>
          </cell>
          <cell r="B56">
            <v>6</v>
          </cell>
          <cell r="C56" t="str">
            <v>JH</v>
          </cell>
          <cell r="D56" t="str">
            <v>BI</v>
          </cell>
          <cell r="E56" t="str">
            <v>IPE</v>
          </cell>
          <cell r="F56" t="str">
            <v>2, Avenue Christian Doppler</v>
          </cell>
          <cell r="G56">
            <v>77700</v>
          </cell>
          <cell r="H56" t="str">
            <v>SERRIS</v>
          </cell>
          <cell r="I56">
            <v>160431029</v>
          </cell>
          <cell r="J56">
            <v>619966276</v>
          </cell>
          <cell r="K56">
            <v>160439882</v>
          </cell>
          <cell r="L56" t="str">
            <v>BDM CELLULES D'ACTIVITES</v>
          </cell>
          <cell r="M56" t="str">
            <v>ILE DE FRANCE</v>
          </cell>
          <cell r="N56">
            <v>95</v>
          </cell>
          <cell r="O56" t="str">
            <v>GONESSE</v>
          </cell>
          <cell r="P56" t="str">
            <v>IPE</v>
          </cell>
          <cell r="Q56" t="str">
            <v>2, Avenue Christian Doppler</v>
          </cell>
          <cell r="R56">
            <v>77700</v>
          </cell>
          <cell r="S56" t="str">
            <v>SERRIS</v>
          </cell>
          <cell r="T56">
            <v>160431029</v>
          </cell>
          <cell r="U56">
            <v>619966276</v>
          </cell>
          <cell r="V56">
            <v>160439882</v>
          </cell>
          <cell r="W56">
            <v>115000</v>
          </cell>
          <cell r="Y56">
            <v>115000</v>
          </cell>
          <cell r="Z56">
            <v>66590</v>
          </cell>
          <cell r="AA56" t="str">
            <v>JM</v>
          </cell>
        </row>
        <row r="57">
          <cell r="A57">
            <v>8.0559999999999992</v>
          </cell>
          <cell r="B57">
            <v>6</v>
          </cell>
          <cell r="C57" t="str">
            <v>JH</v>
          </cell>
          <cell r="D57" t="str">
            <v>GD</v>
          </cell>
          <cell r="E57" t="str">
            <v>IMMOBILIERE EUROPEENNE DES MOUSQUETAIRES</v>
          </cell>
          <cell r="F57" t="str">
            <v>11, Allée des Mousquetaires</v>
          </cell>
          <cell r="G57">
            <v>91078</v>
          </cell>
          <cell r="H57" t="str">
            <v>BONDOUFLE Cédex</v>
          </cell>
          <cell r="L57" t="str">
            <v>INTERMARCHE - CELLULES COMMERCIALES PHASE 2</v>
          </cell>
          <cell r="M57" t="str">
            <v>LORRAINE</v>
          </cell>
          <cell r="N57">
            <v>57</v>
          </cell>
          <cell r="O57" t="str">
            <v>PHALSBOURG</v>
          </cell>
          <cell r="P57" t="str">
            <v>AME ARCHITECTURE</v>
          </cell>
          <cell r="Q57" t="str">
            <v>48, Rue de la Bruyère</v>
          </cell>
          <cell r="R57">
            <v>75009</v>
          </cell>
          <cell r="S57" t="str">
            <v>PARIS</v>
          </cell>
          <cell r="T57">
            <v>173793531</v>
          </cell>
          <cell r="U57">
            <v>607555311</v>
          </cell>
          <cell r="V57">
            <v>173792566</v>
          </cell>
          <cell r="W57">
            <v>218000</v>
          </cell>
          <cell r="Y57">
            <v>218000</v>
          </cell>
          <cell r="Z57">
            <v>136260</v>
          </cell>
          <cell r="AA57" t="str">
            <v>FV</v>
          </cell>
        </row>
        <row r="58">
          <cell r="A58">
            <v>8.0570000000000004</v>
          </cell>
          <cell r="B58">
            <v>7</v>
          </cell>
          <cell r="C58" t="str">
            <v>JH</v>
          </cell>
          <cell r="D58" t="str">
            <v>BI</v>
          </cell>
          <cell r="E58" t="str">
            <v>LCR</v>
          </cell>
          <cell r="F58" t="str">
            <v>8, Avenue de Bruxelles   CS 62344   Parc des Collines II</v>
          </cell>
          <cell r="G58">
            <v>68069</v>
          </cell>
          <cell r="H58" t="str">
            <v>MULHOUSE</v>
          </cell>
          <cell r="I58">
            <v>389428974</v>
          </cell>
          <cell r="K58">
            <v>389321347</v>
          </cell>
          <cell r="L58" t="str">
            <v>FP IMMOBILIER</v>
          </cell>
          <cell r="M58" t="str">
            <v>FRANCHE COMTE</v>
          </cell>
          <cell r="N58">
            <v>25</v>
          </cell>
          <cell r="O58" t="str">
            <v>BESANCON</v>
          </cell>
          <cell r="P58" t="str">
            <v>LCR</v>
          </cell>
          <cell r="Q58" t="str">
            <v>8, Avenue de Bruxelles   CS 62344   Parc des Collines II</v>
          </cell>
          <cell r="R58">
            <v>68069</v>
          </cell>
          <cell r="S58" t="str">
            <v>MULHOUSE</v>
          </cell>
          <cell r="T58">
            <v>389428974</v>
          </cell>
          <cell r="U58" t="str">
            <v/>
          </cell>
          <cell r="V58">
            <v>389321347</v>
          </cell>
          <cell r="W58">
            <v>149156</v>
          </cell>
          <cell r="Y58">
            <v>149156</v>
          </cell>
          <cell r="Z58">
            <v>87164</v>
          </cell>
          <cell r="AA58" t="str">
            <v>JM</v>
          </cell>
        </row>
        <row r="59">
          <cell r="A59">
            <v>8.0579999999999998</v>
          </cell>
          <cell r="B59">
            <v>7</v>
          </cell>
          <cell r="C59" t="str">
            <v>JH</v>
          </cell>
          <cell r="D59" t="str">
            <v>GD</v>
          </cell>
          <cell r="E59" t="str">
            <v>IMMOBILIERE EUROPEENNE DES MOUSQUETAIRES</v>
          </cell>
          <cell r="F59" t="str">
            <v>24, Rue Auguste Chabrières</v>
          </cell>
          <cell r="G59">
            <v>75015</v>
          </cell>
          <cell r="H59" t="str">
            <v>PARIS</v>
          </cell>
          <cell r="J59">
            <v>621416495</v>
          </cell>
          <cell r="L59" t="str">
            <v>INTERMARCHE</v>
          </cell>
          <cell r="M59" t="str">
            <v>RHONE ALPES</v>
          </cell>
          <cell r="N59">
            <v>1</v>
          </cell>
          <cell r="O59" t="str">
            <v>MEXIMIEUX</v>
          </cell>
          <cell r="P59" t="str">
            <v>CIA INTERNATIONAL</v>
          </cell>
          <cell r="Q59" t="str">
            <v>66, Cours Charlemagne</v>
          </cell>
          <cell r="R59">
            <v>69002</v>
          </cell>
          <cell r="S59" t="str">
            <v>LYON</v>
          </cell>
          <cell r="T59">
            <v>478772990</v>
          </cell>
          <cell r="U59">
            <v>680121138</v>
          </cell>
          <cell r="V59" t="str">
            <v/>
          </cell>
          <cell r="W59">
            <v>115000</v>
          </cell>
          <cell r="Y59">
            <v>115000</v>
          </cell>
          <cell r="Z59">
            <v>49807</v>
          </cell>
          <cell r="AA59" t="str">
            <v>JH</v>
          </cell>
        </row>
        <row r="60">
          <cell r="A60">
            <v>8.0589999999999993</v>
          </cell>
          <cell r="B60">
            <v>7</v>
          </cell>
          <cell r="C60" t="str">
            <v>JLC</v>
          </cell>
          <cell r="D60" t="str">
            <v>BI</v>
          </cell>
          <cell r="E60" t="str">
            <v>FALLOT</v>
          </cell>
          <cell r="F60" t="str">
            <v>31, Rue du Faubourg Bretonnière</v>
          </cell>
          <cell r="G60">
            <v>21200</v>
          </cell>
          <cell r="H60" t="str">
            <v>BEAUNE</v>
          </cell>
          <cell r="I60">
            <v>380221002</v>
          </cell>
          <cell r="L60" t="str">
            <v>FALLOT</v>
          </cell>
          <cell r="M60" t="str">
            <v>BOURGOGNE</v>
          </cell>
          <cell r="N60">
            <v>21</v>
          </cell>
          <cell r="O60" t="str">
            <v>BEAUNE</v>
          </cell>
          <cell r="P60" t="str">
            <v>FICHOT CYRILLE</v>
          </cell>
          <cell r="Q60" t="str">
            <v>12, Cours François Blondeau</v>
          </cell>
          <cell r="R60">
            <v>21190</v>
          </cell>
          <cell r="S60" t="str">
            <v>VOLNAY</v>
          </cell>
          <cell r="T60">
            <v>380216689</v>
          </cell>
          <cell r="U60" t="str">
            <v/>
          </cell>
          <cell r="V60" t="str">
            <v/>
          </cell>
          <cell r="W60">
            <v>122000</v>
          </cell>
          <cell r="Y60">
            <v>122000</v>
          </cell>
          <cell r="Z60">
            <v>47000</v>
          </cell>
          <cell r="AA60" t="str">
            <v>RC</v>
          </cell>
        </row>
        <row r="61">
          <cell r="A61">
            <v>8.06</v>
          </cell>
          <cell r="B61">
            <v>7</v>
          </cell>
          <cell r="C61" t="str">
            <v>JH</v>
          </cell>
          <cell r="D61" t="str">
            <v>BI</v>
          </cell>
          <cell r="E61" t="str">
            <v>EIC TRANSACTION</v>
          </cell>
          <cell r="F61" t="str">
            <v>17, Avenue Alphonse Baudin</v>
          </cell>
          <cell r="G61">
            <v>1000</v>
          </cell>
          <cell r="H61" t="str">
            <v>BOURG EN BRESSE</v>
          </cell>
          <cell r="L61" t="str">
            <v>PUM PLASTIQUES</v>
          </cell>
          <cell r="M61" t="str">
            <v>LORRAINE</v>
          </cell>
          <cell r="N61">
            <v>88</v>
          </cell>
          <cell r="O61" t="str">
            <v>CHAVELOT</v>
          </cell>
          <cell r="P61" t="str">
            <v>BOUCHET ARCHITECTURE</v>
          </cell>
          <cell r="Q61" t="str">
            <v>4, Rue Roger Lorisson   BP 107</v>
          </cell>
          <cell r="R61">
            <v>42163</v>
          </cell>
          <cell r="S61" t="str">
            <v>ANDREZIEUX BOUTHEON</v>
          </cell>
          <cell r="T61">
            <v>477552013</v>
          </cell>
          <cell r="U61" t="str">
            <v/>
          </cell>
          <cell r="V61" t="str">
            <v/>
          </cell>
          <cell r="W61">
            <v>53000</v>
          </cell>
          <cell r="X61">
            <v>720</v>
          </cell>
          <cell r="Y61">
            <v>53720</v>
          </cell>
          <cell r="Z61">
            <v>29750</v>
          </cell>
          <cell r="AA61" t="str">
            <v>JH</v>
          </cell>
          <cell r="AB61" t="str">
            <v>ROYER</v>
          </cell>
        </row>
        <row r="62">
          <cell r="A62">
            <v>8.0609999999999999</v>
          </cell>
          <cell r="B62">
            <v>7</v>
          </cell>
          <cell r="C62" t="str">
            <v>RM</v>
          </cell>
          <cell r="D62" t="str">
            <v>AR</v>
          </cell>
          <cell r="E62" t="str">
            <v>EM2C</v>
          </cell>
          <cell r="F62" t="str">
            <v>14, Chemin de la Plaine</v>
          </cell>
          <cell r="G62">
            <v>69390</v>
          </cell>
          <cell r="H62" t="str">
            <v>VOURLES</v>
          </cell>
          <cell r="I62">
            <v>472319444</v>
          </cell>
          <cell r="K62">
            <v>472319468</v>
          </cell>
          <cell r="L62" t="str">
            <v>ALE</v>
          </cell>
          <cell r="M62" t="str">
            <v>RHONE ALPES</v>
          </cell>
          <cell r="N62">
            <v>38</v>
          </cell>
          <cell r="O62" t="str">
            <v>VAULX MILIEU</v>
          </cell>
          <cell r="P62" t="str">
            <v>EM2C</v>
          </cell>
          <cell r="Q62" t="str">
            <v>14, Chemin de la Plaine</v>
          </cell>
          <cell r="R62">
            <v>69390</v>
          </cell>
          <cell r="S62" t="str">
            <v>VOURLES</v>
          </cell>
          <cell r="T62">
            <v>472319444</v>
          </cell>
          <cell r="U62" t="str">
            <v/>
          </cell>
          <cell r="V62">
            <v>472319468</v>
          </cell>
          <cell r="W62">
            <v>71400</v>
          </cell>
          <cell r="Y62">
            <v>71400</v>
          </cell>
          <cell r="Z62">
            <v>27600</v>
          </cell>
          <cell r="AA62" t="str">
            <v>RG / RM</v>
          </cell>
        </row>
        <row r="63">
          <cell r="A63">
            <v>8.0619999999999994</v>
          </cell>
          <cell r="B63">
            <v>7</v>
          </cell>
          <cell r="C63" t="str">
            <v>JH</v>
          </cell>
          <cell r="D63" t="str">
            <v>DI</v>
          </cell>
          <cell r="E63" t="str">
            <v>ARCO</v>
          </cell>
          <cell r="F63" t="str">
            <v>6, Rue de Dublin</v>
          </cell>
          <cell r="G63">
            <v>67300</v>
          </cell>
          <cell r="H63" t="str">
            <v>SCHILTIGHEIM</v>
          </cell>
          <cell r="I63">
            <v>388251715</v>
          </cell>
          <cell r="K63">
            <v>388251119</v>
          </cell>
          <cell r="L63" t="str">
            <v>SCCV LANDO</v>
          </cell>
          <cell r="M63" t="str">
            <v>ALSACE</v>
          </cell>
          <cell r="N63">
            <v>67</v>
          </cell>
          <cell r="O63" t="str">
            <v>HAGUENAU</v>
          </cell>
          <cell r="P63" t="str">
            <v>ARCO</v>
          </cell>
          <cell r="Q63" t="str">
            <v>6, Rue de Dublin</v>
          </cell>
          <cell r="R63">
            <v>67300</v>
          </cell>
          <cell r="S63" t="str">
            <v>SCHILTIGHEIM</v>
          </cell>
          <cell r="T63">
            <v>388251715</v>
          </cell>
          <cell r="U63" t="str">
            <v/>
          </cell>
          <cell r="V63">
            <v>388251119</v>
          </cell>
          <cell r="W63">
            <v>65000</v>
          </cell>
          <cell r="Y63">
            <v>65000</v>
          </cell>
          <cell r="Z63">
            <v>6632</v>
          </cell>
          <cell r="AA63" t="str">
            <v>ER</v>
          </cell>
        </row>
        <row r="64">
          <cell r="A64">
            <v>8.0630000000000006</v>
          </cell>
          <cell r="B64">
            <v>7</v>
          </cell>
          <cell r="C64" t="str">
            <v>JH</v>
          </cell>
          <cell r="D64" t="str">
            <v>BI</v>
          </cell>
          <cell r="E64" t="str">
            <v>ARCO</v>
          </cell>
          <cell r="F64" t="str">
            <v>6, Rue de Dublin</v>
          </cell>
          <cell r="G64">
            <v>67300</v>
          </cell>
          <cell r="H64" t="str">
            <v>SCHILTIGHEIM</v>
          </cell>
          <cell r="I64">
            <v>388251715</v>
          </cell>
          <cell r="K64">
            <v>388251119</v>
          </cell>
          <cell r="L64" t="str">
            <v>SCI HAGUENAUER BUEHL</v>
          </cell>
          <cell r="M64" t="str">
            <v>ALSACE</v>
          </cell>
          <cell r="N64">
            <v>67</v>
          </cell>
          <cell r="O64" t="str">
            <v>ESCHBACH</v>
          </cell>
          <cell r="P64" t="str">
            <v>ARCO</v>
          </cell>
          <cell r="Q64" t="str">
            <v>6, Rue de Dublin</v>
          </cell>
          <cell r="R64">
            <v>67300</v>
          </cell>
          <cell r="S64" t="str">
            <v>SCHILTIGHEIM</v>
          </cell>
          <cell r="T64">
            <v>388251715</v>
          </cell>
          <cell r="U64" t="str">
            <v/>
          </cell>
          <cell r="V64">
            <v>388251119</v>
          </cell>
          <cell r="W64">
            <v>163000</v>
          </cell>
          <cell r="Y64">
            <v>163000</v>
          </cell>
          <cell r="Z64">
            <v>75014</v>
          </cell>
          <cell r="AA64" t="str">
            <v>ER</v>
          </cell>
        </row>
        <row r="65">
          <cell r="A65">
            <v>8.0640000000000001</v>
          </cell>
          <cell r="B65">
            <v>7</v>
          </cell>
          <cell r="C65" t="str">
            <v>BE</v>
          </cell>
          <cell r="D65" t="str">
            <v>DI</v>
          </cell>
          <cell r="E65" t="str">
            <v>COREAL</v>
          </cell>
          <cell r="F65" t="str">
            <v>9, Avenue de l'Europe   140, Tour de l'Europe</v>
          </cell>
          <cell r="G65">
            <v>94532</v>
          </cell>
          <cell r="H65" t="str">
            <v>THIAIS Cédex</v>
          </cell>
          <cell r="I65">
            <v>157021100</v>
          </cell>
          <cell r="K65">
            <v>146867253</v>
          </cell>
          <cell r="L65" t="str">
            <v>SCCV MONTIGNY VOLTA - RESTOPOLIS</v>
          </cell>
          <cell r="M65" t="str">
            <v>ILE DE FRANCE</v>
          </cell>
          <cell r="N65">
            <v>78</v>
          </cell>
          <cell r="O65" t="str">
            <v>MONTIGNY LE BRETONNEUX</v>
          </cell>
          <cell r="P65" t="str">
            <v>COREAL</v>
          </cell>
          <cell r="Q65" t="str">
            <v>9, Avenue de l'Europe   140, Tour de l'Europe</v>
          </cell>
          <cell r="R65">
            <v>94532</v>
          </cell>
          <cell r="S65" t="str">
            <v>THIAIS Cédex</v>
          </cell>
          <cell r="T65">
            <v>157021100</v>
          </cell>
          <cell r="U65" t="str">
            <v/>
          </cell>
          <cell r="V65">
            <v>146867253</v>
          </cell>
          <cell r="W65">
            <v>182251.7</v>
          </cell>
          <cell r="Y65">
            <v>182251.7</v>
          </cell>
          <cell r="Z65">
            <v>88617</v>
          </cell>
          <cell r="AA65" t="str">
            <v>RG / JM</v>
          </cell>
        </row>
        <row r="66">
          <cell r="A66">
            <v>8.0649999999999995</v>
          </cell>
          <cell r="B66">
            <v>7</v>
          </cell>
          <cell r="C66" t="str">
            <v>BE</v>
          </cell>
          <cell r="D66" t="str">
            <v>GD</v>
          </cell>
          <cell r="E66" t="str">
            <v xml:space="preserve">LA MAISON DU TREIZIEME </v>
          </cell>
          <cell r="F66" t="str">
            <v>21a, Boulevard Jean Monnet   ZAC des Boutareines</v>
          </cell>
          <cell r="G66">
            <v>94357</v>
          </cell>
          <cell r="H66" t="str">
            <v>VILLIERS SUR MARNE Cédex</v>
          </cell>
          <cell r="L66" t="str">
            <v>BRICORAMA - CELLULES COMMERCIALES</v>
          </cell>
          <cell r="M66" t="str">
            <v>LIMOUSIN</v>
          </cell>
          <cell r="N66">
            <v>87</v>
          </cell>
          <cell r="O66" t="str">
            <v>LIMOGES</v>
          </cell>
          <cell r="P66" t="str">
            <v>AB INGENIERIE</v>
          </cell>
          <cell r="Q66" t="str">
            <v>44, Allée des Sorbiers aux Oiseaux</v>
          </cell>
          <cell r="R66">
            <v>45160</v>
          </cell>
          <cell r="S66" t="str">
            <v>OLIVET</v>
          </cell>
          <cell r="T66" t="str">
            <v/>
          </cell>
          <cell r="U66">
            <v>672023999</v>
          </cell>
          <cell r="V66" t="str">
            <v/>
          </cell>
          <cell r="W66">
            <v>550000</v>
          </cell>
          <cell r="X66">
            <v>2000</v>
          </cell>
          <cell r="Y66">
            <v>552000</v>
          </cell>
          <cell r="Z66">
            <v>280392</v>
          </cell>
          <cell r="AA66" t="str">
            <v>R.C</v>
          </cell>
          <cell r="AB66" t="str">
            <v>GIRARD</v>
          </cell>
        </row>
        <row r="67">
          <cell r="A67">
            <v>8.0660000000000007</v>
          </cell>
          <cell r="B67">
            <v>7</v>
          </cell>
          <cell r="C67" t="str">
            <v>JH</v>
          </cell>
          <cell r="D67" t="str">
            <v>BI</v>
          </cell>
          <cell r="E67" t="str">
            <v>FAYAT BATIMENT</v>
          </cell>
          <cell r="F67" t="str">
            <v>23, Rue Raspail</v>
          </cell>
          <cell r="G67">
            <v>94853</v>
          </cell>
          <cell r="H67" t="str">
            <v>IVRY SUR SEINE Cédex</v>
          </cell>
          <cell r="I67">
            <v>158435843</v>
          </cell>
          <cell r="J67">
            <v>617218619</v>
          </cell>
          <cell r="L67" t="str">
            <v>DAF TRUCK</v>
          </cell>
          <cell r="M67" t="str">
            <v>ILE DE FRANCE</v>
          </cell>
          <cell r="N67">
            <v>95</v>
          </cell>
          <cell r="O67" t="str">
            <v>LOUVRES</v>
          </cell>
          <cell r="P67" t="str">
            <v>FAYAT BATIMENT</v>
          </cell>
          <cell r="Q67" t="str">
            <v>23, Rue Raspail</v>
          </cell>
          <cell r="R67">
            <v>94853</v>
          </cell>
          <cell r="S67" t="str">
            <v>IVRY SUR SEINE Cédex</v>
          </cell>
          <cell r="T67">
            <v>158435843</v>
          </cell>
          <cell r="U67">
            <v>617218619</v>
          </cell>
          <cell r="V67" t="str">
            <v/>
          </cell>
          <cell r="W67">
            <v>260300</v>
          </cell>
          <cell r="Y67">
            <v>260300</v>
          </cell>
          <cell r="Z67">
            <v>115961</v>
          </cell>
          <cell r="AA67" t="str">
            <v>FV</v>
          </cell>
        </row>
        <row r="68">
          <cell r="A68">
            <v>8.0670000000000002</v>
          </cell>
          <cell r="B68">
            <v>7</v>
          </cell>
          <cell r="C68" t="str">
            <v>JH</v>
          </cell>
          <cell r="D68" t="str">
            <v>BI</v>
          </cell>
          <cell r="E68" t="str">
            <v>ARCO</v>
          </cell>
          <cell r="F68" t="str">
            <v>6, Rue de Dublin</v>
          </cell>
          <cell r="G68">
            <v>67300</v>
          </cell>
          <cell r="H68" t="str">
            <v>SCHILTIGHEIM</v>
          </cell>
          <cell r="I68">
            <v>388251715</v>
          </cell>
          <cell r="K68">
            <v>388251119</v>
          </cell>
          <cell r="L68" t="str">
            <v>SCI RUBENS</v>
          </cell>
          <cell r="M68" t="str">
            <v>ALSACE</v>
          </cell>
          <cell r="N68">
            <v>67</v>
          </cell>
          <cell r="O68" t="str">
            <v>HANGENBIETEN</v>
          </cell>
          <cell r="P68" t="str">
            <v>ARCO</v>
          </cell>
          <cell r="Q68" t="str">
            <v>6, Rue de Dublin</v>
          </cell>
          <cell r="R68">
            <v>67300</v>
          </cell>
          <cell r="S68" t="str">
            <v>SCHILTIGHEIM</v>
          </cell>
          <cell r="T68">
            <v>388251715</v>
          </cell>
          <cell r="U68" t="str">
            <v/>
          </cell>
          <cell r="V68">
            <v>388251119</v>
          </cell>
          <cell r="W68">
            <v>88000</v>
          </cell>
          <cell r="Y68">
            <v>88000</v>
          </cell>
          <cell r="Z68">
            <v>36076</v>
          </cell>
          <cell r="AA68" t="str">
            <v>ER</v>
          </cell>
        </row>
        <row r="69">
          <cell r="A69">
            <v>8.0679999999999996</v>
          </cell>
          <cell r="B69">
            <v>7</v>
          </cell>
          <cell r="C69" t="str">
            <v>JH</v>
          </cell>
          <cell r="D69" t="str">
            <v>DI</v>
          </cell>
          <cell r="E69" t="str">
            <v>ARCO</v>
          </cell>
          <cell r="F69" t="str">
            <v>6, Rue de Dublin</v>
          </cell>
          <cell r="G69">
            <v>67300</v>
          </cell>
          <cell r="H69" t="str">
            <v>SCHILTIGHEIM</v>
          </cell>
          <cell r="I69">
            <v>388251715</v>
          </cell>
          <cell r="K69">
            <v>388251119</v>
          </cell>
          <cell r="L69" t="str">
            <v>SCI ARGO 3F</v>
          </cell>
          <cell r="M69" t="str">
            <v>ALSACE</v>
          </cell>
          <cell r="N69">
            <v>68</v>
          </cell>
          <cell r="O69" t="str">
            <v>HESINGUE</v>
          </cell>
          <cell r="P69" t="str">
            <v>ARCO</v>
          </cell>
          <cell r="Q69" t="str">
            <v>6, Rue de Dublin</v>
          </cell>
          <cell r="R69">
            <v>67300</v>
          </cell>
          <cell r="S69" t="str">
            <v>SCHILTIGHEIM</v>
          </cell>
          <cell r="T69">
            <v>388251715</v>
          </cell>
          <cell r="U69" t="str">
            <v/>
          </cell>
          <cell r="V69">
            <v>388251119</v>
          </cell>
          <cell r="W69">
            <v>95000</v>
          </cell>
          <cell r="Y69">
            <v>95000</v>
          </cell>
          <cell r="Z69">
            <v>40980</v>
          </cell>
          <cell r="AA69" t="str">
            <v>ER</v>
          </cell>
        </row>
        <row r="70">
          <cell r="A70">
            <v>8.0690000000000008</v>
          </cell>
          <cell r="B70">
            <v>7</v>
          </cell>
          <cell r="C70" t="str">
            <v>RM</v>
          </cell>
          <cell r="D70" t="str">
            <v>GD</v>
          </cell>
          <cell r="E70" t="str">
            <v>GEDIS</v>
          </cell>
          <cell r="F70" t="str">
            <v>4, Rue du Fort</v>
          </cell>
          <cell r="G70">
            <v>67118</v>
          </cell>
          <cell r="H70" t="str">
            <v>GEIPOLSHEIM</v>
          </cell>
          <cell r="I70">
            <v>388553400</v>
          </cell>
          <cell r="L70" t="str">
            <v>LECLERC</v>
          </cell>
          <cell r="M70" t="str">
            <v>ALSACE</v>
          </cell>
          <cell r="N70">
            <v>67</v>
          </cell>
          <cell r="O70" t="str">
            <v>GEIPOLSHEIM</v>
          </cell>
          <cell r="P70" t="str">
            <v>BEST</v>
          </cell>
          <cell r="Q70" t="str">
            <v>4, Terrasse Bretagne   ZAC Les Terrasses de la Sarre</v>
          </cell>
          <cell r="R70">
            <v>57400</v>
          </cell>
          <cell r="S70" t="str">
            <v>SARREBOURG</v>
          </cell>
          <cell r="T70">
            <v>387086240</v>
          </cell>
          <cell r="U70">
            <v>789960893</v>
          </cell>
          <cell r="V70" t="str">
            <v/>
          </cell>
          <cell r="W70">
            <v>7930</v>
          </cell>
          <cell r="Y70">
            <v>7930</v>
          </cell>
          <cell r="Z70">
            <v>1050</v>
          </cell>
          <cell r="AA70" t="str">
            <v>RM</v>
          </cell>
        </row>
        <row r="71">
          <cell r="A71">
            <v>8.07</v>
          </cell>
          <cell r="B71">
            <v>7</v>
          </cell>
          <cell r="C71" t="str">
            <v>JLC</v>
          </cell>
          <cell r="D71" t="str">
            <v>MP</v>
          </cell>
          <cell r="E71" t="str">
            <v>SEM DE PARAY LE MONIAL</v>
          </cell>
          <cell r="F71" t="str">
            <v>7, Place de l'Hotel de Ville</v>
          </cell>
          <cell r="G71">
            <v>71600</v>
          </cell>
          <cell r="H71" t="str">
            <v>PARAY LE MONIAL</v>
          </cell>
          <cell r="L71" t="str">
            <v>CINEMA</v>
          </cell>
          <cell r="M71" t="str">
            <v>BOURGOGNE</v>
          </cell>
          <cell r="N71">
            <v>71</v>
          </cell>
          <cell r="O71" t="str">
            <v>PARAY LE MONIAL</v>
          </cell>
          <cell r="P71" t="str">
            <v>ARCHI-MADE</v>
          </cell>
          <cell r="Q71" t="str">
            <v>16, Rue des Capucins</v>
          </cell>
          <cell r="R71">
            <v>69001</v>
          </cell>
          <cell r="S71" t="str">
            <v>LYON</v>
          </cell>
          <cell r="T71">
            <v>472980652</v>
          </cell>
          <cell r="U71" t="str">
            <v/>
          </cell>
          <cell r="V71" t="str">
            <v/>
          </cell>
          <cell r="W71">
            <v>195429.57</v>
          </cell>
          <cell r="Y71">
            <v>195429.57</v>
          </cell>
          <cell r="Z71">
            <v>80876</v>
          </cell>
          <cell r="AA71" t="str">
            <v>R.C</v>
          </cell>
        </row>
        <row r="72">
          <cell r="A72">
            <v>8.0709999999999997</v>
          </cell>
          <cell r="B72">
            <v>8</v>
          </cell>
          <cell r="C72" t="str">
            <v>RM</v>
          </cell>
          <cell r="D72" t="str">
            <v>HS</v>
          </cell>
          <cell r="E72" t="str">
            <v>JS INVEST</v>
          </cell>
          <cell r="F72" t="str">
            <v>Rue Pierre et Marie Curie</v>
          </cell>
          <cell r="G72">
            <v>73490</v>
          </cell>
          <cell r="H72" t="str">
            <v>LA RAVOIRE</v>
          </cell>
          <cell r="I72">
            <v>457088166</v>
          </cell>
          <cell r="L72" t="str">
            <v>VINATIS</v>
          </cell>
          <cell r="M72" t="str">
            <v>RHONE ALPES</v>
          </cell>
          <cell r="N72">
            <v>74</v>
          </cell>
          <cell r="O72" t="str">
            <v>ANNECY LE VIEUX</v>
          </cell>
          <cell r="P72" t="str">
            <v>ARBOTECH</v>
          </cell>
          <cell r="Q72" t="str">
            <v>27, Rue Adrastée</v>
          </cell>
          <cell r="R72">
            <v>74650</v>
          </cell>
          <cell r="S72" t="str">
            <v>CHAVANOD</v>
          </cell>
          <cell r="T72">
            <v>450693881</v>
          </cell>
          <cell r="U72" t="str">
            <v/>
          </cell>
          <cell r="V72" t="str">
            <v/>
          </cell>
          <cell r="W72">
            <v>230000</v>
          </cell>
          <cell r="X72">
            <v>0</v>
          </cell>
          <cell r="Y72">
            <v>230000</v>
          </cell>
          <cell r="Z72">
            <v>109000</v>
          </cell>
          <cell r="AA72" t="str">
            <v>RM</v>
          </cell>
        </row>
        <row r="73">
          <cell r="A73">
            <v>8.0719999999999992</v>
          </cell>
          <cell r="B73">
            <v>8</v>
          </cell>
          <cell r="C73" t="str">
            <v>RM</v>
          </cell>
          <cell r="D73" t="str">
            <v>AL</v>
          </cell>
          <cell r="E73" t="str">
            <v>STPA</v>
          </cell>
          <cell r="F73" t="str">
            <v>Commune OUZELLAGUEN</v>
          </cell>
          <cell r="G73">
            <v>6010</v>
          </cell>
          <cell r="H73" t="str">
            <v>W. BEJAIA</v>
          </cell>
          <cell r="I73" t="str">
            <v>00213 34 19 24 42</v>
          </cell>
          <cell r="K73" t="str">
            <v>00213 34 19 24 41</v>
          </cell>
          <cell r="L73" t="str">
            <v>USINE DIDOUNE</v>
          </cell>
          <cell r="M73" t="str">
            <v>ALGERIE</v>
          </cell>
          <cell r="N73" t="str">
            <v>E</v>
          </cell>
          <cell r="O73" t="str">
            <v>BEJAIA</v>
          </cell>
          <cell r="P73" t="str">
            <v>DJERMOULI Tarik</v>
          </cell>
          <cell r="Q73" t="str">
            <v>RN 26   Faubourg de la Gare</v>
          </cell>
          <cell r="R73">
            <v>6001</v>
          </cell>
          <cell r="S73" t="str">
            <v>AKBOU</v>
          </cell>
          <cell r="W73" t="str">
            <v>ANNULEE</v>
          </cell>
          <cell r="Y73" t="str">
            <v>ANNULEE</v>
          </cell>
          <cell r="AA73" t="str">
            <v>RM</v>
          </cell>
          <cell r="AB73">
            <v>63200</v>
          </cell>
          <cell r="AC73">
            <v>38710</v>
          </cell>
        </row>
        <row r="74">
          <cell r="A74">
            <v>8.0730000000000004</v>
          </cell>
          <cell r="B74">
            <v>8</v>
          </cell>
          <cell r="C74" t="str">
            <v>JH</v>
          </cell>
          <cell r="D74" t="str">
            <v>HS</v>
          </cell>
          <cell r="E74" t="str">
            <v>LCR</v>
          </cell>
          <cell r="F74" t="str">
            <v>2, Rue Royal Canadian Air Force   CS 75023  ARS LAQUENEXY</v>
          </cell>
          <cell r="G74">
            <v>57084</v>
          </cell>
          <cell r="H74" t="str">
            <v>METZ Cédex 03</v>
          </cell>
          <cell r="I74">
            <v>387213113</v>
          </cell>
          <cell r="K74">
            <v>387795612</v>
          </cell>
          <cell r="L74" t="str">
            <v>ELEC API</v>
          </cell>
          <cell r="M74" t="str">
            <v>LORRAINE</v>
          </cell>
          <cell r="N74">
            <v>57</v>
          </cell>
          <cell r="O74" t="str">
            <v>NORROY LE VENEUR</v>
          </cell>
          <cell r="P74" t="str">
            <v>LCR</v>
          </cell>
          <cell r="Q74" t="str">
            <v>2, Rue Royal Canadian Air Force   CS 75023  ARS LAQUENEXY</v>
          </cell>
          <cell r="R74">
            <v>57084</v>
          </cell>
          <cell r="S74" t="str">
            <v>METZ Cédex 03</v>
          </cell>
          <cell r="T74">
            <v>387213113</v>
          </cell>
          <cell r="V74">
            <v>387795612</v>
          </cell>
          <cell r="W74">
            <v>215360</v>
          </cell>
          <cell r="Y74">
            <v>215360</v>
          </cell>
          <cell r="Z74">
            <v>112775</v>
          </cell>
          <cell r="AA74" t="str">
            <v>JM</v>
          </cell>
        </row>
        <row r="75">
          <cell r="A75">
            <v>8.0739999999999998</v>
          </cell>
          <cell r="B75">
            <v>8</v>
          </cell>
          <cell r="C75" t="str">
            <v>JH</v>
          </cell>
          <cell r="D75" t="str">
            <v>DI</v>
          </cell>
          <cell r="E75" t="str">
            <v>LCR</v>
          </cell>
          <cell r="F75" t="str">
            <v>19, Rue de la Haye   CS 30058   SCHILTIGHEIM</v>
          </cell>
          <cell r="G75">
            <v>67013</v>
          </cell>
          <cell r="H75" t="str">
            <v>STRASBOURG Cédex</v>
          </cell>
          <cell r="I75">
            <v>388740240</v>
          </cell>
          <cell r="K75">
            <v>388770265</v>
          </cell>
          <cell r="L75" t="str">
            <v>SCI SAINTEX</v>
          </cell>
          <cell r="M75" t="str">
            <v>ALSACE</v>
          </cell>
          <cell r="N75">
            <v>67</v>
          </cell>
          <cell r="O75" t="str">
            <v>ENTZHEIM</v>
          </cell>
          <cell r="P75" t="str">
            <v>LCR</v>
          </cell>
          <cell r="Q75" t="str">
            <v>19, Rue de la Haye   CS 30058   SCHILTIGHEIM</v>
          </cell>
          <cell r="R75">
            <v>67013</v>
          </cell>
          <cell r="S75" t="str">
            <v>STRASBOURG Cédex</v>
          </cell>
          <cell r="T75">
            <v>388770240</v>
          </cell>
          <cell r="V75">
            <v>388770265</v>
          </cell>
          <cell r="W75">
            <v>72000</v>
          </cell>
          <cell r="Y75">
            <v>72000</v>
          </cell>
          <cell r="Z75">
            <v>39726</v>
          </cell>
          <cell r="AA75" t="str">
            <v>JM</v>
          </cell>
        </row>
        <row r="76">
          <cell r="A76">
            <v>8.0749999999999993</v>
          </cell>
          <cell r="B76">
            <v>8</v>
          </cell>
          <cell r="C76" t="str">
            <v>BE</v>
          </cell>
          <cell r="D76" t="str">
            <v>HS</v>
          </cell>
          <cell r="E76" t="str">
            <v>CORIMMO</v>
          </cell>
          <cell r="F76" t="str">
            <v>9, Avenue de l'Europe   140, Tour Europa</v>
          </cell>
          <cell r="G76">
            <v>94532</v>
          </cell>
          <cell r="H76" t="str">
            <v>THIAIS Cédex</v>
          </cell>
          <cell r="J76">
            <v>760459875</v>
          </cell>
          <cell r="L76" t="str">
            <v>PROUDREED</v>
          </cell>
          <cell r="M76" t="str">
            <v>ILE DE FRANCE</v>
          </cell>
          <cell r="N76">
            <v>95</v>
          </cell>
          <cell r="O76" t="str">
            <v>ROISSY EN FRANCE</v>
          </cell>
          <cell r="P76" t="str">
            <v>HARRAULT CONSTRUCTION</v>
          </cell>
          <cell r="Q76" t="str">
            <v>1b, Quai Turckheim</v>
          </cell>
          <cell r="R76">
            <v>67000</v>
          </cell>
          <cell r="S76" t="str">
            <v>STRASBOURG</v>
          </cell>
          <cell r="T76">
            <v>388161523</v>
          </cell>
          <cell r="W76">
            <v>268500</v>
          </cell>
          <cell r="Y76">
            <v>268500</v>
          </cell>
          <cell r="Z76">
            <v>131349</v>
          </cell>
          <cell r="AA76" t="str">
            <v>RG / JM</v>
          </cell>
        </row>
        <row r="77">
          <cell r="A77">
            <v>8.0760000000000005</v>
          </cell>
          <cell r="B77">
            <v>8</v>
          </cell>
          <cell r="C77" t="str">
            <v>JH</v>
          </cell>
          <cell r="D77" t="str">
            <v>DI</v>
          </cell>
          <cell r="E77" t="str">
            <v>LCR</v>
          </cell>
          <cell r="F77" t="str">
            <v>19, Rue de la Haye   CS 30058   SCHILTIGHEIM</v>
          </cell>
          <cell r="G77">
            <v>67013</v>
          </cell>
          <cell r="H77" t="str">
            <v>STRASBOURG Cédex</v>
          </cell>
          <cell r="I77">
            <v>388740240</v>
          </cell>
          <cell r="K77">
            <v>388770265</v>
          </cell>
          <cell r="L77" t="str">
            <v>SCI DEYA - SCI LUCCA</v>
          </cell>
          <cell r="M77" t="str">
            <v>ALSACE</v>
          </cell>
          <cell r="N77">
            <v>67</v>
          </cell>
          <cell r="O77" t="str">
            <v>ENTZHEIM</v>
          </cell>
          <cell r="P77" t="str">
            <v>LCR</v>
          </cell>
          <cell r="Q77" t="str">
            <v>19, Rue de la Haye   CS 30058   SCHILTIGHEIM</v>
          </cell>
          <cell r="R77">
            <v>67013</v>
          </cell>
          <cell r="S77" t="str">
            <v>STRASBOURG Cédex</v>
          </cell>
          <cell r="T77">
            <v>388770240</v>
          </cell>
          <cell r="V77">
            <v>388770265</v>
          </cell>
          <cell r="W77">
            <v>83230</v>
          </cell>
          <cell r="Y77">
            <v>83230</v>
          </cell>
          <cell r="Z77">
            <v>44652</v>
          </cell>
          <cell r="AA77" t="str">
            <v>JM</v>
          </cell>
        </row>
        <row r="78">
          <cell r="A78">
            <v>8.077</v>
          </cell>
          <cell r="B78">
            <v>8</v>
          </cell>
          <cell r="C78" t="str">
            <v>JH</v>
          </cell>
          <cell r="D78" t="str">
            <v>GD</v>
          </cell>
          <cell r="E78" t="str">
            <v>SCI BB SAVERNE</v>
          </cell>
          <cell r="F78" t="str">
            <v>63, Rue Saint Louis</v>
          </cell>
          <cell r="G78">
            <v>68220</v>
          </cell>
          <cell r="H78" t="str">
            <v>HSINGUE</v>
          </cell>
          <cell r="J78">
            <v>620514185</v>
          </cell>
          <cell r="L78" t="str">
            <v>WELDOM</v>
          </cell>
          <cell r="M78" t="str">
            <v>ALSACE</v>
          </cell>
          <cell r="N78">
            <v>67</v>
          </cell>
          <cell r="O78" t="str">
            <v>OTTERSWILLER</v>
          </cell>
          <cell r="P78" t="str">
            <v>CONSEILIS</v>
          </cell>
          <cell r="Q78" t="str">
            <v>Rue du Bois Rond</v>
          </cell>
          <cell r="R78">
            <v>76410</v>
          </cell>
          <cell r="S78" t="str">
            <v>CLEON</v>
          </cell>
          <cell r="T78" t="str">
            <v/>
          </cell>
          <cell r="U78">
            <v>666514821</v>
          </cell>
          <cell r="V78" t="str">
            <v/>
          </cell>
          <cell r="W78">
            <v>133000</v>
          </cell>
          <cell r="Y78">
            <v>133000</v>
          </cell>
          <cell r="Z78">
            <v>75700</v>
          </cell>
          <cell r="AA78" t="str">
            <v>JH</v>
          </cell>
        </row>
        <row r="79">
          <cell r="A79">
            <v>8.0779999999999994</v>
          </cell>
          <cell r="B79">
            <v>8</v>
          </cell>
          <cell r="C79" t="str">
            <v>JLC</v>
          </cell>
          <cell r="D79" t="str">
            <v>BI</v>
          </cell>
          <cell r="E79" t="str">
            <v>BATIPRO CONCEPT</v>
          </cell>
          <cell r="F79" t="str">
            <v>31, Rue de la Gare</v>
          </cell>
          <cell r="G79">
            <v>25770</v>
          </cell>
          <cell r="H79" t="str">
            <v>SERRE LES SAPINS</v>
          </cell>
          <cell r="I79">
            <v>381412500</v>
          </cell>
          <cell r="K79">
            <v>3814518041</v>
          </cell>
          <cell r="L79" t="str">
            <v>SCI LEMAN - BEBOOST</v>
          </cell>
          <cell r="M79" t="str">
            <v>FRANCHE COMTE</v>
          </cell>
          <cell r="N79">
            <v>70</v>
          </cell>
          <cell r="O79" t="str">
            <v>RIOZ</v>
          </cell>
          <cell r="P79" t="str">
            <v>BATIPRO CONCEPT</v>
          </cell>
          <cell r="Q79" t="str">
            <v>31, Rue de la Gare</v>
          </cell>
          <cell r="R79">
            <v>25770</v>
          </cell>
          <cell r="S79" t="str">
            <v>SERRE LES SAPINS</v>
          </cell>
          <cell r="T79">
            <v>381412500</v>
          </cell>
          <cell r="U79" t="str">
            <v/>
          </cell>
          <cell r="V79">
            <v>3814518041</v>
          </cell>
          <cell r="W79">
            <v>51936</v>
          </cell>
          <cell r="Y79">
            <v>51936</v>
          </cell>
          <cell r="Z79">
            <v>30734</v>
          </cell>
          <cell r="AA79" t="str">
            <v>R.C</v>
          </cell>
        </row>
        <row r="80">
          <cell r="A80">
            <v>8.0790000000000006</v>
          </cell>
          <cell r="B80">
            <v>9</v>
          </cell>
          <cell r="C80" t="str">
            <v>RM</v>
          </cell>
          <cell r="D80" t="str">
            <v>DI</v>
          </cell>
          <cell r="E80" t="str">
            <v>SCI MOULIN PARC CLUB chez LAZARD GROUP</v>
          </cell>
          <cell r="F80" t="str">
            <v>1, Allée de la Robertsau</v>
          </cell>
          <cell r="G80">
            <v>67000</v>
          </cell>
          <cell r="H80" t="str">
            <v>STRASBOURG</v>
          </cell>
          <cell r="I80">
            <v>388602727</v>
          </cell>
          <cell r="J80">
            <v>672221380</v>
          </cell>
          <cell r="K80">
            <v>388606011</v>
          </cell>
          <cell r="L80" t="str">
            <v>SCI MOULIN PARC CLUB</v>
          </cell>
          <cell r="M80" t="str">
            <v>CENTRE</v>
          </cell>
          <cell r="N80">
            <v>45</v>
          </cell>
          <cell r="O80" t="str">
            <v>OLIVET</v>
          </cell>
          <cell r="P80" t="str">
            <v>SCHWAB ARCHITECTES</v>
          </cell>
          <cell r="Q80" t="str">
            <v>8, Rue de la Haye</v>
          </cell>
          <cell r="R80">
            <v>67300</v>
          </cell>
          <cell r="S80" t="str">
            <v>SCHILTIGHEIM</v>
          </cell>
          <cell r="T80">
            <v>388818669</v>
          </cell>
          <cell r="V80">
            <v>388017310</v>
          </cell>
          <cell r="W80">
            <v>229100</v>
          </cell>
          <cell r="Y80">
            <v>229100</v>
          </cell>
          <cell r="Z80">
            <v>123545</v>
          </cell>
          <cell r="AA80" t="str">
            <v>RM</v>
          </cell>
        </row>
        <row r="81">
          <cell r="A81">
            <v>8.08</v>
          </cell>
          <cell r="B81">
            <v>9</v>
          </cell>
          <cell r="C81" t="str">
            <v>JLC</v>
          </cell>
          <cell r="D81" t="str">
            <v>MP</v>
          </cell>
          <cell r="E81" t="str">
            <v>CUROT CONSTRUCTION</v>
          </cell>
          <cell r="F81" t="str">
            <v>152, Rue des Vieilles Vignes   BP 50101</v>
          </cell>
          <cell r="G81">
            <v>21602</v>
          </cell>
          <cell r="H81" t="str">
            <v>LONGVIC Cédex</v>
          </cell>
          <cell r="I81">
            <v>380680730</v>
          </cell>
          <cell r="K81">
            <v>380667341</v>
          </cell>
          <cell r="L81" t="str">
            <v>LYCEE FERTET</v>
          </cell>
          <cell r="M81" t="str">
            <v>FRANCHE COMTE</v>
          </cell>
          <cell r="N81">
            <v>70</v>
          </cell>
          <cell r="O81" t="str">
            <v>GRAY</v>
          </cell>
          <cell r="P81" t="str">
            <v>CUROT CONSTRUCTION</v>
          </cell>
          <cell r="Q81" t="str">
            <v>152, Rue des Vieilles Vignes   BP 50101</v>
          </cell>
          <cell r="R81">
            <v>21602</v>
          </cell>
          <cell r="S81" t="str">
            <v>LONGVIC Cédex</v>
          </cell>
          <cell r="T81">
            <v>380680730</v>
          </cell>
          <cell r="U81" t="str">
            <v/>
          </cell>
          <cell r="V81">
            <v>380667341</v>
          </cell>
          <cell r="W81">
            <v>354187.35</v>
          </cell>
          <cell r="X81">
            <v>16300</v>
          </cell>
          <cell r="Y81">
            <v>370487.35</v>
          </cell>
          <cell r="Z81">
            <v>86724</v>
          </cell>
          <cell r="AA81" t="str">
            <v>RC</v>
          </cell>
        </row>
        <row r="82">
          <cell r="A82">
            <v>8.0809999999999995</v>
          </cell>
          <cell r="B82">
            <v>9</v>
          </cell>
          <cell r="C82" t="str">
            <v>BE</v>
          </cell>
          <cell r="D82" t="str">
            <v>BI</v>
          </cell>
          <cell r="E82" t="str">
            <v>PLASTIC OMNIUM</v>
          </cell>
          <cell r="F82" t="str">
            <v>ZA Aéroparc de Belfort</v>
          </cell>
          <cell r="G82">
            <v>90150</v>
          </cell>
          <cell r="H82" t="str">
            <v>FONTAINE</v>
          </cell>
          <cell r="I82">
            <v>384469950</v>
          </cell>
          <cell r="L82" t="str">
            <v>PLASTIC OMNIUM</v>
          </cell>
          <cell r="M82" t="str">
            <v>FRANCHE COMTE</v>
          </cell>
          <cell r="N82">
            <v>90</v>
          </cell>
          <cell r="O82" t="str">
            <v>FONTAINE</v>
          </cell>
          <cell r="P82" t="str">
            <v>ARTEO</v>
          </cell>
          <cell r="Q82" t="str">
            <v>23, Quai Vauban</v>
          </cell>
          <cell r="R82">
            <v>90000</v>
          </cell>
          <cell r="S82" t="str">
            <v>BELFORT</v>
          </cell>
          <cell r="T82">
            <v>384284801</v>
          </cell>
          <cell r="U82" t="str">
            <v/>
          </cell>
          <cell r="V82">
            <v>384286735</v>
          </cell>
          <cell r="W82">
            <v>97679.5</v>
          </cell>
          <cell r="Y82">
            <v>97679.5</v>
          </cell>
          <cell r="Z82">
            <v>41560</v>
          </cell>
          <cell r="AA82" t="str">
            <v>R.C</v>
          </cell>
        </row>
        <row r="83">
          <cell r="A83">
            <v>8.0820000000000007</v>
          </cell>
          <cell r="B83">
            <v>9</v>
          </cell>
          <cell r="C83" t="str">
            <v>JH</v>
          </cell>
          <cell r="D83" t="str">
            <v>HS</v>
          </cell>
          <cell r="E83" t="str">
            <v>BOISSELET</v>
          </cell>
          <cell r="F83" t="str">
            <v>3, Rue de la Motte</v>
          </cell>
          <cell r="G83">
            <v>21200</v>
          </cell>
          <cell r="H83" t="str">
            <v>MONTAGNY LES BEAUNE</v>
          </cell>
          <cell r="L83" t="str">
            <v>BOISSELET</v>
          </cell>
          <cell r="M83" t="str">
            <v>BOURGOGNE</v>
          </cell>
          <cell r="N83">
            <v>21</v>
          </cell>
          <cell r="O83" t="str">
            <v>MONTAGNY LES BEAUNE</v>
          </cell>
          <cell r="P83" t="str">
            <v>CHOUETTE ARCHITECTURE</v>
          </cell>
          <cell r="Q83" t="str">
            <v>5, Rue Gérard Philippe</v>
          </cell>
          <cell r="R83">
            <v>21240</v>
          </cell>
          <cell r="S83" t="str">
            <v>TALANT</v>
          </cell>
          <cell r="T83">
            <v>380733633</v>
          </cell>
          <cell r="U83" t="str">
            <v/>
          </cell>
          <cell r="V83" t="str">
            <v/>
          </cell>
          <cell r="W83">
            <v>68170</v>
          </cell>
          <cell r="Y83">
            <v>68170</v>
          </cell>
          <cell r="Z83">
            <v>35525</v>
          </cell>
          <cell r="AA83" t="str">
            <v>JH</v>
          </cell>
        </row>
        <row r="84">
          <cell r="A84">
            <v>8.0830000000000002</v>
          </cell>
          <cell r="B84">
            <v>9</v>
          </cell>
          <cell r="C84" t="str">
            <v>RM</v>
          </cell>
          <cell r="D84" t="str">
            <v>AR</v>
          </cell>
          <cell r="E84" t="str">
            <v>DAMIOLI</v>
          </cell>
          <cell r="F84" t="str">
            <v>81, Avenue Christiane Jansen</v>
          </cell>
          <cell r="G84">
            <v>70800</v>
          </cell>
          <cell r="H84" t="str">
            <v>SAINT LOUP SUR SEMOUSE</v>
          </cell>
          <cell r="J84">
            <v>671575076</v>
          </cell>
          <cell r="L84" t="str">
            <v>ORME PAYSAGE</v>
          </cell>
          <cell r="M84" t="str">
            <v>LORRAINE</v>
          </cell>
          <cell r="N84">
            <v>54</v>
          </cell>
          <cell r="O84" t="str">
            <v>RICHARMENIL</v>
          </cell>
          <cell r="T84" t="str">
            <v/>
          </cell>
          <cell r="V84" t="str">
            <v/>
          </cell>
          <cell r="W84">
            <v>47943</v>
          </cell>
          <cell r="Y84">
            <v>47943</v>
          </cell>
          <cell r="Z84">
            <v>20061</v>
          </cell>
          <cell r="AA84" t="str">
            <v>RM</v>
          </cell>
        </row>
        <row r="85">
          <cell r="A85">
            <v>8.0839999999999996</v>
          </cell>
          <cell r="B85">
            <v>9</v>
          </cell>
          <cell r="C85" t="str">
            <v>BE</v>
          </cell>
          <cell r="D85" t="str">
            <v>GD</v>
          </cell>
          <cell r="E85" t="str">
            <v>JOUE DISTRIBUTION</v>
          </cell>
          <cell r="F85" t="str">
            <v>Rue de la Bondonnerie   BP 104</v>
          </cell>
          <cell r="G85">
            <v>37301</v>
          </cell>
          <cell r="H85" t="str">
            <v>JOUE LES TOURS</v>
          </cell>
          <cell r="L85" t="str">
            <v>NORAUTO</v>
          </cell>
          <cell r="M85" t="str">
            <v>CENTRE</v>
          </cell>
          <cell r="N85">
            <v>37</v>
          </cell>
          <cell r="O85" t="str">
            <v>JOUE LES TOURS</v>
          </cell>
          <cell r="P85" t="str">
            <v>2CZI</v>
          </cell>
          <cell r="Q85" t="str">
            <v>38, Rue Raymond Penot</v>
          </cell>
          <cell r="R85">
            <v>91150</v>
          </cell>
          <cell r="S85" t="str">
            <v>BOUTERVILLIERS</v>
          </cell>
          <cell r="T85">
            <v>169953000</v>
          </cell>
          <cell r="U85" t="str">
            <v/>
          </cell>
          <cell r="V85" t="str">
            <v/>
          </cell>
          <cell r="W85">
            <v>77000</v>
          </cell>
          <cell r="Y85">
            <v>77000</v>
          </cell>
          <cell r="Z85">
            <v>37980</v>
          </cell>
          <cell r="AA85" t="str">
            <v>FV</v>
          </cell>
        </row>
        <row r="86">
          <cell r="A86">
            <v>8.0850000000000009</v>
          </cell>
          <cell r="B86">
            <v>9</v>
          </cell>
          <cell r="C86" t="str">
            <v>RM</v>
          </cell>
          <cell r="D86" t="str">
            <v>BI</v>
          </cell>
          <cell r="E86" t="str">
            <v>NOVELIGE</v>
          </cell>
          <cell r="F86" t="str">
            <v>34, Rue Antoine Primat</v>
          </cell>
          <cell r="G86">
            <v>69603</v>
          </cell>
          <cell r="H86" t="str">
            <v>VILLEURBANNE</v>
          </cell>
          <cell r="L86" t="str">
            <v>UXELLO</v>
          </cell>
          <cell r="M86" t="str">
            <v>ILE DE FRANCE</v>
          </cell>
          <cell r="N86">
            <v>95</v>
          </cell>
          <cell r="O86" t="str">
            <v>FREPILLON</v>
          </cell>
          <cell r="P86" t="str">
            <v>NOVELIGE</v>
          </cell>
          <cell r="Q86" t="str">
            <v>34, Rue Antoine Primat</v>
          </cell>
          <cell r="R86">
            <v>69603</v>
          </cell>
          <cell r="S86" t="str">
            <v>VILLEURBANNE</v>
          </cell>
          <cell r="T86" t="str">
            <v/>
          </cell>
          <cell r="U86" t="str">
            <v/>
          </cell>
          <cell r="V86" t="str">
            <v/>
          </cell>
          <cell r="W86">
            <v>336020</v>
          </cell>
          <cell r="Y86">
            <v>336020</v>
          </cell>
          <cell r="Z86">
            <v>150000</v>
          </cell>
          <cell r="AA86" t="str">
            <v>RM</v>
          </cell>
        </row>
        <row r="87">
          <cell r="A87">
            <v>8.0860000000000003</v>
          </cell>
          <cell r="B87">
            <v>9</v>
          </cell>
          <cell r="C87" t="str">
            <v>JLC</v>
          </cell>
          <cell r="D87" t="str">
            <v>BI</v>
          </cell>
          <cell r="E87" t="str">
            <v>C3B</v>
          </cell>
          <cell r="F87" t="str">
            <v>188, Boulevard Winstion Churchill</v>
          </cell>
          <cell r="G87">
            <v>21000</v>
          </cell>
          <cell r="H87" t="str">
            <v>DIJON</v>
          </cell>
          <cell r="I87">
            <v>380666510</v>
          </cell>
          <cell r="L87" t="str">
            <v>MCGP</v>
          </cell>
          <cell r="M87" t="str">
            <v>FRANCHE COMTE</v>
          </cell>
          <cell r="N87">
            <v>25</v>
          </cell>
          <cell r="O87" t="str">
            <v>BESANCON</v>
          </cell>
          <cell r="P87" t="str">
            <v>C3B</v>
          </cell>
          <cell r="Q87" t="str">
            <v>188, Boulevard Winstion Churchill</v>
          </cell>
          <cell r="R87">
            <v>21000</v>
          </cell>
          <cell r="S87" t="str">
            <v>DIJON</v>
          </cell>
          <cell r="T87">
            <v>380666510</v>
          </cell>
          <cell r="U87" t="str">
            <v/>
          </cell>
          <cell r="V87" t="str">
            <v/>
          </cell>
          <cell r="W87">
            <v>484394</v>
          </cell>
          <cell r="Y87">
            <v>484394</v>
          </cell>
          <cell r="Z87">
            <v>257500</v>
          </cell>
          <cell r="AA87" t="str">
            <v>FV</v>
          </cell>
        </row>
        <row r="88">
          <cell r="A88">
            <v>8.0869999999999997</v>
          </cell>
          <cell r="B88">
            <v>10</v>
          </cell>
          <cell r="C88" t="str">
            <v>JH</v>
          </cell>
          <cell r="D88" t="str">
            <v>BI</v>
          </cell>
          <cell r="E88" t="str">
            <v>LCR</v>
          </cell>
          <cell r="F88" t="str">
            <v>8, Avenue de Bruxelles   CS 62344   Parc des Collines II   DIDENHEIM</v>
          </cell>
          <cell r="G88">
            <v>68069</v>
          </cell>
          <cell r="H88" t="str">
            <v>MULHOUSE Cédex</v>
          </cell>
          <cell r="I88">
            <v>389428974</v>
          </cell>
          <cell r="K88">
            <v>389321347</v>
          </cell>
          <cell r="L88" t="str">
            <v>HANDLING SYSTEMS SASU</v>
          </cell>
          <cell r="M88" t="str">
            <v>ALSACE</v>
          </cell>
          <cell r="N88">
            <v>68</v>
          </cell>
          <cell r="O88" t="str">
            <v>GUEBWILLER</v>
          </cell>
          <cell r="P88" t="str">
            <v>LCR</v>
          </cell>
          <cell r="Q88" t="str">
            <v>8, Avenue de Bruxelles   CS 62344   Parc des Collines II   DIDENHEIM</v>
          </cell>
          <cell r="R88">
            <v>68069</v>
          </cell>
          <cell r="S88" t="str">
            <v>MULHOUSE Cédex</v>
          </cell>
          <cell r="T88">
            <v>389428914</v>
          </cell>
          <cell r="V88">
            <v>389321347</v>
          </cell>
          <cell r="W88">
            <v>115500</v>
          </cell>
          <cell r="Y88">
            <v>115500</v>
          </cell>
          <cell r="Z88">
            <v>57280</v>
          </cell>
          <cell r="AA88" t="str">
            <v>JM</v>
          </cell>
        </row>
        <row r="89">
          <cell r="A89">
            <v>8.0879999999999992</v>
          </cell>
          <cell r="B89">
            <v>10</v>
          </cell>
          <cell r="C89" t="str">
            <v>RM</v>
          </cell>
          <cell r="D89" t="str">
            <v>BI</v>
          </cell>
          <cell r="E89" t="str">
            <v>SCI MIMHOLE</v>
          </cell>
          <cell r="F89" t="str">
            <v>380, Chemin des Ecoutoux</v>
          </cell>
          <cell r="G89">
            <v>38330</v>
          </cell>
          <cell r="H89" t="str">
            <v>SAINT NAZAIRE LES EYMES</v>
          </cell>
          <cell r="L89" t="str">
            <v>MOBILIS</v>
          </cell>
          <cell r="M89" t="str">
            <v>RHONE ALPES</v>
          </cell>
          <cell r="N89">
            <v>74</v>
          </cell>
          <cell r="O89" t="str">
            <v>CHAVANOD</v>
          </cell>
          <cell r="P89" t="str">
            <v>ARBOTECH</v>
          </cell>
          <cell r="Q89" t="str">
            <v>27, Rue Adastrée   Parc Altaïs</v>
          </cell>
          <cell r="R89">
            <v>74650</v>
          </cell>
          <cell r="S89" t="str">
            <v>CHAVANOD</v>
          </cell>
          <cell r="T89">
            <v>450693881</v>
          </cell>
          <cell r="U89">
            <v>622588261</v>
          </cell>
          <cell r="V89" t="str">
            <v/>
          </cell>
          <cell r="W89">
            <v>160000</v>
          </cell>
          <cell r="Y89">
            <v>160000</v>
          </cell>
          <cell r="Z89">
            <v>77157</v>
          </cell>
          <cell r="AA89" t="str">
            <v>RM</v>
          </cell>
        </row>
        <row r="90">
          <cell r="A90">
            <v>8.0890000000000004</v>
          </cell>
          <cell r="B90">
            <v>10</v>
          </cell>
          <cell r="C90" t="str">
            <v>JLC</v>
          </cell>
          <cell r="D90" t="str">
            <v>BI</v>
          </cell>
          <cell r="E90" t="str">
            <v>METALHOM</v>
          </cell>
          <cell r="F90" t="str">
            <v>1126, Allée Henri Hugoniot</v>
          </cell>
          <cell r="G90">
            <v>25600</v>
          </cell>
          <cell r="H90" t="str">
            <v>BROGNARD</v>
          </cell>
          <cell r="J90">
            <v>684931028</v>
          </cell>
          <cell r="L90" t="str">
            <v>METALHOM</v>
          </cell>
          <cell r="M90" t="str">
            <v>FRANCHE COMTE</v>
          </cell>
          <cell r="N90">
            <v>25</v>
          </cell>
          <cell r="O90" t="str">
            <v>BROGNARD</v>
          </cell>
          <cell r="V90" t="str">
            <v/>
          </cell>
          <cell r="W90">
            <v>125300</v>
          </cell>
          <cell r="Y90">
            <v>125300</v>
          </cell>
          <cell r="Z90">
            <v>49500</v>
          </cell>
          <cell r="AA90" t="str">
            <v>RC</v>
          </cell>
        </row>
        <row r="91">
          <cell r="A91">
            <v>8.09</v>
          </cell>
          <cell r="B91">
            <v>10</v>
          </cell>
          <cell r="C91" t="str">
            <v>JH</v>
          </cell>
          <cell r="D91" t="str">
            <v>GD</v>
          </cell>
          <cell r="E91" t="str">
            <v>IMMOBILIERE EUROPEENNE DES MOUSQUETAIRES</v>
          </cell>
          <cell r="F91" t="str">
            <v>24, Rue Auguste Chabrières</v>
          </cell>
          <cell r="G91">
            <v>75015</v>
          </cell>
          <cell r="H91" t="str">
            <v>PARIS</v>
          </cell>
          <cell r="J91">
            <v>621416495</v>
          </cell>
          <cell r="L91" t="str">
            <v>NETTO</v>
          </cell>
          <cell r="M91" t="str">
            <v>RHONE ALPES</v>
          </cell>
          <cell r="N91">
            <v>1</v>
          </cell>
          <cell r="O91" t="str">
            <v>PREVESSINS MOENS</v>
          </cell>
          <cell r="P91" t="str">
            <v>BOUCHET ARCHITECTURE</v>
          </cell>
          <cell r="Q91" t="str">
            <v>4, Rue Roger Lorisson   BP 107</v>
          </cell>
          <cell r="R91">
            <v>42163</v>
          </cell>
          <cell r="S91" t="str">
            <v>ANDREZIEUX BOUTHEON</v>
          </cell>
          <cell r="T91">
            <v>477552013</v>
          </cell>
          <cell r="V91" t="str">
            <v/>
          </cell>
          <cell r="W91">
            <v>24628</v>
          </cell>
          <cell r="Y91">
            <v>24628</v>
          </cell>
          <cell r="Z91">
            <v>9460</v>
          </cell>
          <cell r="AA91" t="str">
            <v>JH</v>
          </cell>
        </row>
        <row r="92">
          <cell r="A92">
            <v>8.0909999999999993</v>
          </cell>
          <cell r="B92">
            <v>10</v>
          </cell>
          <cell r="C92" t="str">
            <v>RM</v>
          </cell>
          <cell r="D92" t="str">
            <v>AR</v>
          </cell>
          <cell r="E92" t="str">
            <v>CMR</v>
          </cell>
          <cell r="F92" t="str">
            <v>25 C, Avenue de Toulouse   ZA Bel Air</v>
          </cell>
          <cell r="G92">
            <v>97450</v>
          </cell>
          <cell r="H92" t="str">
            <v>SAINT LOUIS</v>
          </cell>
          <cell r="I92">
            <v>262220909</v>
          </cell>
          <cell r="K92">
            <v>262220910</v>
          </cell>
          <cell r="L92" t="str">
            <v>SUN 7 PISCINE</v>
          </cell>
          <cell r="M92" t="str">
            <v>OUTRE MER</v>
          </cell>
          <cell r="N92">
            <v>97</v>
          </cell>
          <cell r="O92" t="str">
            <v>SAINT LOUIS (LA REUNION)</v>
          </cell>
          <cell r="U92" t="str">
            <v/>
          </cell>
          <cell r="W92">
            <v>104120</v>
          </cell>
          <cell r="Y92">
            <v>104120</v>
          </cell>
          <cell r="Z92">
            <v>54800</v>
          </cell>
          <cell r="AA92" t="str">
            <v>RM</v>
          </cell>
        </row>
        <row r="93">
          <cell r="A93">
            <v>8.0920000000000005</v>
          </cell>
          <cell r="B93">
            <v>10</v>
          </cell>
          <cell r="C93" t="str">
            <v>RM</v>
          </cell>
          <cell r="D93" t="str">
            <v>AR</v>
          </cell>
          <cell r="E93" t="str">
            <v>ACP CONSTRUCTION</v>
          </cell>
          <cell r="F93" t="str">
            <v>20, Allée des Marronniers</v>
          </cell>
          <cell r="G93">
            <v>88190</v>
          </cell>
          <cell r="H93" t="str">
            <v>GOLBEY</v>
          </cell>
          <cell r="I93">
            <v>329291629</v>
          </cell>
          <cell r="K93">
            <v>329291628</v>
          </cell>
          <cell r="L93" t="str">
            <v>SAUT LE CERF 3</v>
          </cell>
          <cell r="M93" t="str">
            <v>LORRAINE</v>
          </cell>
          <cell r="N93">
            <v>88</v>
          </cell>
          <cell r="O93" t="str">
            <v>EPINAL</v>
          </cell>
          <cell r="P93" t="str">
            <v>ACP CONSTRUCTION</v>
          </cell>
          <cell r="Q93" t="str">
            <v>20, Allée des Marronniers</v>
          </cell>
          <cell r="R93">
            <v>88190</v>
          </cell>
          <cell r="S93" t="str">
            <v>GOLBEY</v>
          </cell>
          <cell r="T93">
            <v>329291629</v>
          </cell>
          <cell r="U93" t="str">
            <v/>
          </cell>
          <cell r="V93">
            <v>329291628</v>
          </cell>
          <cell r="W93">
            <v>58000</v>
          </cell>
          <cell r="Y93">
            <v>58000</v>
          </cell>
          <cell r="Z93">
            <v>22920</v>
          </cell>
          <cell r="AA93" t="str">
            <v>RM</v>
          </cell>
        </row>
        <row r="94">
          <cell r="A94">
            <v>8.093</v>
          </cell>
          <cell r="B94">
            <v>10</v>
          </cell>
          <cell r="C94" t="str">
            <v>JH</v>
          </cell>
          <cell r="D94" t="str">
            <v>DI</v>
          </cell>
          <cell r="E94" t="str">
            <v>LCR</v>
          </cell>
          <cell r="F94" t="str">
            <v>1, Rue du Bois de la Sivrite   ZAC du Plateau de Brabois</v>
          </cell>
          <cell r="G94">
            <v>54500</v>
          </cell>
          <cell r="H94" t="str">
            <v>VANDOEUVRE LES NANCY</v>
          </cell>
          <cell r="I94">
            <v>383152300</v>
          </cell>
          <cell r="K94">
            <v>383152370</v>
          </cell>
          <cell r="L94" t="str">
            <v>RHIN CLIMATISATION</v>
          </cell>
          <cell r="M94" t="str">
            <v>LORRAINE</v>
          </cell>
          <cell r="N94">
            <v>54</v>
          </cell>
          <cell r="O94" t="str">
            <v>FLEVILLE DEVANT NANCY</v>
          </cell>
          <cell r="P94" t="str">
            <v>LCR</v>
          </cell>
          <cell r="Q94" t="str">
            <v>1, Rue du Bois de la Sivrite   ZAC du Plateau de Brabois</v>
          </cell>
          <cell r="R94">
            <v>54500</v>
          </cell>
          <cell r="S94" t="str">
            <v>VANDOEUVRE LES NANCY</v>
          </cell>
          <cell r="T94">
            <v>383152300</v>
          </cell>
          <cell r="U94" t="str">
            <v/>
          </cell>
          <cell r="V94">
            <v>383152370</v>
          </cell>
          <cell r="W94">
            <v>55000</v>
          </cell>
          <cell r="Y94">
            <v>55000</v>
          </cell>
          <cell r="Z94">
            <v>27577</v>
          </cell>
          <cell r="AA94" t="str">
            <v>JM</v>
          </cell>
        </row>
        <row r="95">
          <cell r="A95">
            <v>8.0939999999999994</v>
          </cell>
          <cell r="B95">
            <v>10</v>
          </cell>
          <cell r="C95" t="str">
            <v>JH</v>
          </cell>
          <cell r="D95" t="str">
            <v>DI</v>
          </cell>
          <cell r="E95" t="str">
            <v>LCR</v>
          </cell>
          <cell r="F95" t="str">
            <v>2, Rue Royal Canadian Air Force   CS 75023  ARS LAQUENEXY</v>
          </cell>
          <cell r="G95">
            <v>57084</v>
          </cell>
          <cell r="H95" t="str">
            <v>METZ Cédex 03</v>
          </cell>
          <cell r="I95">
            <v>387213113</v>
          </cell>
          <cell r="K95">
            <v>387795612</v>
          </cell>
          <cell r="L95" t="str">
            <v>ERBRECH MULLER</v>
          </cell>
          <cell r="M95" t="str">
            <v>LORRAINE</v>
          </cell>
          <cell r="N95">
            <v>57</v>
          </cell>
          <cell r="O95" t="str">
            <v>TALANGE</v>
          </cell>
          <cell r="P95" t="str">
            <v>LCR</v>
          </cell>
          <cell r="Q95" t="str">
            <v>2, Rue Royal Canadian Air Force   CS 75023  ARS LAQUENEXY</v>
          </cell>
          <cell r="R95">
            <v>57084</v>
          </cell>
          <cell r="S95" t="str">
            <v>METZ Cédex 03</v>
          </cell>
          <cell r="T95">
            <v>387213113</v>
          </cell>
          <cell r="U95" t="str">
            <v/>
          </cell>
          <cell r="V95">
            <v>387795612</v>
          </cell>
          <cell r="W95">
            <v>43000</v>
          </cell>
          <cell r="X95">
            <v>1284.1500000000001</v>
          </cell>
          <cell r="Y95">
            <v>44284.15</v>
          </cell>
          <cell r="Z95">
            <v>19910</v>
          </cell>
          <cell r="AA95" t="str">
            <v>JM</v>
          </cell>
        </row>
        <row r="96">
          <cell r="A96">
            <v>8.0950000000000006</v>
          </cell>
          <cell r="B96">
            <v>10</v>
          </cell>
          <cell r="C96" t="str">
            <v>JH</v>
          </cell>
          <cell r="D96" t="str">
            <v>GD</v>
          </cell>
          <cell r="E96" t="str">
            <v>IMMOBILIERE EUROPEENNE DES MOUSQUETAIRES</v>
          </cell>
          <cell r="F96" t="str">
            <v>24, Rue Auguste Chabrières</v>
          </cell>
          <cell r="G96">
            <v>75015</v>
          </cell>
          <cell r="H96" t="str">
            <v>PARIS</v>
          </cell>
          <cell r="J96">
            <v>621416495</v>
          </cell>
          <cell r="L96" t="str">
            <v>INTERMARCHE LOCAUX ANNEXES</v>
          </cell>
          <cell r="M96" t="str">
            <v>RHONE ALPES</v>
          </cell>
          <cell r="N96">
            <v>1</v>
          </cell>
          <cell r="O96" t="str">
            <v>PERON</v>
          </cell>
          <cell r="P96" t="str">
            <v>AGENCE 2BR</v>
          </cell>
          <cell r="Q96" t="str">
            <v>582, Allée de la Sauvegarde</v>
          </cell>
          <cell r="R96">
            <v>69009</v>
          </cell>
          <cell r="S96" t="str">
            <v>LYON</v>
          </cell>
          <cell r="T96">
            <v>472262870</v>
          </cell>
          <cell r="V96" t="str">
            <v/>
          </cell>
          <cell r="W96">
            <v>71500</v>
          </cell>
          <cell r="Y96">
            <v>71500</v>
          </cell>
          <cell r="Z96">
            <v>35630</v>
          </cell>
          <cell r="AA96" t="str">
            <v>JH</v>
          </cell>
        </row>
        <row r="97">
          <cell r="A97">
            <v>8.0960000000000001</v>
          </cell>
          <cell r="B97">
            <v>10</v>
          </cell>
          <cell r="C97" t="str">
            <v>BE</v>
          </cell>
          <cell r="D97" t="str">
            <v>DI</v>
          </cell>
          <cell r="E97" t="str">
            <v>COREAL</v>
          </cell>
          <cell r="F97" t="str">
            <v>9, Avenue de l'Europe   140 Tour Europa</v>
          </cell>
          <cell r="G97">
            <v>94532</v>
          </cell>
          <cell r="H97" t="str">
            <v>THIAIS Cédex</v>
          </cell>
          <cell r="I97">
            <v>157021100</v>
          </cell>
          <cell r="K97">
            <v>146867253</v>
          </cell>
          <cell r="L97" t="str">
            <v>LES RATONS LAVEURS</v>
          </cell>
          <cell r="M97" t="str">
            <v>ILE DE FRANCE</v>
          </cell>
          <cell r="N97">
            <v>91</v>
          </cell>
          <cell r="O97" t="str">
            <v>LISSES</v>
          </cell>
          <cell r="P97" t="str">
            <v>COREAL</v>
          </cell>
          <cell r="Q97" t="str">
            <v>9, Avenue de l'Europe   140, Tour de l'Europe</v>
          </cell>
          <cell r="R97">
            <v>94532</v>
          </cell>
          <cell r="S97" t="str">
            <v>THIAIS Cédex</v>
          </cell>
          <cell r="T97">
            <v>157021100</v>
          </cell>
          <cell r="U97">
            <v>760459875</v>
          </cell>
          <cell r="V97">
            <v>146867253</v>
          </cell>
          <cell r="W97">
            <v>28700</v>
          </cell>
          <cell r="X97">
            <v>0</v>
          </cell>
          <cell r="Y97">
            <v>28700</v>
          </cell>
          <cell r="Z97">
            <v>12122</v>
          </cell>
          <cell r="AA97" t="str">
            <v>FV</v>
          </cell>
        </row>
        <row r="98">
          <cell r="A98">
            <v>8.0969999999999995</v>
          </cell>
          <cell r="B98">
            <v>10</v>
          </cell>
          <cell r="C98" t="str">
            <v>JH</v>
          </cell>
          <cell r="D98" t="str">
            <v>DI</v>
          </cell>
          <cell r="E98" t="str">
            <v>ARCO</v>
          </cell>
          <cell r="F98" t="str">
            <v>6, Rue de Dublin</v>
          </cell>
          <cell r="G98">
            <v>67300</v>
          </cell>
          <cell r="H98" t="str">
            <v>SCHILTIGHEIM</v>
          </cell>
          <cell r="I98">
            <v>388251715</v>
          </cell>
          <cell r="K98">
            <v>388251119</v>
          </cell>
          <cell r="L98" t="str">
            <v>BENGALI - BALEXIS</v>
          </cell>
          <cell r="M98" t="str">
            <v>ALSACE</v>
          </cell>
          <cell r="N98">
            <v>67</v>
          </cell>
          <cell r="O98" t="str">
            <v>SELESTAT</v>
          </cell>
          <cell r="P98" t="str">
            <v>ARCO</v>
          </cell>
          <cell r="Q98" t="str">
            <v>6, Rue de Dublin</v>
          </cell>
          <cell r="R98">
            <v>67300</v>
          </cell>
          <cell r="S98" t="str">
            <v>SCHILTIGHEIM</v>
          </cell>
          <cell r="T98">
            <v>388251715</v>
          </cell>
          <cell r="U98" t="str">
            <v/>
          </cell>
          <cell r="V98">
            <v>388251119</v>
          </cell>
          <cell r="W98">
            <v>181050</v>
          </cell>
          <cell r="Y98">
            <v>181050</v>
          </cell>
          <cell r="Z98">
            <v>84522</v>
          </cell>
          <cell r="AA98" t="str">
            <v>ER</v>
          </cell>
        </row>
        <row r="99">
          <cell r="A99">
            <v>8.0980000000000008</v>
          </cell>
          <cell r="B99">
            <v>10</v>
          </cell>
          <cell r="C99" t="str">
            <v>BE</v>
          </cell>
          <cell r="D99" t="str">
            <v>GD</v>
          </cell>
          <cell r="E99" t="str">
            <v xml:space="preserve">LA MAISON DU TREIZIEME </v>
          </cell>
          <cell r="F99" t="str">
            <v>21a, Boulevard Jean Monnet   ZAC des Boutareines</v>
          </cell>
          <cell r="G99">
            <v>97357</v>
          </cell>
          <cell r="H99" t="str">
            <v>VILLIERS SUR MARNE Cédex</v>
          </cell>
          <cell r="L99" t="str">
            <v>BRICORAMA</v>
          </cell>
          <cell r="M99" t="str">
            <v>ILE DE FRANCE</v>
          </cell>
          <cell r="N99">
            <v>91</v>
          </cell>
          <cell r="O99" t="str">
            <v>VILLEBON SUR YVETTE</v>
          </cell>
          <cell r="P99" t="str">
            <v xml:space="preserve">LA MAISON DU TREIZIEME </v>
          </cell>
          <cell r="Q99" t="str">
            <v>21a, Boulevard Jean Monnet   ZAC des Boutareines</v>
          </cell>
          <cell r="R99">
            <v>97357</v>
          </cell>
          <cell r="S99" t="str">
            <v>VILLIERS SUR MARNE Cédex</v>
          </cell>
          <cell r="T99" t="str">
            <v/>
          </cell>
          <cell r="U99" t="str">
            <v/>
          </cell>
          <cell r="V99" t="str">
            <v/>
          </cell>
          <cell r="W99">
            <v>600000</v>
          </cell>
          <cell r="Y99">
            <v>600000</v>
          </cell>
          <cell r="Z99">
            <v>321990</v>
          </cell>
          <cell r="AA99" t="str">
            <v>R.C</v>
          </cell>
        </row>
        <row r="100">
          <cell r="A100">
            <v>8.0990000000000002</v>
          </cell>
          <cell r="B100">
            <v>11</v>
          </cell>
          <cell r="C100" t="str">
            <v>BE</v>
          </cell>
          <cell r="D100" t="str">
            <v>DI</v>
          </cell>
          <cell r="E100" t="str">
            <v>IPE</v>
          </cell>
          <cell r="F100" t="str">
            <v>2, Avenue Christian Doppler</v>
          </cell>
          <cell r="G100">
            <v>77700</v>
          </cell>
          <cell r="H100" t="str">
            <v>SERRIS</v>
          </cell>
          <cell r="I100">
            <v>160431029</v>
          </cell>
          <cell r="J100">
            <v>619966276</v>
          </cell>
          <cell r="K100">
            <v>160439882</v>
          </cell>
          <cell r="L100" t="str">
            <v>SOFIMEST AMENAGEMENT - VEOLIA EAU</v>
          </cell>
          <cell r="M100" t="str">
            <v>ILE DE FRANCE</v>
          </cell>
          <cell r="N100">
            <v>77</v>
          </cell>
          <cell r="O100" t="str">
            <v>MAREUIL LES MEAUX</v>
          </cell>
          <cell r="P100" t="str">
            <v>IPE</v>
          </cell>
          <cell r="Q100" t="str">
            <v>2, Avenue Christian Doppler</v>
          </cell>
          <cell r="R100">
            <v>77700</v>
          </cell>
          <cell r="S100" t="str">
            <v>SERRIS</v>
          </cell>
          <cell r="T100">
            <v>160431029</v>
          </cell>
          <cell r="U100">
            <v>619966276</v>
          </cell>
          <cell r="V100">
            <v>160439882</v>
          </cell>
          <cell r="W100">
            <v>56000</v>
          </cell>
          <cell r="Y100">
            <v>56000</v>
          </cell>
          <cell r="Z100">
            <v>28098</v>
          </cell>
          <cell r="AA100" t="str">
            <v>FV</v>
          </cell>
        </row>
        <row r="101">
          <cell r="A101">
            <v>8.1</v>
          </cell>
          <cell r="B101">
            <v>11</v>
          </cell>
          <cell r="C101" t="str">
            <v>JH</v>
          </cell>
          <cell r="D101" t="str">
            <v>DI</v>
          </cell>
          <cell r="E101" t="str">
            <v>LCR</v>
          </cell>
          <cell r="F101" t="str">
            <v>19, Rue de la Haye   CS 30058   SCHILTIGHEIM</v>
          </cell>
          <cell r="G101">
            <v>67013</v>
          </cell>
          <cell r="H101" t="str">
            <v>STRASBOURG Cédex</v>
          </cell>
          <cell r="I101">
            <v>388770240</v>
          </cell>
          <cell r="K101">
            <v>388770265</v>
          </cell>
          <cell r="L101" t="str">
            <v>ADAPEI PAPILLONS BLANCS D'ALSACE</v>
          </cell>
          <cell r="M101" t="str">
            <v>ALSACE</v>
          </cell>
          <cell r="N101">
            <v>67</v>
          </cell>
          <cell r="O101" t="str">
            <v>HAGUENAU</v>
          </cell>
          <cell r="P101" t="str">
            <v>LCR</v>
          </cell>
          <cell r="Q101" t="str">
            <v>19, Rue de la Haye   CS 30058   SCHILTIGHEIM</v>
          </cell>
          <cell r="R101">
            <v>67013</v>
          </cell>
          <cell r="S101" t="str">
            <v>STRASBOURG Cédex</v>
          </cell>
          <cell r="T101">
            <v>388770240</v>
          </cell>
          <cell r="U101" t="str">
            <v/>
          </cell>
          <cell r="V101">
            <v>388770265</v>
          </cell>
          <cell r="W101">
            <v>290805</v>
          </cell>
          <cell r="Y101">
            <v>290805</v>
          </cell>
          <cell r="Z101">
            <v>148045</v>
          </cell>
          <cell r="AA101" t="str">
            <v>JM</v>
          </cell>
        </row>
        <row r="102">
          <cell r="A102">
            <v>8.1010000000000009</v>
          </cell>
          <cell r="B102">
            <v>11</v>
          </cell>
          <cell r="C102" t="str">
            <v>BE</v>
          </cell>
          <cell r="D102" t="str">
            <v>DI</v>
          </cell>
          <cell r="E102" t="str">
            <v>ARCO</v>
          </cell>
          <cell r="F102" t="str">
            <v>3, Rue de Dublin</v>
          </cell>
          <cell r="G102">
            <v>67300</v>
          </cell>
          <cell r="H102" t="str">
            <v>SCHILTIGHEIM</v>
          </cell>
          <cell r="I102">
            <v>388251715</v>
          </cell>
          <cell r="K102">
            <v>388251119</v>
          </cell>
          <cell r="L102" t="str">
            <v>SCI DU DOIGT VERT</v>
          </cell>
          <cell r="M102" t="str">
            <v>ALSACE</v>
          </cell>
          <cell r="N102">
            <v>68</v>
          </cell>
          <cell r="O102" t="str">
            <v>DIDENHEIM</v>
          </cell>
          <cell r="P102" t="str">
            <v>ARCO</v>
          </cell>
          <cell r="Q102" t="str">
            <v>3, Rue de Dublin</v>
          </cell>
          <cell r="R102">
            <v>67300</v>
          </cell>
          <cell r="S102" t="str">
            <v>SCHILTIGHEIM</v>
          </cell>
          <cell r="T102">
            <v>388251715</v>
          </cell>
          <cell r="U102" t="str">
            <v/>
          </cell>
          <cell r="V102">
            <v>388251119</v>
          </cell>
          <cell r="W102">
            <v>179000</v>
          </cell>
          <cell r="X102">
            <v>357.53</v>
          </cell>
          <cell r="Y102">
            <v>179357.53</v>
          </cell>
          <cell r="Z102">
            <v>21200</v>
          </cell>
          <cell r="AA102" t="str">
            <v>ER</v>
          </cell>
        </row>
        <row r="103">
          <cell r="A103">
            <v>8.1020000000000003</v>
          </cell>
          <cell r="B103">
            <v>11</v>
          </cell>
          <cell r="C103" t="str">
            <v>JH</v>
          </cell>
          <cell r="D103" t="str">
            <v>DI</v>
          </cell>
          <cell r="E103" t="str">
            <v>LCR</v>
          </cell>
          <cell r="F103" t="str">
            <v>19, Rue de la Haye   CS 30058   SCHILTIGHEIM</v>
          </cell>
          <cell r="G103">
            <v>67013</v>
          </cell>
          <cell r="H103" t="str">
            <v>STRASBOURG Cédex</v>
          </cell>
          <cell r="I103">
            <v>388770240</v>
          </cell>
          <cell r="K103">
            <v>388770265</v>
          </cell>
          <cell r="L103" t="str">
            <v>ERK FINANCES</v>
          </cell>
          <cell r="M103" t="str">
            <v>ALSACE</v>
          </cell>
          <cell r="N103">
            <v>67</v>
          </cell>
          <cell r="O103" t="str">
            <v>REICHSTETT</v>
          </cell>
          <cell r="P103" t="str">
            <v>LCR</v>
          </cell>
          <cell r="Q103" t="str">
            <v>19, Rue de la Haye   CS 30058   SCHILTIGHEIM</v>
          </cell>
          <cell r="R103">
            <v>67013</v>
          </cell>
          <cell r="S103" t="str">
            <v>STRASBOURG Cédex</v>
          </cell>
          <cell r="T103">
            <v>388770240</v>
          </cell>
          <cell r="U103" t="str">
            <v/>
          </cell>
          <cell r="V103">
            <v>388770265</v>
          </cell>
          <cell r="W103">
            <v>81218</v>
          </cell>
          <cell r="Y103">
            <v>81218</v>
          </cell>
          <cell r="Z103">
            <v>41321</v>
          </cell>
          <cell r="AA103" t="str">
            <v>JM</v>
          </cell>
        </row>
        <row r="104">
          <cell r="A104">
            <v>8.1029999999999998</v>
          </cell>
          <cell r="B104">
            <v>11</v>
          </cell>
          <cell r="C104" t="str">
            <v>BE</v>
          </cell>
          <cell r="D104" t="str">
            <v>HS</v>
          </cell>
          <cell r="E104" t="str">
            <v>IPE</v>
          </cell>
          <cell r="F104" t="str">
            <v>2, Avenue Christian Doppler</v>
          </cell>
          <cell r="G104">
            <v>77700</v>
          </cell>
          <cell r="H104" t="str">
            <v>SERRIS</v>
          </cell>
          <cell r="I104">
            <v>160431029</v>
          </cell>
          <cell r="J104">
            <v>619966276</v>
          </cell>
          <cell r="K104">
            <v>160439882</v>
          </cell>
          <cell r="L104" t="str">
            <v>ECHAFAUTOP</v>
          </cell>
          <cell r="M104" t="str">
            <v>ILE DE FRANCE</v>
          </cell>
          <cell r="N104">
            <v>77</v>
          </cell>
          <cell r="O104" t="str">
            <v>MITRY MORY</v>
          </cell>
          <cell r="P104" t="str">
            <v>IPE</v>
          </cell>
          <cell r="Q104" t="str">
            <v>2, Avenue Christian Doppler</v>
          </cell>
          <cell r="R104">
            <v>77700</v>
          </cell>
          <cell r="S104" t="str">
            <v>SERRIS</v>
          </cell>
          <cell r="T104">
            <v>160431029</v>
          </cell>
          <cell r="U104">
            <v>619966276</v>
          </cell>
          <cell r="V104">
            <v>160439882</v>
          </cell>
          <cell r="W104">
            <v>190931</v>
          </cell>
          <cell r="Y104">
            <v>190931</v>
          </cell>
          <cell r="Z104">
            <v>113004</v>
          </cell>
          <cell r="AA104" t="str">
            <v>FV</v>
          </cell>
        </row>
        <row r="105">
          <cell r="A105">
            <v>8.1039999999999992</v>
          </cell>
          <cell r="B105">
            <v>11</v>
          </cell>
          <cell r="C105" t="str">
            <v>BE</v>
          </cell>
          <cell r="D105" t="str">
            <v>BI</v>
          </cell>
          <cell r="E105" t="str">
            <v>IPE</v>
          </cell>
          <cell r="F105" t="str">
            <v>2, Avenue Christian Doppler</v>
          </cell>
          <cell r="G105">
            <v>77700</v>
          </cell>
          <cell r="H105" t="str">
            <v>SERRIS</v>
          </cell>
          <cell r="I105">
            <v>160431029</v>
          </cell>
          <cell r="J105">
            <v>619966276</v>
          </cell>
          <cell r="K105">
            <v>160439882</v>
          </cell>
          <cell r="L105" t="str">
            <v>TERGI</v>
          </cell>
          <cell r="M105" t="str">
            <v>ILE DE FRANCE</v>
          </cell>
          <cell r="N105">
            <v>77</v>
          </cell>
          <cell r="O105" t="str">
            <v>COLLEGIEN</v>
          </cell>
          <cell r="P105" t="str">
            <v>IPE</v>
          </cell>
          <cell r="Q105" t="str">
            <v>2, Avenue Christian Doppler</v>
          </cell>
          <cell r="R105">
            <v>77700</v>
          </cell>
          <cell r="S105" t="str">
            <v>SERRIS</v>
          </cell>
          <cell r="T105">
            <v>160431029</v>
          </cell>
          <cell r="U105">
            <v>619966276</v>
          </cell>
          <cell r="V105">
            <v>160439882</v>
          </cell>
          <cell r="W105">
            <v>254912</v>
          </cell>
          <cell r="Y105">
            <v>254912</v>
          </cell>
          <cell r="Z105">
            <v>156108</v>
          </cell>
          <cell r="AA105" t="str">
            <v>FV</v>
          </cell>
        </row>
        <row r="106">
          <cell r="A106">
            <v>8.1050000000000004</v>
          </cell>
          <cell r="B106">
            <v>11</v>
          </cell>
          <cell r="C106" t="str">
            <v>BE</v>
          </cell>
          <cell r="D106" t="str">
            <v>GD</v>
          </cell>
          <cell r="E106" t="str">
            <v>IPE</v>
          </cell>
          <cell r="F106" t="str">
            <v>2, Avenue Christian Doppler</v>
          </cell>
          <cell r="G106">
            <v>77700</v>
          </cell>
          <cell r="H106" t="str">
            <v>SERRIS</v>
          </cell>
          <cell r="I106">
            <v>160431029</v>
          </cell>
          <cell r="J106">
            <v>619966276</v>
          </cell>
          <cell r="K106">
            <v>160439882</v>
          </cell>
          <cell r="L106" t="str">
            <v>SCANIMEAUX</v>
          </cell>
          <cell r="M106" t="str">
            <v>ILE DE FRANCE</v>
          </cell>
          <cell r="N106">
            <v>77</v>
          </cell>
          <cell r="O106" t="str">
            <v>MEAUX</v>
          </cell>
          <cell r="P106" t="str">
            <v>IPE</v>
          </cell>
          <cell r="Q106" t="str">
            <v>2, Avenue Christian Doppler</v>
          </cell>
          <cell r="R106">
            <v>77700</v>
          </cell>
          <cell r="S106" t="str">
            <v>SERRIS</v>
          </cell>
          <cell r="T106">
            <v>160431029</v>
          </cell>
          <cell r="U106">
            <v>619966276</v>
          </cell>
          <cell r="V106">
            <v>160439882</v>
          </cell>
          <cell r="W106">
            <v>63768</v>
          </cell>
          <cell r="X106">
            <v>667.1099999999999</v>
          </cell>
          <cell r="Y106">
            <v>64435.11</v>
          </cell>
          <cell r="Z106">
            <v>27969</v>
          </cell>
          <cell r="AA106" t="str">
            <v>FV</v>
          </cell>
        </row>
        <row r="107">
          <cell r="A107">
            <v>8.1059999999999999</v>
          </cell>
          <cell r="B107">
            <v>11</v>
          </cell>
          <cell r="C107" t="str">
            <v>BE</v>
          </cell>
          <cell r="D107" t="str">
            <v>DI</v>
          </cell>
          <cell r="E107" t="str">
            <v>IPE</v>
          </cell>
          <cell r="F107" t="str">
            <v>2, Avenue Christian Doppler</v>
          </cell>
          <cell r="G107">
            <v>77701</v>
          </cell>
          <cell r="H107" t="str">
            <v>SERRIS</v>
          </cell>
          <cell r="I107">
            <v>160431029</v>
          </cell>
          <cell r="J107">
            <v>619966276</v>
          </cell>
          <cell r="K107">
            <v>160439882</v>
          </cell>
          <cell r="L107" t="str">
            <v>SCI 2 AVC - MEIKO</v>
          </cell>
          <cell r="M107" t="str">
            <v>ILE DE FRANCE</v>
          </cell>
          <cell r="N107">
            <v>78</v>
          </cell>
          <cell r="O107" t="str">
            <v>COLLEGIEN</v>
          </cell>
          <cell r="P107" t="str">
            <v>IPE</v>
          </cell>
          <cell r="Q107" t="str">
            <v>2, Avenue Christian Doppler</v>
          </cell>
          <cell r="R107">
            <v>77701</v>
          </cell>
          <cell r="S107" t="str">
            <v>SERRIS</v>
          </cell>
          <cell r="T107">
            <v>160431029</v>
          </cell>
          <cell r="U107">
            <v>619966276</v>
          </cell>
          <cell r="V107">
            <v>160439882</v>
          </cell>
          <cell r="W107">
            <v>199717</v>
          </cell>
          <cell r="X107">
            <v>637.78</v>
          </cell>
          <cell r="Y107">
            <v>200354.78</v>
          </cell>
          <cell r="Z107">
            <v>87553</v>
          </cell>
          <cell r="AA107" t="str">
            <v>FV</v>
          </cell>
        </row>
        <row r="108">
          <cell r="A108">
            <v>8.1069999999999993</v>
          </cell>
          <cell r="B108">
            <v>11</v>
          </cell>
          <cell r="C108" t="str">
            <v>JH</v>
          </cell>
          <cell r="D108" t="str">
            <v>DI</v>
          </cell>
          <cell r="E108" t="str">
            <v>DE GIORGI</v>
          </cell>
          <cell r="F108" t="str">
            <v>30, Rue Denis Papin   BP 35</v>
          </cell>
          <cell r="G108">
            <v>25301</v>
          </cell>
          <cell r="H108" t="str">
            <v>PONTARLIER</v>
          </cell>
          <cell r="I108">
            <v>381467187</v>
          </cell>
          <cell r="L108" t="str">
            <v>THEVENIN DUCROT IMMOBILIERE - CELLULES COMMERCIALES - ADAPEI</v>
          </cell>
          <cell r="M108" t="str">
            <v>FRANCHE COMTE</v>
          </cell>
          <cell r="N108">
            <v>25</v>
          </cell>
          <cell r="O108" t="str">
            <v>PONTARLIER</v>
          </cell>
          <cell r="P108" t="str">
            <v>DE GIORGI</v>
          </cell>
          <cell r="Q108" t="str">
            <v>30, Rue Denis Papin   BP 35</v>
          </cell>
          <cell r="R108">
            <v>25301</v>
          </cell>
          <cell r="S108" t="str">
            <v>PONTARLIER</v>
          </cell>
          <cell r="T108">
            <v>381467187</v>
          </cell>
          <cell r="U108" t="str">
            <v/>
          </cell>
          <cell r="V108" t="str">
            <v/>
          </cell>
          <cell r="W108">
            <v>180917.96</v>
          </cell>
          <cell r="Y108">
            <v>180917.96</v>
          </cell>
          <cell r="Z108">
            <v>87410</v>
          </cell>
          <cell r="AA108" t="str">
            <v>JH</v>
          </cell>
        </row>
        <row r="109">
          <cell r="A109">
            <v>8.1080000000000005</v>
          </cell>
          <cell r="B109">
            <v>11</v>
          </cell>
          <cell r="C109" t="str">
            <v>RM</v>
          </cell>
          <cell r="D109" t="str">
            <v>AR</v>
          </cell>
          <cell r="E109" t="str">
            <v>DRY TEC</v>
          </cell>
          <cell r="F109" t="str">
            <v>ZAC 3 SAINT JEAN DE BELLEVUE</v>
          </cell>
          <cell r="G109">
            <v>97150</v>
          </cell>
          <cell r="H109" t="str">
            <v>SAINT MARTIN</v>
          </cell>
          <cell r="L109" t="str">
            <v>GOLF DES 3 ILETS</v>
          </cell>
          <cell r="M109" t="str">
            <v>OUTRE MER</v>
          </cell>
          <cell r="N109">
            <v>97</v>
          </cell>
          <cell r="O109" t="str">
            <v>LA MARTINIQUE</v>
          </cell>
          <cell r="P109" t="str">
            <v>RION CONSTRUCTION INDUSTRIELLE</v>
          </cell>
          <cell r="Q109" t="str">
            <v>c/o BURO CLUB    11, Rue des Arts et Métiers</v>
          </cell>
          <cell r="R109">
            <v>97200</v>
          </cell>
          <cell r="S109" t="str">
            <v>FORT DE FRANCE</v>
          </cell>
          <cell r="T109" t="str">
            <v/>
          </cell>
          <cell r="U109">
            <v>696079708</v>
          </cell>
          <cell r="V109" t="str">
            <v/>
          </cell>
          <cell r="W109">
            <v>63000</v>
          </cell>
          <cell r="Y109">
            <v>63000</v>
          </cell>
          <cell r="Z109">
            <v>36000</v>
          </cell>
          <cell r="AA109" t="str">
            <v>RM</v>
          </cell>
        </row>
        <row r="110">
          <cell r="A110">
            <v>8.109</v>
          </cell>
          <cell r="B110">
            <v>12</v>
          </cell>
          <cell r="C110" t="str">
            <v>JH</v>
          </cell>
          <cell r="D110" t="str">
            <v>HS</v>
          </cell>
          <cell r="E110" t="str">
            <v>TRANSPORTS ALIX</v>
          </cell>
          <cell r="F110" t="str">
            <v>15, Route du Pont de Paris</v>
          </cell>
          <cell r="G110">
            <v>21190</v>
          </cell>
          <cell r="H110" t="str">
            <v>CORPEAU</v>
          </cell>
          <cell r="J110">
            <v>612901342</v>
          </cell>
          <cell r="L110" t="str">
            <v>TRANSPORTS ALIX</v>
          </cell>
          <cell r="M110" t="str">
            <v>BOURGOGNE</v>
          </cell>
          <cell r="N110">
            <v>21</v>
          </cell>
          <cell r="O110" t="str">
            <v>CORPEAU</v>
          </cell>
          <cell r="T110" t="str">
            <v/>
          </cell>
          <cell r="V110" t="str">
            <v/>
          </cell>
          <cell r="W110">
            <v>169000</v>
          </cell>
          <cell r="Y110">
            <v>169000</v>
          </cell>
          <cell r="Z110">
            <v>80017</v>
          </cell>
          <cell r="AA110" t="str">
            <v>FV</v>
          </cell>
        </row>
        <row r="111">
          <cell r="A111">
            <v>8.11</v>
          </cell>
          <cell r="B111">
            <v>12</v>
          </cell>
          <cell r="C111" t="str">
            <v>RM</v>
          </cell>
          <cell r="D111" t="str">
            <v>GD</v>
          </cell>
          <cell r="E111" t="str">
            <v>EM2C</v>
          </cell>
          <cell r="F111" t="str">
            <v>14, Chemin de la Plaine</v>
          </cell>
          <cell r="G111">
            <v>69390</v>
          </cell>
          <cell r="H111" t="str">
            <v>VOURLES</v>
          </cell>
          <cell r="I111">
            <v>472319444</v>
          </cell>
          <cell r="K111">
            <v>472319468</v>
          </cell>
          <cell r="L111" t="str">
            <v>POLE COMMERCIAL DU GRAND PONT</v>
          </cell>
          <cell r="M111" t="str">
            <v>RHONE ALPES</v>
          </cell>
          <cell r="N111">
            <v>42</v>
          </cell>
          <cell r="O111" t="str">
            <v>RIVE DE GIER</v>
          </cell>
          <cell r="P111" t="str">
            <v>EM2C</v>
          </cell>
          <cell r="Q111" t="str">
            <v>14, Chemin de la Plaine</v>
          </cell>
          <cell r="R111">
            <v>69390</v>
          </cell>
          <cell r="S111" t="str">
            <v>VOURLES</v>
          </cell>
          <cell r="T111">
            <v>472319444</v>
          </cell>
          <cell r="U111" t="str">
            <v/>
          </cell>
          <cell r="V111">
            <v>472319468</v>
          </cell>
          <cell r="W111">
            <v>132000</v>
          </cell>
          <cell r="Y111">
            <v>132000</v>
          </cell>
          <cell r="Z111">
            <v>68750</v>
          </cell>
          <cell r="AA111" t="str">
            <v>RM</v>
          </cell>
        </row>
        <row r="112">
          <cell r="A112">
            <v>8.1110000000000007</v>
          </cell>
          <cell r="B112">
            <v>12</v>
          </cell>
          <cell r="C112" t="str">
            <v>JH</v>
          </cell>
          <cell r="D112" t="str">
            <v>GD</v>
          </cell>
          <cell r="E112" t="str">
            <v>IMMOBILIERE EUROPEENNE DES MOUSQUETAIRES</v>
          </cell>
          <cell r="F112" t="str">
            <v>24, Rue Auguste Chabrières</v>
          </cell>
          <cell r="G112">
            <v>75015</v>
          </cell>
          <cell r="H112" t="str">
            <v>PARIS</v>
          </cell>
          <cell r="J112">
            <v>621416495</v>
          </cell>
          <cell r="L112" t="str">
            <v>BRICOMARCHE</v>
          </cell>
          <cell r="M112" t="str">
            <v>RHONE ALPES</v>
          </cell>
          <cell r="N112">
            <v>73</v>
          </cell>
          <cell r="O112" t="str">
            <v>HERMILLON</v>
          </cell>
          <cell r="P112" t="str">
            <v>AB INGENIERIE</v>
          </cell>
          <cell r="Q112" t="str">
            <v>113, Avenue du 8 Mai 1945   BP 56</v>
          </cell>
          <cell r="R112">
            <v>42340</v>
          </cell>
          <cell r="S112" t="str">
            <v>VEAUCHE</v>
          </cell>
          <cell r="T112">
            <v>477546205</v>
          </cell>
          <cell r="V112">
            <v>477546213</v>
          </cell>
          <cell r="W112">
            <v>200000</v>
          </cell>
          <cell r="Y112">
            <v>200000</v>
          </cell>
          <cell r="Z112">
            <v>93010</v>
          </cell>
          <cell r="AA112" t="str">
            <v>JH</v>
          </cell>
        </row>
        <row r="113">
          <cell r="A113">
            <v>8.1120000000000001</v>
          </cell>
          <cell r="B113">
            <v>12</v>
          </cell>
          <cell r="C113" t="str">
            <v>RM</v>
          </cell>
          <cell r="D113" t="str">
            <v>MP</v>
          </cell>
          <cell r="E113" t="str">
            <v>CMR</v>
          </cell>
          <cell r="F113" t="str">
            <v>25 C, Avenue de Toulouse   ZA Bel Air</v>
          </cell>
          <cell r="G113">
            <v>97450</v>
          </cell>
          <cell r="H113" t="str">
            <v>SAINT LOUIS</v>
          </cell>
          <cell r="I113">
            <v>262220909</v>
          </cell>
          <cell r="K113">
            <v>262220910</v>
          </cell>
          <cell r="L113" t="str">
            <v>EHPAD DU TAMPON</v>
          </cell>
          <cell r="M113" t="str">
            <v>OUTRE MER</v>
          </cell>
          <cell r="N113">
            <v>97</v>
          </cell>
          <cell r="O113" t="str">
            <v>LE TAMPON (LA REUNION)</v>
          </cell>
          <cell r="U113" t="str">
            <v/>
          </cell>
          <cell r="W113">
            <v>196440</v>
          </cell>
          <cell r="Y113">
            <v>196440</v>
          </cell>
          <cell r="Z113">
            <v>102000</v>
          </cell>
          <cell r="AA113" t="str">
            <v>RM</v>
          </cell>
        </row>
        <row r="114">
          <cell r="A114">
            <v>8.1129999999999995</v>
          </cell>
          <cell r="B114">
            <v>12</v>
          </cell>
          <cell r="C114" t="str">
            <v>BE</v>
          </cell>
          <cell r="D114" t="str">
            <v>BI</v>
          </cell>
          <cell r="E114" t="str">
            <v>MJP</v>
          </cell>
          <cell r="F114" t="str">
            <v>23, Rue des Frères Lumière</v>
          </cell>
          <cell r="G114">
            <v>69740</v>
          </cell>
          <cell r="H114" t="str">
            <v>GENAS</v>
          </cell>
          <cell r="L114" t="str">
            <v>AREA - PASSERELLE AVIA</v>
          </cell>
          <cell r="M114" t="str">
            <v>RHONE ALPES</v>
          </cell>
          <cell r="N114">
            <v>38</v>
          </cell>
          <cell r="O114" t="str">
            <v>ROMAGNIEU</v>
          </cell>
          <cell r="T114" t="str">
            <v/>
          </cell>
          <cell r="U114" t="str">
            <v/>
          </cell>
          <cell r="V114" t="str">
            <v/>
          </cell>
          <cell r="W114">
            <v>70400</v>
          </cell>
          <cell r="Y114">
            <v>70400</v>
          </cell>
          <cell r="Z114">
            <v>5000</v>
          </cell>
          <cell r="AA114" t="str">
            <v>WF</v>
          </cell>
        </row>
        <row r="115">
          <cell r="A115">
            <v>8.1140000000000008</v>
          </cell>
          <cell r="B115">
            <v>12</v>
          </cell>
          <cell r="C115" t="str">
            <v>JH</v>
          </cell>
          <cell r="D115" t="str">
            <v>DI</v>
          </cell>
          <cell r="E115" t="str">
            <v>LCR</v>
          </cell>
          <cell r="F115" t="str">
            <v>95, Rue du Dauphiné   Bâtiment l'Adagio</v>
          </cell>
          <cell r="G115">
            <v>69800</v>
          </cell>
          <cell r="H115" t="str">
            <v>SAINT PRIEST</v>
          </cell>
          <cell r="I115">
            <v>478371446</v>
          </cell>
          <cell r="J115">
            <v>630518869</v>
          </cell>
          <cell r="K115">
            <v>472375545</v>
          </cell>
          <cell r="L115" t="str">
            <v>DEKRA</v>
          </cell>
          <cell r="M115" t="str">
            <v>RHONE ALPES</v>
          </cell>
          <cell r="N115">
            <v>74</v>
          </cell>
          <cell r="O115" t="str">
            <v>BONS EN CHABLAIS</v>
          </cell>
          <cell r="P115" t="str">
            <v>LCR</v>
          </cell>
          <cell r="Q115" t="str">
            <v>95, Rue du Dauphiné   Bâtiment l'Adagio</v>
          </cell>
          <cell r="R115">
            <v>69800</v>
          </cell>
          <cell r="S115" t="str">
            <v>SAINT PRIEST</v>
          </cell>
          <cell r="T115">
            <v>478371446</v>
          </cell>
          <cell r="U115">
            <v>630518869</v>
          </cell>
          <cell r="V115">
            <v>472375545</v>
          </cell>
          <cell r="W115">
            <v>10950</v>
          </cell>
          <cell r="Y115">
            <v>10950</v>
          </cell>
          <cell r="Z115">
            <v>2870</v>
          </cell>
          <cell r="AA115" t="str">
            <v>JM</v>
          </cell>
        </row>
        <row r="116">
          <cell r="A116">
            <v>8.1150000000000002</v>
          </cell>
          <cell r="B116">
            <v>12</v>
          </cell>
          <cell r="C116" t="str">
            <v>JLC</v>
          </cell>
          <cell r="D116" t="str">
            <v>AR</v>
          </cell>
          <cell r="E116" t="str">
            <v>BATIPRO CONCEPT</v>
          </cell>
          <cell r="F116" t="str">
            <v>31, Rue de la Gare</v>
          </cell>
          <cell r="G116">
            <v>25770</v>
          </cell>
          <cell r="H116" t="str">
            <v>SERRE LES SAPINS</v>
          </cell>
          <cell r="I116">
            <v>381412500</v>
          </cell>
          <cell r="J116">
            <v>676487196</v>
          </cell>
          <cell r="K116">
            <v>381518041</v>
          </cell>
          <cell r="L116" t="str">
            <v>SCI DACE - CLERC MECA</v>
          </cell>
          <cell r="M116" t="str">
            <v>FRANCHE COMTE</v>
          </cell>
          <cell r="N116">
            <v>39</v>
          </cell>
          <cell r="O116" t="str">
            <v>LAVANS LES SAINT CLAUDE</v>
          </cell>
          <cell r="P116" t="str">
            <v>BATIPRO CONCEPT</v>
          </cell>
          <cell r="Q116" t="str">
            <v>31, Rue de la Gare</v>
          </cell>
          <cell r="R116">
            <v>25770</v>
          </cell>
          <cell r="S116" t="str">
            <v>SERRE LES SAPINS</v>
          </cell>
          <cell r="T116">
            <v>381412500</v>
          </cell>
          <cell r="U116">
            <v>676487196</v>
          </cell>
          <cell r="V116">
            <v>381518041</v>
          </cell>
          <cell r="W116">
            <v>74260</v>
          </cell>
          <cell r="Y116">
            <v>74260</v>
          </cell>
          <cell r="Z116">
            <v>44515</v>
          </cell>
          <cell r="AA116" t="str">
            <v>JM</v>
          </cell>
        </row>
        <row r="117">
          <cell r="A117">
            <v>8.1159999999999997</v>
          </cell>
          <cell r="B117">
            <v>12</v>
          </cell>
          <cell r="C117" t="str">
            <v>JH</v>
          </cell>
          <cell r="D117" t="str">
            <v>DI</v>
          </cell>
          <cell r="E117" t="str">
            <v>ARCO</v>
          </cell>
          <cell r="F117" t="str">
            <v>6, Rue de Dublin</v>
          </cell>
          <cell r="G117">
            <v>67300</v>
          </cell>
          <cell r="H117" t="str">
            <v>SCHILTIGHEIM</v>
          </cell>
          <cell r="I117">
            <v>388251715</v>
          </cell>
          <cell r="K117">
            <v>388251119</v>
          </cell>
          <cell r="L117" t="str">
            <v>SCI XYLIA - PHARMACIE HUBER</v>
          </cell>
          <cell r="M117" t="str">
            <v>ALSACE</v>
          </cell>
          <cell r="N117">
            <v>67</v>
          </cell>
          <cell r="O117" t="str">
            <v>HAGUENAU</v>
          </cell>
          <cell r="P117" t="str">
            <v>ARCO</v>
          </cell>
          <cell r="Q117" t="str">
            <v>6, Rue de Dublin</v>
          </cell>
          <cell r="R117">
            <v>67300</v>
          </cell>
          <cell r="S117" t="str">
            <v>SCHILTIGHEIM</v>
          </cell>
          <cell r="T117">
            <v>388251715</v>
          </cell>
          <cell r="U117" t="str">
            <v/>
          </cell>
          <cell r="V117">
            <v>388251119</v>
          </cell>
          <cell r="W117">
            <v>31000</v>
          </cell>
          <cell r="Y117">
            <v>31000</v>
          </cell>
          <cell r="Z117">
            <v>9305</v>
          </cell>
          <cell r="AA117" t="str">
            <v>ER</v>
          </cell>
        </row>
        <row r="118">
          <cell r="A118">
            <v>8.1170000000000009</v>
          </cell>
          <cell r="B118">
            <v>12</v>
          </cell>
          <cell r="C118" t="str">
            <v>JH</v>
          </cell>
          <cell r="D118" t="str">
            <v>BI</v>
          </cell>
          <cell r="E118" t="str">
            <v>BEULAIGNE CLAUDE</v>
          </cell>
          <cell r="F118" t="str">
            <v>12, Rue des Frères Peugeot</v>
          </cell>
          <cell r="G118">
            <v>68127</v>
          </cell>
          <cell r="H118" t="str">
            <v>SAINTE CROIX EN PLAINE</v>
          </cell>
          <cell r="L118" t="str">
            <v>BEULAIGNE CLAUDE</v>
          </cell>
          <cell r="M118" t="str">
            <v>ALSACE</v>
          </cell>
          <cell r="N118">
            <v>68</v>
          </cell>
          <cell r="O118" t="str">
            <v>SAINTE CROIX EN PLAINE</v>
          </cell>
          <cell r="P118" t="str">
            <v>NEXT ID</v>
          </cell>
          <cell r="Q118" t="str">
            <v>13, Rue Bruat</v>
          </cell>
          <cell r="R118">
            <v>68000</v>
          </cell>
          <cell r="S118" t="str">
            <v>COLMAR</v>
          </cell>
          <cell r="T118">
            <v>368347729</v>
          </cell>
          <cell r="U118">
            <v>645922237</v>
          </cell>
          <cell r="V118" t="str">
            <v/>
          </cell>
          <cell r="W118">
            <v>829991.67</v>
          </cell>
          <cell r="Y118">
            <v>829991.67</v>
          </cell>
          <cell r="Z118">
            <v>392010</v>
          </cell>
          <cell r="AA118" t="str">
            <v>FV</v>
          </cell>
        </row>
        <row r="119">
          <cell r="A119">
            <v>8.1180000000000003</v>
          </cell>
          <cell r="B119">
            <v>12</v>
          </cell>
          <cell r="C119" t="str">
            <v>BE</v>
          </cell>
          <cell r="D119" t="str">
            <v>BI</v>
          </cell>
          <cell r="E119" t="str">
            <v>MILCAMPS</v>
          </cell>
          <cell r="F119" t="str">
            <v>77, Rue de Lusambo</v>
          </cell>
          <cell r="G119">
            <v>1190</v>
          </cell>
          <cell r="H119" t="str">
            <v>FOREST (Belgique)</v>
          </cell>
          <cell r="L119" t="str">
            <v>MILCAMPS - JACQUET BROSSARD</v>
          </cell>
          <cell r="M119" t="str">
            <v xml:space="preserve">BELGIQUE </v>
          </cell>
          <cell r="N119" t="str">
            <v>E</v>
          </cell>
          <cell r="O119" t="str">
            <v>DOUR</v>
          </cell>
          <cell r="P119" t="str">
            <v>ELCIMAI</v>
          </cell>
          <cell r="Q119" t="str">
            <v>23, Avenue de Poumeyrol   Cité Park   Bâtiment B</v>
          </cell>
          <cell r="R119">
            <v>69300</v>
          </cell>
          <cell r="S119" t="str">
            <v>CALUIRE ET CUIRE</v>
          </cell>
          <cell r="T119">
            <v>472532222</v>
          </cell>
          <cell r="V119">
            <v>478648111</v>
          </cell>
          <cell r="W119">
            <v>1129500</v>
          </cell>
          <cell r="Y119">
            <v>1129500</v>
          </cell>
          <cell r="Z119">
            <v>476461</v>
          </cell>
          <cell r="AA119" t="str">
            <v>JM</v>
          </cell>
        </row>
        <row r="120">
          <cell r="L120" t="str">
            <v/>
          </cell>
          <cell r="M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Y120" t="str">
            <v/>
          </cell>
        </row>
        <row r="121">
          <cell r="L121" t="str">
            <v/>
          </cell>
          <cell r="M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Y121" t="str">
            <v/>
          </cell>
        </row>
        <row r="122">
          <cell r="L122" t="str">
            <v/>
          </cell>
          <cell r="M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Y122" t="str">
            <v/>
          </cell>
        </row>
        <row r="123">
          <cell r="L123" t="str">
            <v/>
          </cell>
          <cell r="M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Y123" t="str">
            <v/>
          </cell>
        </row>
        <row r="124">
          <cell r="L124" t="str">
            <v/>
          </cell>
          <cell r="M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Y124" t="str">
            <v/>
          </cell>
        </row>
        <row r="125">
          <cell r="L125" t="str">
            <v/>
          </cell>
          <cell r="M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Y125" t="str">
            <v/>
          </cell>
        </row>
        <row r="126">
          <cell r="L126" t="str">
            <v/>
          </cell>
          <cell r="M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Y126" t="str">
            <v/>
          </cell>
        </row>
        <row r="127">
          <cell r="L127" t="str">
            <v/>
          </cell>
          <cell r="M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Y127" t="str">
            <v/>
          </cell>
        </row>
        <row r="128">
          <cell r="L128" t="str">
            <v/>
          </cell>
          <cell r="M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Y128" t="str">
            <v/>
          </cell>
        </row>
        <row r="129">
          <cell r="L129" t="str">
            <v/>
          </cell>
          <cell r="M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Y129" t="str">
            <v/>
          </cell>
        </row>
        <row r="130">
          <cell r="L130" t="str">
            <v/>
          </cell>
          <cell r="M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Y130" t="str">
            <v/>
          </cell>
        </row>
        <row r="131">
          <cell r="L131" t="str">
            <v/>
          </cell>
          <cell r="M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Y131" t="str">
            <v/>
          </cell>
        </row>
        <row r="132">
          <cell r="L132" t="str">
            <v/>
          </cell>
          <cell r="M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Y132" t="str">
            <v/>
          </cell>
        </row>
        <row r="133">
          <cell r="L133" t="str">
            <v/>
          </cell>
          <cell r="M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Y133" t="str">
            <v/>
          </cell>
        </row>
        <row r="134">
          <cell r="L134" t="str">
            <v/>
          </cell>
          <cell r="M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Y134" t="str">
            <v/>
          </cell>
        </row>
        <row r="135">
          <cell r="L135" t="str">
            <v/>
          </cell>
          <cell r="M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Y135" t="str">
            <v/>
          </cell>
        </row>
        <row r="136">
          <cell r="L136" t="str">
            <v/>
          </cell>
          <cell r="M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Y136" t="str">
            <v/>
          </cell>
        </row>
        <row r="137">
          <cell r="L137" t="str">
            <v/>
          </cell>
          <cell r="M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Y137" t="str">
            <v/>
          </cell>
        </row>
        <row r="138">
          <cell r="L138" t="str">
            <v/>
          </cell>
          <cell r="M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Y138" t="str">
            <v/>
          </cell>
        </row>
        <row r="139">
          <cell r="L139" t="str">
            <v/>
          </cell>
          <cell r="M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Y139" t="str">
            <v/>
          </cell>
        </row>
        <row r="140">
          <cell r="L140" t="str">
            <v/>
          </cell>
          <cell r="M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Y140" t="str">
            <v/>
          </cell>
        </row>
        <row r="141">
          <cell r="L141" t="str">
            <v/>
          </cell>
          <cell r="M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Y141" t="str">
            <v/>
          </cell>
        </row>
        <row r="142">
          <cell r="L142" t="str">
            <v/>
          </cell>
          <cell r="M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Y142" t="str">
            <v/>
          </cell>
        </row>
        <row r="143">
          <cell r="L143" t="str">
            <v/>
          </cell>
          <cell r="M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Y143" t="str">
            <v/>
          </cell>
        </row>
        <row r="144">
          <cell r="L144" t="str">
            <v/>
          </cell>
          <cell r="M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Y144" t="str">
            <v/>
          </cell>
        </row>
        <row r="145">
          <cell r="L145" t="str">
            <v/>
          </cell>
          <cell r="M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Y145" t="str">
            <v/>
          </cell>
        </row>
        <row r="146">
          <cell r="L146" t="str">
            <v/>
          </cell>
          <cell r="M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Y146" t="str">
            <v/>
          </cell>
        </row>
        <row r="147">
          <cell r="L147" t="str">
            <v/>
          </cell>
          <cell r="M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Y147" t="str">
            <v/>
          </cell>
        </row>
        <row r="148">
          <cell r="L148" t="str">
            <v/>
          </cell>
          <cell r="M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Y148" t="str">
            <v/>
          </cell>
        </row>
        <row r="149">
          <cell r="L149" t="str">
            <v/>
          </cell>
          <cell r="M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Y149" t="str">
            <v/>
          </cell>
        </row>
        <row r="150">
          <cell r="L150" t="str">
            <v/>
          </cell>
          <cell r="M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Y150" t="str">
            <v/>
          </cell>
        </row>
        <row r="151">
          <cell r="L151" t="str">
            <v/>
          </cell>
          <cell r="M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Y151" t="str">
            <v/>
          </cell>
        </row>
        <row r="152">
          <cell r="L152" t="str">
            <v/>
          </cell>
          <cell r="M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Y152" t="str">
            <v/>
          </cell>
        </row>
        <row r="153">
          <cell r="L153" t="str">
            <v/>
          </cell>
          <cell r="M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Y153" t="str">
            <v/>
          </cell>
        </row>
        <row r="154">
          <cell r="L154" t="str">
            <v/>
          </cell>
          <cell r="M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Y154" t="str">
            <v/>
          </cell>
        </row>
        <row r="155">
          <cell r="L155" t="str">
            <v/>
          </cell>
          <cell r="M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Y155" t="str">
            <v/>
          </cell>
        </row>
        <row r="156">
          <cell r="L156" t="str">
            <v/>
          </cell>
          <cell r="M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Y156" t="str">
            <v/>
          </cell>
        </row>
        <row r="157">
          <cell r="L157" t="str">
            <v/>
          </cell>
          <cell r="M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Y157" t="str">
            <v/>
          </cell>
        </row>
        <row r="158">
          <cell r="L158" t="str">
            <v/>
          </cell>
          <cell r="M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Y158" t="str">
            <v/>
          </cell>
        </row>
        <row r="159">
          <cell r="L159" t="str">
            <v/>
          </cell>
          <cell r="M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Y159" t="str">
            <v/>
          </cell>
        </row>
        <row r="160">
          <cell r="M160" t="str">
            <v/>
          </cell>
        </row>
        <row r="161">
          <cell r="M161" t="str">
            <v/>
          </cell>
        </row>
        <row r="162">
          <cell r="M162" t="str">
            <v/>
          </cell>
        </row>
        <row r="163">
          <cell r="M163" t="str">
            <v/>
          </cell>
        </row>
        <row r="164">
          <cell r="M164" t="str">
            <v/>
          </cell>
        </row>
        <row r="165">
          <cell r="M165" t="str">
            <v/>
          </cell>
        </row>
        <row r="166">
          <cell r="M166" t="str">
            <v/>
          </cell>
        </row>
        <row r="167">
          <cell r="M167" t="str">
            <v/>
          </cell>
        </row>
        <row r="168">
          <cell r="M168" t="str">
            <v/>
          </cell>
        </row>
        <row r="169">
          <cell r="M169" t="str">
            <v/>
          </cell>
        </row>
        <row r="170">
          <cell r="M170" t="str">
            <v/>
          </cell>
        </row>
        <row r="171">
          <cell r="M171" t="str">
            <v/>
          </cell>
        </row>
        <row r="172">
          <cell r="M172" t="str">
            <v/>
          </cell>
        </row>
        <row r="173">
          <cell r="M173" t="str">
            <v/>
          </cell>
        </row>
        <row r="174">
          <cell r="M174" t="str">
            <v/>
          </cell>
        </row>
        <row r="175">
          <cell r="M175" t="str">
            <v/>
          </cell>
        </row>
        <row r="176">
          <cell r="M176" t="str">
            <v/>
          </cell>
        </row>
        <row r="177">
          <cell r="M177" t="str">
            <v/>
          </cell>
        </row>
        <row r="178">
          <cell r="M178" t="str">
            <v/>
          </cell>
        </row>
        <row r="179">
          <cell r="M179" t="str">
            <v/>
          </cell>
        </row>
        <row r="180">
          <cell r="M180" t="str">
            <v/>
          </cell>
        </row>
        <row r="181">
          <cell r="M181" t="str">
            <v/>
          </cell>
        </row>
        <row r="182">
          <cell r="M182" t="str">
            <v/>
          </cell>
        </row>
        <row r="183">
          <cell r="M183" t="str">
            <v/>
          </cell>
        </row>
        <row r="184">
          <cell r="M184" t="str">
            <v/>
          </cell>
        </row>
        <row r="185">
          <cell r="M185" t="str">
            <v/>
          </cell>
        </row>
        <row r="186">
          <cell r="M186" t="str">
            <v/>
          </cell>
        </row>
        <row r="187">
          <cell r="M187" t="str">
            <v/>
          </cell>
        </row>
        <row r="188">
          <cell r="M188" t="str">
            <v/>
          </cell>
        </row>
        <row r="189">
          <cell r="M189" t="str">
            <v/>
          </cell>
        </row>
        <row r="190">
          <cell r="M190" t="str">
            <v/>
          </cell>
        </row>
        <row r="191">
          <cell r="M191" t="str">
            <v/>
          </cell>
        </row>
        <row r="192">
          <cell r="M192" t="str">
            <v/>
          </cell>
        </row>
        <row r="193">
          <cell r="M193" t="str">
            <v/>
          </cell>
        </row>
        <row r="194">
          <cell r="M194" t="str">
            <v/>
          </cell>
        </row>
        <row r="195">
          <cell r="M195" t="str">
            <v/>
          </cell>
        </row>
        <row r="196">
          <cell r="M196" t="str">
            <v/>
          </cell>
        </row>
        <row r="197">
          <cell r="M197" t="str">
            <v/>
          </cell>
        </row>
        <row r="198">
          <cell r="M198" t="str">
            <v/>
          </cell>
        </row>
        <row r="199">
          <cell r="M199" t="str">
            <v/>
          </cell>
        </row>
        <row r="200">
          <cell r="M200" t="str">
            <v/>
          </cell>
        </row>
        <row r="201">
          <cell r="M201" t="str">
            <v/>
          </cell>
        </row>
        <row r="202">
          <cell r="M202" t="str">
            <v/>
          </cell>
        </row>
        <row r="203">
          <cell r="M203" t="str">
            <v/>
          </cell>
        </row>
        <row r="204">
          <cell r="M204" t="str">
            <v/>
          </cell>
        </row>
        <row r="205">
          <cell r="M205" t="str">
            <v/>
          </cell>
        </row>
        <row r="206">
          <cell r="M206" t="str">
            <v/>
          </cell>
        </row>
        <row r="207">
          <cell r="M207" t="str">
            <v/>
          </cell>
        </row>
        <row r="208">
          <cell r="M208" t="str">
            <v/>
          </cell>
        </row>
        <row r="209">
          <cell r="M209" t="str">
            <v/>
          </cell>
        </row>
        <row r="210">
          <cell r="M210" t="str">
            <v/>
          </cell>
        </row>
        <row r="211">
          <cell r="M211" t="str">
            <v/>
          </cell>
        </row>
        <row r="212">
          <cell r="M212" t="str">
            <v/>
          </cell>
        </row>
        <row r="213">
          <cell r="M213" t="str">
            <v/>
          </cell>
        </row>
        <row r="214">
          <cell r="M214" t="str">
            <v/>
          </cell>
        </row>
        <row r="215">
          <cell r="M215" t="str">
            <v/>
          </cell>
        </row>
        <row r="216">
          <cell r="M216" t="str">
            <v/>
          </cell>
        </row>
        <row r="217">
          <cell r="M217" t="str">
            <v/>
          </cell>
        </row>
        <row r="218">
          <cell r="M218" t="str">
            <v/>
          </cell>
        </row>
        <row r="219">
          <cell r="M219" t="str">
            <v/>
          </cell>
        </row>
        <row r="220">
          <cell r="M220" t="str">
            <v/>
          </cell>
        </row>
        <row r="221">
          <cell r="M221" t="str">
            <v/>
          </cell>
        </row>
        <row r="222">
          <cell r="M222" t="str">
            <v/>
          </cell>
        </row>
        <row r="223">
          <cell r="M223" t="str">
            <v/>
          </cell>
        </row>
        <row r="224">
          <cell r="M224" t="str">
            <v/>
          </cell>
        </row>
        <row r="225">
          <cell r="M225" t="str">
            <v/>
          </cell>
        </row>
        <row r="226">
          <cell r="M226" t="str">
            <v/>
          </cell>
        </row>
        <row r="227">
          <cell r="M227" t="str">
            <v/>
          </cell>
        </row>
        <row r="228">
          <cell r="M228" t="str">
            <v/>
          </cell>
        </row>
        <row r="229">
          <cell r="M229" t="str">
            <v/>
          </cell>
        </row>
        <row r="230">
          <cell r="M230" t="str">
            <v/>
          </cell>
        </row>
        <row r="231">
          <cell r="M231" t="str">
            <v/>
          </cell>
        </row>
        <row r="232">
          <cell r="M232" t="str">
            <v/>
          </cell>
        </row>
        <row r="233">
          <cell r="M233" t="str">
            <v/>
          </cell>
        </row>
        <row r="234">
          <cell r="M234" t="str">
            <v/>
          </cell>
        </row>
        <row r="235">
          <cell r="M235" t="str">
            <v/>
          </cell>
        </row>
        <row r="236">
          <cell r="M236" t="str">
            <v/>
          </cell>
        </row>
        <row r="237">
          <cell r="M237" t="str">
            <v/>
          </cell>
        </row>
        <row r="238">
          <cell r="M238" t="str">
            <v/>
          </cell>
        </row>
        <row r="239">
          <cell r="M239" t="str">
            <v/>
          </cell>
        </row>
        <row r="240">
          <cell r="M240" t="str">
            <v/>
          </cell>
        </row>
        <row r="241">
          <cell r="M241" t="str">
            <v/>
          </cell>
        </row>
        <row r="242">
          <cell r="M242" t="str">
            <v/>
          </cell>
        </row>
        <row r="243">
          <cell r="M243" t="str">
            <v/>
          </cell>
        </row>
        <row r="244">
          <cell r="M244" t="str">
            <v/>
          </cell>
        </row>
        <row r="245">
          <cell r="M245" t="str">
            <v/>
          </cell>
        </row>
        <row r="246">
          <cell r="M246" t="str">
            <v/>
          </cell>
        </row>
        <row r="247">
          <cell r="M247" t="str">
            <v/>
          </cell>
        </row>
        <row r="248">
          <cell r="M248" t="str">
            <v/>
          </cell>
        </row>
        <row r="249">
          <cell r="M249" t="str">
            <v/>
          </cell>
        </row>
        <row r="250">
          <cell r="M250" t="str">
            <v/>
          </cell>
        </row>
        <row r="251">
          <cell r="M251" t="str">
            <v/>
          </cell>
        </row>
        <row r="252">
          <cell r="M252" t="str">
            <v/>
          </cell>
        </row>
        <row r="253">
          <cell r="M253" t="str">
            <v/>
          </cell>
        </row>
        <row r="254">
          <cell r="M254" t="str">
            <v/>
          </cell>
        </row>
        <row r="255">
          <cell r="M255" t="str">
            <v/>
          </cell>
        </row>
        <row r="256">
          <cell r="M256" t="str">
            <v/>
          </cell>
        </row>
        <row r="257">
          <cell r="M257" t="str">
            <v/>
          </cell>
        </row>
        <row r="258">
          <cell r="M258" t="str">
            <v/>
          </cell>
        </row>
        <row r="259">
          <cell r="M259" t="str">
            <v/>
          </cell>
        </row>
        <row r="260">
          <cell r="M260" t="str">
            <v/>
          </cell>
        </row>
        <row r="261">
          <cell r="M261" t="str">
            <v/>
          </cell>
        </row>
        <row r="262">
          <cell r="M262" t="str">
            <v/>
          </cell>
        </row>
        <row r="263">
          <cell r="M263" t="str">
            <v/>
          </cell>
        </row>
        <row r="264">
          <cell r="M264" t="str">
            <v/>
          </cell>
        </row>
        <row r="265">
          <cell r="M265" t="str">
            <v/>
          </cell>
        </row>
        <row r="266">
          <cell r="M266" t="str">
            <v/>
          </cell>
        </row>
        <row r="267">
          <cell r="M267" t="str">
            <v/>
          </cell>
        </row>
        <row r="268">
          <cell r="M268" t="str">
            <v/>
          </cell>
        </row>
        <row r="269">
          <cell r="M269" t="str">
            <v/>
          </cell>
        </row>
        <row r="270">
          <cell r="M270" t="str">
            <v/>
          </cell>
        </row>
        <row r="271">
          <cell r="M271" t="str">
            <v/>
          </cell>
        </row>
        <row r="272">
          <cell r="M272" t="str">
            <v/>
          </cell>
        </row>
        <row r="273">
          <cell r="M273" t="str">
            <v/>
          </cell>
        </row>
        <row r="274">
          <cell r="M274" t="str">
            <v/>
          </cell>
        </row>
        <row r="275">
          <cell r="M275" t="str">
            <v/>
          </cell>
        </row>
        <row r="276">
          <cell r="M276" t="str">
            <v/>
          </cell>
        </row>
        <row r="277">
          <cell r="M277" t="str">
            <v/>
          </cell>
        </row>
        <row r="278">
          <cell r="M278" t="str">
            <v/>
          </cell>
        </row>
        <row r="279">
          <cell r="M279" t="str">
            <v/>
          </cell>
        </row>
        <row r="280">
          <cell r="M280" t="str">
            <v/>
          </cell>
        </row>
        <row r="281">
          <cell r="M281" t="str">
            <v/>
          </cell>
        </row>
        <row r="282">
          <cell r="M282" t="str">
            <v/>
          </cell>
        </row>
        <row r="283">
          <cell r="M283" t="str">
            <v/>
          </cell>
        </row>
        <row r="284">
          <cell r="M284" t="str">
            <v/>
          </cell>
        </row>
        <row r="285">
          <cell r="M285" t="str">
            <v/>
          </cell>
        </row>
        <row r="286">
          <cell r="M286" t="str">
            <v/>
          </cell>
        </row>
        <row r="287">
          <cell r="M287" t="str">
            <v/>
          </cell>
        </row>
        <row r="288">
          <cell r="M288" t="str">
            <v/>
          </cell>
        </row>
        <row r="289">
          <cell r="M289" t="str">
            <v/>
          </cell>
        </row>
        <row r="290">
          <cell r="M290" t="str">
            <v/>
          </cell>
        </row>
        <row r="291">
          <cell r="M291" t="str">
            <v/>
          </cell>
        </row>
        <row r="292">
          <cell r="M292" t="str">
            <v/>
          </cell>
        </row>
        <row r="293">
          <cell r="M293" t="str">
            <v/>
          </cell>
        </row>
        <row r="294">
          <cell r="M294" t="str">
            <v/>
          </cell>
        </row>
        <row r="295">
          <cell r="M295" t="str">
            <v/>
          </cell>
        </row>
        <row r="296">
          <cell r="M296" t="str">
            <v/>
          </cell>
        </row>
        <row r="297">
          <cell r="M297" t="str">
            <v/>
          </cell>
        </row>
        <row r="298">
          <cell r="M298" t="str">
            <v/>
          </cell>
        </row>
        <row r="299">
          <cell r="M299" t="str">
            <v/>
          </cell>
        </row>
        <row r="300">
          <cell r="M300" t="str">
            <v/>
          </cell>
        </row>
      </sheetData>
      <sheetData sheetId="22">
        <row r="1">
          <cell r="A1" t="str">
            <v>N° AFFAIRE</v>
          </cell>
          <cell r="B1" t="str">
            <v>MOIS</v>
          </cell>
          <cell r="C1" t="str">
            <v>COM</v>
          </cell>
          <cell r="D1" t="str">
            <v>SECTEUR</v>
          </cell>
          <cell r="E1" t="str">
            <v>NOM DU CLIENT</v>
          </cell>
          <cell r="F1" t="str">
            <v>ADRESSE</v>
          </cell>
          <cell r="G1" t="str">
            <v>CP</v>
          </cell>
          <cell r="H1" t="str">
            <v>VILLE</v>
          </cell>
          <cell r="I1" t="str">
            <v>TEL</v>
          </cell>
          <cell r="J1" t="str">
            <v>PORTABLE</v>
          </cell>
          <cell r="K1" t="str">
            <v>FAX</v>
          </cell>
          <cell r="L1" t="str">
            <v>NOM DU CHANTIER</v>
          </cell>
          <cell r="M1" t="str">
            <v>REGION</v>
          </cell>
          <cell r="N1" t="str">
            <v>DPT</v>
          </cell>
          <cell r="O1" t="str">
            <v>VILLE</v>
          </cell>
          <cell r="P1" t="str">
            <v>ARCHITECTE</v>
          </cell>
          <cell r="Q1" t="str">
            <v>ADRESSE</v>
          </cell>
          <cell r="R1" t="str">
            <v>CP</v>
          </cell>
          <cell r="S1" t="str">
            <v>VILLE</v>
          </cell>
          <cell r="T1" t="str">
            <v>TEL</v>
          </cell>
          <cell r="U1" t="str">
            <v>PORTABLE</v>
          </cell>
          <cell r="V1" t="str">
            <v>FAX</v>
          </cell>
          <cell r="W1" t="str">
            <v>MONTANT HT</v>
          </cell>
          <cell r="X1" t="str">
            <v>AVENANTS HORS MARCHE</v>
          </cell>
          <cell r="Y1" t="str">
            <v>MONTANT TOTAL MARCHE HT</v>
          </cell>
          <cell r="Z1" t="str">
            <v>TONNAGE</v>
          </cell>
          <cell r="AA1" t="str">
            <v>CHARGE AFFAIRE</v>
          </cell>
          <cell r="AB1" t="str">
            <v>DESSINATEUR</v>
          </cell>
        </row>
        <row r="2">
          <cell r="A2">
            <v>9.0009999999999994</v>
          </cell>
          <cell r="B2">
            <v>1</v>
          </cell>
          <cell r="C2" t="str">
            <v>JH</v>
          </cell>
          <cell r="D2" t="str">
            <v>GD</v>
          </cell>
          <cell r="E2" t="str">
            <v>IMMOBILIERE EUROPEENNE DES MOUSQUETAIRES</v>
          </cell>
          <cell r="F2" t="str">
            <v>24, Rue Auguste Chablière</v>
          </cell>
          <cell r="G2">
            <v>75015</v>
          </cell>
          <cell r="H2" t="str">
            <v>PARIS</v>
          </cell>
          <cell r="L2" t="str">
            <v>CASH PISCINE</v>
          </cell>
          <cell r="M2" t="str">
            <v>RHONE ALPES</v>
          </cell>
          <cell r="N2">
            <v>69</v>
          </cell>
          <cell r="O2" t="str">
            <v>VILLEFRANCHE SUR SAONE</v>
          </cell>
          <cell r="P2" t="str">
            <v>AXIS INGENIERIE</v>
          </cell>
          <cell r="Q2" t="str">
            <v>89, Rue Bellecombe</v>
          </cell>
          <cell r="R2">
            <v>69003</v>
          </cell>
          <cell r="S2" t="str">
            <v>LYON</v>
          </cell>
          <cell r="T2">
            <v>478629555</v>
          </cell>
          <cell r="U2" t="str">
            <v>07.77.97.43.66</v>
          </cell>
          <cell r="V2">
            <v>478628553</v>
          </cell>
          <cell r="W2">
            <v>4313.75</v>
          </cell>
          <cell r="Y2">
            <v>4313.75</v>
          </cell>
          <cell r="AA2" t="str">
            <v>R.C</v>
          </cell>
        </row>
        <row r="3">
          <cell r="A3">
            <v>9.0020000000000007</v>
          </cell>
          <cell r="B3">
            <v>1</v>
          </cell>
          <cell r="C3" t="str">
            <v>JH</v>
          </cell>
          <cell r="D3" t="str">
            <v>HS</v>
          </cell>
          <cell r="E3" t="str">
            <v>LCR</v>
          </cell>
          <cell r="F3" t="str">
            <v>19, Rue de la Haye   CS 30058   SCHILTIGHEIM</v>
          </cell>
          <cell r="G3">
            <v>67013</v>
          </cell>
          <cell r="H3" t="str">
            <v>STRASBOURG Cédex</v>
          </cell>
          <cell r="I3">
            <v>388770240</v>
          </cell>
          <cell r="K3">
            <v>388770265</v>
          </cell>
          <cell r="L3" t="str">
            <v>SCI IENA</v>
          </cell>
          <cell r="M3" t="str">
            <v>ALSACE</v>
          </cell>
          <cell r="N3">
            <v>67</v>
          </cell>
          <cell r="O3" t="str">
            <v>ENTZHEIM</v>
          </cell>
          <cell r="P3" t="str">
            <v>LCR</v>
          </cell>
          <cell r="Q3" t="str">
            <v>19, Rue de la Haye   CS 30058   SCHILTIGHEIM</v>
          </cell>
          <cell r="R3">
            <v>67013</v>
          </cell>
          <cell r="S3" t="str">
            <v>STRASBOURG Cédex</v>
          </cell>
          <cell r="T3">
            <v>388770240</v>
          </cell>
          <cell r="V3">
            <v>388770265</v>
          </cell>
          <cell r="W3">
            <v>40390</v>
          </cell>
          <cell r="Y3">
            <v>40390</v>
          </cell>
          <cell r="Z3">
            <v>18940</v>
          </cell>
          <cell r="AA3" t="str">
            <v>JM</v>
          </cell>
        </row>
        <row r="4">
          <cell r="A4">
            <v>9.0030000000000001</v>
          </cell>
          <cell r="B4">
            <v>1</v>
          </cell>
          <cell r="C4" t="str">
            <v>JH</v>
          </cell>
          <cell r="D4" t="str">
            <v>GD</v>
          </cell>
          <cell r="E4" t="str">
            <v>HARRAULT IDF</v>
          </cell>
          <cell r="F4" t="str">
            <v>23, Rue de Lourmel</v>
          </cell>
          <cell r="G4">
            <v>75015</v>
          </cell>
          <cell r="H4" t="str">
            <v>PARIS</v>
          </cell>
          <cell r="L4" t="str">
            <v>AUCHAN DRIVE</v>
          </cell>
          <cell r="M4" t="str">
            <v>ILE DE FRANCE</v>
          </cell>
          <cell r="N4">
            <v>77</v>
          </cell>
          <cell r="O4" t="str">
            <v>SERRIS</v>
          </cell>
          <cell r="P4" t="str">
            <v>HARRAULT CONSTRUCTION</v>
          </cell>
          <cell r="Q4" t="str">
            <v>1b, Quai Turckheim</v>
          </cell>
          <cell r="R4">
            <v>67000</v>
          </cell>
          <cell r="S4" t="str">
            <v>STRASBOURG</v>
          </cell>
          <cell r="T4">
            <v>390410227</v>
          </cell>
          <cell r="U4">
            <v>676216354</v>
          </cell>
          <cell r="W4">
            <v>238000</v>
          </cell>
          <cell r="Y4">
            <v>238000</v>
          </cell>
          <cell r="Z4">
            <v>120405</v>
          </cell>
          <cell r="AA4" t="str">
            <v>R.C</v>
          </cell>
        </row>
        <row r="5">
          <cell r="A5">
            <v>9.0039999999999996</v>
          </cell>
          <cell r="B5">
            <v>1</v>
          </cell>
          <cell r="C5" t="str">
            <v>JH</v>
          </cell>
          <cell r="D5" t="str">
            <v>DI</v>
          </cell>
          <cell r="E5" t="str">
            <v>AXESS</v>
          </cell>
          <cell r="F5" t="str">
            <v>154, Boulevard Haussmann</v>
          </cell>
          <cell r="G5">
            <v>75008</v>
          </cell>
          <cell r="H5" t="str">
            <v>PARIS</v>
          </cell>
          <cell r="L5" t="str">
            <v>SAGAX</v>
          </cell>
          <cell r="M5" t="str">
            <v>ILE DE FRANCE</v>
          </cell>
          <cell r="N5">
            <v>92</v>
          </cell>
          <cell r="O5" t="str">
            <v>GENNEVILLIERS</v>
          </cell>
          <cell r="P5" t="str">
            <v>AXTOM</v>
          </cell>
          <cell r="Q5" t="str">
            <v>154, Boulevard Haussmann</v>
          </cell>
          <cell r="R5">
            <v>75008</v>
          </cell>
          <cell r="S5" t="str">
            <v>PARIS</v>
          </cell>
          <cell r="U5">
            <v>686432122</v>
          </cell>
          <cell r="W5">
            <v>207233</v>
          </cell>
          <cell r="Y5">
            <v>207233</v>
          </cell>
          <cell r="Z5">
            <v>92850</v>
          </cell>
          <cell r="AA5" t="str">
            <v>FV</v>
          </cell>
        </row>
        <row r="6">
          <cell r="A6">
            <v>9.0050000000000008</v>
          </cell>
          <cell r="B6">
            <v>1</v>
          </cell>
          <cell r="C6" t="str">
            <v>RM</v>
          </cell>
          <cell r="D6" t="str">
            <v>DI</v>
          </cell>
          <cell r="E6" t="str">
            <v>SCI NEMA LUMIERES</v>
          </cell>
          <cell r="F6" t="str">
            <v>14, Rue du Docteur Noël Courvoisier</v>
          </cell>
          <cell r="G6">
            <v>70000</v>
          </cell>
          <cell r="H6" t="str">
            <v>VESOUL</v>
          </cell>
          <cell r="L6" t="str">
            <v>LASER GAME</v>
          </cell>
          <cell r="M6" t="str">
            <v>FRANCHE COMTE</v>
          </cell>
          <cell r="N6">
            <v>70</v>
          </cell>
          <cell r="O6" t="str">
            <v>VESOUL</v>
          </cell>
          <cell r="P6" t="str">
            <v>ARCHITECTURE SPIRIT</v>
          </cell>
          <cell r="Q6" t="str">
            <v>23, Avenue du Général Sarrail</v>
          </cell>
          <cell r="R6">
            <v>90000</v>
          </cell>
          <cell r="S6" t="str">
            <v>BELFORT</v>
          </cell>
          <cell r="T6">
            <v>363140296</v>
          </cell>
          <cell r="W6">
            <v>32000</v>
          </cell>
          <cell r="Y6">
            <v>32000</v>
          </cell>
          <cell r="Z6">
            <v>17112</v>
          </cell>
          <cell r="AA6" t="str">
            <v>RM</v>
          </cell>
        </row>
        <row r="7">
          <cell r="A7">
            <v>9.0060000000000002</v>
          </cell>
          <cell r="B7">
            <v>1</v>
          </cell>
          <cell r="C7" t="str">
            <v>JH</v>
          </cell>
          <cell r="D7" t="str">
            <v>DI</v>
          </cell>
          <cell r="E7" t="str">
            <v>DE GIORGI</v>
          </cell>
          <cell r="F7" t="str">
            <v>30, Rue Denis Papin   BP 35</v>
          </cell>
          <cell r="G7">
            <v>25301</v>
          </cell>
          <cell r="H7" t="str">
            <v>PONTARLIER Cédex</v>
          </cell>
          <cell r="I7">
            <v>381467187</v>
          </cell>
          <cell r="K7">
            <v>381391117</v>
          </cell>
          <cell r="L7" t="str">
            <v>HAUCK</v>
          </cell>
          <cell r="M7" t="str">
            <v>FRANCHE COMTE</v>
          </cell>
          <cell r="N7">
            <v>25</v>
          </cell>
          <cell r="O7" t="str">
            <v>BESANCON</v>
          </cell>
          <cell r="P7" t="str">
            <v>DE GIORGI</v>
          </cell>
          <cell r="Q7" t="str">
            <v>30, Rue Denis Papin   BP 35</v>
          </cell>
          <cell r="R7">
            <v>25301</v>
          </cell>
          <cell r="S7" t="str">
            <v>PONTARLIER Cédex</v>
          </cell>
          <cell r="T7">
            <v>381467187</v>
          </cell>
          <cell r="V7">
            <v>381391117</v>
          </cell>
          <cell r="W7">
            <v>35965</v>
          </cell>
          <cell r="Y7">
            <v>35965</v>
          </cell>
          <cell r="Z7">
            <v>10630</v>
          </cell>
          <cell r="AA7" t="str">
            <v>R.C</v>
          </cell>
        </row>
        <row r="8">
          <cell r="A8">
            <v>9.0069999999999997</v>
          </cell>
          <cell r="B8">
            <v>1</v>
          </cell>
          <cell r="C8" t="str">
            <v>RM</v>
          </cell>
          <cell r="D8" t="str">
            <v>MP</v>
          </cell>
          <cell r="E8" t="str">
            <v>CMR</v>
          </cell>
          <cell r="F8" t="str">
            <v>25 C, Avenue de Toulouse   ZAC Bel Air</v>
          </cell>
          <cell r="G8">
            <v>97450</v>
          </cell>
          <cell r="H8" t="str">
            <v>SAINT LOUIS</v>
          </cell>
          <cell r="I8">
            <v>262220909</v>
          </cell>
          <cell r="K8">
            <v>262220910</v>
          </cell>
          <cell r="L8" t="str">
            <v>CIVIS</v>
          </cell>
          <cell r="M8" t="str">
            <v>OUTRE MER</v>
          </cell>
          <cell r="N8">
            <v>97</v>
          </cell>
          <cell r="O8" t="str">
            <v>SAINT LOUIS (LA REUNION)</v>
          </cell>
          <cell r="W8">
            <v>106000</v>
          </cell>
          <cell r="Y8">
            <v>106000</v>
          </cell>
          <cell r="Z8">
            <v>45455</v>
          </cell>
          <cell r="AA8" t="str">
            <v>RM</v>
          </cell>
        </row>
        <row r="9">
          <cell r="A9">
            <v>9.0079999999999991</v>
          </cell>
          <cell r="B9">
            <v>2</v>
          </cell>
          <cell r="C9" t="str">
            <v>BE</v>
          </cell>
          <cell r="D9" t="str">
            <v>GD</v>
          </cell>
          <cell r="E9" t="str">
            <v>EPS MANAGEMENT</v>
          </cell>
          <cell r="L9" t="str">
            <v>O CIRCUS</v>
          </cell>
          <cell r="M9" t="str">
            <v>ILE DE FRANCE</v>
          </cell>
          <cell r="N9">
            <v>91</v>
          </cell>
          <cell r="O9" t="str">
            <v>VILLEMOMBLE</v>
          </cell>
          <cell r="P9" t="str">
            <v>COREAL</v>
          </cell>
          <cell r="Q9" t="str">
            <v>9, Avenue de l'Europe   140 Tour Europa</v>
          </cell>
          <cell r="R9">
            <v>94532</v>
          </cell>
          <cell r="S9" t="str">
            <v>THIAIS Cédex</v>
          </cell>
          <cell r="W9">
            <v>20000</v>
          </cell>
          <cell r="Y9">
            <v>20000</v>
          </cell>
          <cell r="Z9">
            <v>2000</v>
          </cell>
          <cell r="AA9" t="str">
            <v>ER</v>
          </cell>
        </row>
        <row r="10">
          <cell r="A10">
            <v>9.0090000000000003</v>
          </cell>
          <cell r="B10">
            <v>2</v>
          </cell>
          <cell r="C10" t="str">
            <v>BE</v>
          </cell>
          <cell r="D10" t="str">
            <v>BI</v>
          </cell>
          <cell r="E10" t="str">
            <v>BATIPRO CONCEPT</v>
          </cell>
          <cell r="F10" t="str">
            <v>31, Rue de la Gare</v>
          </cell>
          <cell r="G10">
            <v>25770</v>
          </cell>
          <cell r="H10" t="str">
            <v>SERRE LES SAPINS</v>
          </cell>
          <cell r="I10">
            <v>381412500</v>
          </cell>
          <cell r="K10">
            <v>381518041</v>
          </cell>
          <cell r="L10" t="str">
            <v>RENOLIT ONDEX</v>
          </cell>
          <cell r="M10" t="str">
            <v>BOURGOGNE</v>
          </cell>
          <cell r="N10">
            <v>21</v>
          </cell>
          <cell r="O10" t="str">
            <v>CHEVIGNY SAINT SAUVEUR</v>
          </cell>
          <cell r="P10" t="str">
            <v>BATIPRO CONCEPT</v>
          </cell>
          <cell r="Q10" t="str">
            <v>31, Rue de la Gare</v>
          </cell>
          <cell r="R10">
            <v>25770</v>
          </cell>
          <cell r="S10" t="str">
            <v>SERRE LES SAPINS</v>
          </cell>
          <cell r="T10">
            <v>381412500</v>
          </cell>
          <cell r="V10">
            <v>3814518041</v>
          </cell>
          <cell r="W10">
            <v>153020.9</v>
          </cell>
          <cell r="Y10">
            <v>153020.9</v>
          </cell>
          <cell r="Z10">
            <v>87288</v>
          </cell>
          <cell r="AA10" t="str">
            <v>JM</v>
          </cell>
        </row>
        <row r="11">
          <cell r="A11">
            <v>9.01</v>
          </cell>
          <cell r="B11">
            <v>2</v>
          </cell>
          <cell r="C11" t="str">
            <v>JH</v>
          </cell>
          <cell r="D11" t="str">
            <v>DI</v>
          </cell>
          <cell r="E11" t="str">
            <v>ARCO</v>
          </cell>
          <cell r="F11" t="str">
            <v>6, Rue de Dublin</v>
          </cell>
          <cell r="G11">
            <v>67300</v>
          </cell>
          <cell r="H11" t="str">
            <v>SCHILTIGHEIM</v>
          </cell>
          <cell r="I11">
            <v>388251715</v>
          </cell>
          <cell r="K11">
            <v>388251119</v>
          </cell>
          <cell r="L11" t="str">
            <v>SCI TSW - SCI JEAN SEBASTIEN</v>
          </cell>
          <cell r="M11" t="str">
            <v>ALSACE</v>
          </cell>
          <cell r="N11">
            <v>67</v>
          </cell>
          <cell r="O11" t="str">
            <v>OSTWALD</v>
          </cell>
          <cell r="P11" t="str">
            <v>ARCO</v>
          </cell>
          <cell r="Q11" t="str">
            <v>6, Rue de Dublin</v>
          </cell>
          <cell r="R11">
            <v>67300</v>
          </cell>
          <cell r="S11" t="str">
            <v>SCHILTIGHEIM</v>
          </cell>
          <cell r="T11">
            <v>388251715</v>
          </cell>
          <cell r="V11">
            <v>388251119</v>
          </cell>
          <cell r="W11">
            <v>77000</v>
          </cell>
          <cell r="Y11">
            <v>77000</v>
          </cell>
          <cell r="Z11">
            <v>32610</v>
          </cell>
          <cell r="AA11" t="str">
            <v>ER</v>
          </cell>
        </row>
        <row r="12">
          <cell r="A12">
            <v>9.0109999999999992</v>
          </cell>
          <cell r="B12">
            <v>2</v>
          </cell>
          <cell r="C12" t="str">
            <v>JH</v>
          </cell>
          <cell r="D12" t="str">
            <v>GD</v>
          </cell>
          <cell r="E12" t="str">
            <v>SCI LE PASSAGE 29</v>
          </cell>
          <cell r="F12" t="str">
            <v>4, Rue de Waldkirch   ZI Nord</v>
          </cell>
          <cell r="G12">
            <v>67600</v>
          </cell>
          <cell r="H12" t="str">
            <v>SELESTAT</v>
          </cell>
          <cell r="I12">
            <v>388850704</v>
          </cell>
          <cell r="L12" t="str">
            <v>JUNG LOGISTIQUE (4 CELLULES COMMERCIALES)</v>
          </cell>
          <cell r="M12" t="str">
            <v>ALSACE</v>
          </cell>
          <cell r="N12">
            <v>67</v>
          </cell>
          <cell r="O12" t="str">
            <v>SELESTAT</v>
          </cell>
          <cell r="P12" t="str">
            <v>NEXT ID</v>
          </cell>
          <cell r="Q12" t="str">
            <v>13, Rue Bruat</v>
          </cell>
          <cell r="R12">
            <v>68000</v>
          </cell>
          <cell r="S12" t="str">
            <v>COLMAR</v>
          </cell>
          <cell r="T12">
            <v>368347729</v>
          </cell>
          <cell r="U12">
            <v>645922237</v>
          </cell>
          <cell r="W12">
            <v>151200</v>
          </cell>
          <cell r="Y12">
            <v>151200</v>
          </cell>
          <cell r="Z12">
            <v>79700</v>
          </cell>
          <cell r="AA12" t="str">
            <v>FV</v>
          </cell>
        </row>
        <row r="13">
          <cell r="A13">
            <v>9.0120000000000005</v>
          </cell>
          <cell r="B13">
            <v>2</v>
          </cell>
          <cell r="C13" t="str">
            <v>JH</v>
          </cell>
          <cell r="D13" t="str">
            <v>BI</v>
          </cell>
          <cell r="E13" t="str">
            <v>BOURGEOIS</v>
          </cell>
          <cell r="F13" t="str">
            <v>25, Rue de Trépillot</v>
          </cell>
          <cell r="G13">
            <v>25000</v>
          </cell>
          <cell r="H13" t="str">
            <v>BESANCON</v>
          </cell>
          <cell r="I13">
            <v>381486666</v>
          </cell>
          <cell r="L13" t="str">
            <v>BOURGEOIS</v>
          </cell>
          <cell r="M13" t="str">
            <v>FRANCHE COMTE</v>
          </cell>
          <cell r="N13">
            <v>25</v>
          </cell>
          <cell r="O13" t="str">
            <v>BESANCON</v>
          </cell>
          <cell r="P13" t="str">
            <v>NEXT ID</v>
          </cell>
          <cell r="Q13" t="str">
            <v>13, Rue Bruat</v>
          </cell>
          <cell r="R13">
            <v>68000</v>
          </cell>
          <cell r="S13" t="str">
            <v>COLMAR</v>
          </cell>
          <cell r="T13">
            <v>368347729</v>
          </cell>
          <cell r="U13">
            <v>645922237</v>
          </cell>
          <cell r="W13">
            <v>1492000</v>
          </cell>
          <cell r="X13">
            <v>50225</v>
          </cell>
          <cell r="Y13">
            <v>1542225</v>
          </cell>
          <cell r="Z13">
            <v>790740</v>
          </cell>
          <cell r="AA13" t="str">
            <v>FV</v>
          </cell>
        </row>
        <row r="14">
          <cell r="A14">
            <v>9.0129999999999999</v>
          </cell>
          <cell r="B14">
            <v>2</v>
          </cell>
          <cell r="C14" t="str">
            <v>BE</v>
          </cell>
          <cell r="D14" t="str">
            <v>GD</v>
          </cell>
          <cell r="E14" t="str">
            <v>SCI ARTOIS IMMO</v>
          </cell>
          <cell r="F14" t="str">
            <v>181, Rue d'Artois</v>
          </cell>
          <cell r="G14">
            <v>45160</v>
          </cell>
          <cell r="H14" t="str">
            <v>OLIVET</v>
          </cell>
          <cell r="L14" t="str">
            <v>SCI ARTOIS IMMO</v>
          </cell>
          <cell r="M14" t="str">
            <v>CENTRE</v>
          </cell>
          <cell r="N14">
            <v>45</v>
          </cell>
          <cell r="O14" t="str">
            <v>OLIVET</v>
          </cell>
          <cell r="P14" t="str">
            <v>2CZI</v>
          </cell>
          <cell r="Q14" t="str">
            <v>38, Rue Raymond Penot</v>
          </cell>
          <cell r="R14">
            <v>91150</v>
          </cell>
          <cell r="S14" t="str">
            <v>BOUTERVILLIERS</v>
          </cell>
          <cell r="T14">
            <v>169953000</v>
          </cell>
          <cell r="V14">
            <v>169953297</v>
          </cell>
          <cell r="W14">
            <v>345000</v>
          </cell>
          <cell r="X14">
            <v>14000</v>
          </cell>
          <cell r="Y14">
            <v>359000</v>
          </cell>
          <cell r="Z14">
            <v>170630</v>
          </cell>
          <cell r="AA14" t="str">
            <v>R.C</v>
          </cell>
        </row>
        <row r="15">
          <cell r="A15">
            <v>9.0139999999999993</v>
          </cell>
          <cell r="B15">
            <v>3</v>
          </cell>
          <cell r="C15" t="str">
            <v>RM</v>
          </cell>
          <cell r="D15" t="str">
            <v>MP</v>
          </cell>
          <cell r="E15" t="str">
            <v>CMR</v>
          </cell>
          <cell r="F15" t="str">
            <v>25 C, Avenue de Toulouse   ZAC Bel Air</v>
          </cell>
          <cell r="G15">
            <v>97450</v>
          </cell>
          <cell r="H15" t="str">
            <v>SAINT LOUIS</v>
          </cell>
          <cell r="I15">
            <v>262220909</v>
          </cell>
          <cell r="K15">
            <v>262220910</v>
          </cell>
          <cell r="L15" t="str">
            <v>SALLE POLYVALENTE BOIS JOLY POTIER</v>
          </cell>
          <cell r="M15" t="str">
            <v>OUTRE MER</v>
          </cell>
          <cell r="N15">
            <v>97</v>
          </cell>
          <cell r="O15" t="str">
            <v>SAINT LOUIS (LA REUNION)</v>
          </cell>
          <cell r="W15">
            <v>43000</v>
          </cell>
          <cell r="Y15">
            <v>43000</v>
          </cell>
          <cell r="Z15">
            <v>25000</v>
          </cell>
          <cell r="AA15" t="str">
            <v>RM</v>
          </cell>
        </row>
        <row r="16">
          <cell r="A16">
            <v>9.0150000000000006</v>
          </cell>
          <cell r="B16">
            <v>3</v>
          </cell>
          <cell r="C16" t="str">
            <v>JH</v>
          </cell>
          <cell r="D16" t="str">
            <v>HS</v>
          </cell>
          <cell r="E16" t="str">
            <v>SCI LOGALIX</v>
          </cell>
          <cell r="F16" t="str">
            <v>15, Route du Pont de Paris</v>
          </cell>
          <cell r="G16">
            <v>21190</v>
          </cell>
          <cell r="H16" t="str">
            <v>CORPEAU</v>
          </cell>
          <cell r="J16">
            <v>612901342</v>
          </cell>
          <cell r="L16" t="str">
            <v>ALIX</v>
          </cell>
          <cell r="M16" t="str">
            <v>BOURGOGNE</v>
          </cell>
          <cell r="N16">
            <v>21</v>
          </cell>
          <cell r="O16" t="str">
            <v>CORPEAU</v>
          </cell>
          <cell r="W16">
            <v>68000</v>
          </cell>
          <cell r="Y16">
            <v>68000</v>
          </cell>
          <cell r="Z16">
            <v>34000</v>
          </cell>
          <cell r="AA16" t="str">
            <v>FV</v>
          </cell>
        </row>
        <row r="17">
          <cell r="A17">
            <v>9.016</v>
          </cell>
          <cell r="B17">
            <v>3</v>
          </cell>
          <cell r="C17" t="str">
            <v>BE</v>
          </cell>
          <cell r="D17" t="str">
            <v>GD</v>
          </cell>
          <cell r="E17" t="str">
            <v>LC INGENIERIE</v>
          </cell>
          <cell r="F17" t="str">
            <v>2, Rue Alexander Calder   BP 17</v>
          </cell>
          <cell r="G17">
            <v>37320</v>
          </cell>
          <cell r="H17" t="str">
            <v>TRUYES</v>
          </cell>
          <cell r="I17">
            <v>247432547</v>
          </cell>
          <cell r="K17">
            <v>247432548</v>
          </cell>
          <cell r="L17" t="str">
            <v>BI1</v>
          </cell>
          <cell r="M17" t="str">
            <v>BOURGOGNE</v>
          </cell>
          <cell r="N17">
            <v>21</v>
          </cell>
          <cell r="O17" t="str">
            <v>VENAREY LES LAUMES</v>
          </cell>
          <cell r="P17" t="str">
            <v>LC INGENIERIE</v>
          </cell>
          <cell r="Q17" t="str">
            <v>2, Rue Alexander Calder   BP 17</v>
          </cell>
          <cell r="R17">
            <v>37320</v>
          </cell>
          <cell r="S17" t="str">
            <v>TRUYES</v>
          </cell>
          <cell r="T17">
            <v>247432547</v>
          </cell>
          <cell r="V17">
            <v>247432548</v>
          </cell>
          <cell r="W17">
            <v>130000</v>
          </cell>
          <cell r="Y17">
            <v>130000</v>
          </cell>
          <cell r="Z17">
            <v>64510</v>
          </cell>
          <cell r="AA17" t="str">
            <v>R.C</v>
          </cell>
        </row>
        <row r="18">
          <cell r="A18">
            <v>9.0169999999999995</v>
          </cell>
          <cell r="B18">
            <v>3</v>
          </cell>
          <cell r="C18" t="str">
            <v>BE</v>
          </cell>
          <cell r="D18" t="str">
            <v>GD</v>
          </cell>
          <cell r="E18" t="str">
            <v>LC INGENIERIE</v>
          </cell>
          <cell r="F18" t="str">
            <v>2, Rue Alexander Calder   BP 17</v>
          </cell>
          <cell r="G18">
            <v>37320</v>
          </cell>
          <cell r="H18" t="str">
            <v>TRUYES</v>
          </cell>
          <cell r="I18">
            <v>247432547</v>
          </cell>
          <cell r="K18">
            <v>247432548</v>
          </cell>
          <cell r="L18" t="str">
            <v>AGRIVALOR ENERGIE - SCI PRN</v>
          </cell>
          <cell r="M18" t="str">
            <v>BOURGOGNE</v>
          </cell>
          <cell r="N18">
            <v>21</v>
          </cell>
          <cell r="O18" t="str">
            <v>VENAREY LES LAUMES</v>
          </cell>
          <cell r="P18" t="str">
            <v>LC INGENIERIE</v>
          </cell>
          <cell r="Q18" t="str">
            <v>2, Rue Alexander Calder   BP 17</v>
          </cell>
          <cell r="R18">
            <v>37320</v>
          </cell>
          <cell r="S18" t="str">
            <v>TRUYES</v>
          </cell>
          <cell r="T18">
            <v>247432547</v>
          </cell>
          <cell r="V18">
            <v>247432548</v>
          </cell>
          <cell r="W18" t="str">
            <v>ANNULEE</v>
          </cell>
          <cell r="Y18" t="str">
            <v>ANNULEE</v>
          </cell>
          <cell r="AA18" t="str">
            <v>R.C</v>
          </cell>
          <cell r="AC18">
            <v>120000</v>
          </cell>
          <cell r="AD18">
            <v>51370</v>
          </cell>
        </row>
        <row r="19">
          <cell r="A19">
            <v>9.0180000000000007</v>
          </cell>
          <cell r="B19">
            <v>3</v>
          </cell>
          <cell r="C19" t="str">
            <v>JH</v>
          </cell>
          <cell r="D19" t="str">
            <v>BI</v>
          </cell>
          <cell r="E19" t="str">
            <v>LCR</v>
          </cell>
          <cell r="F19" t="str">
            <v>8, Avenue de Bruxelles   CS 62344   Parc des Collines II   DIDENHEIM</v>
          </cell>
          <cell r="G19">
            <v>68069</v>
          </cell>
          <cell r="H19" t="str">
            <v>MULHOUSE Cédex</v>
          </cell>
          <cell r="I19">
            <v>389428974</v>
          </cell>
          <cell r="K19">
            <v>389321347</v>
          </cell>
          <cell r="L19" t="str">
            <v>ADAPEI - LES PAPILLONS BLANCS D'ALSACE 2</v>
          </cell>
          <cell r="M19" t="str">
            <v>ALSACE</v>
          </cell>
          <cell r="N19">
            <v>68</v>
          </cell>
          <cell r="O19" t="str">
            <v>WITTENHEIM</v>
          </cell>
          <cell r="P19" t="str">
            <v>LCR</v>
          </cell>
          <cell r="Q19" t="str">
            <v>8, Avenue de Bruxelles   CS 62344   Parc des Collines II   DIDENHEIM</v>
          </cell>
          <cell r="R19">
            <v>68069</v>
          </cell>
          <cell r="S19" t="str">
            <v>MULHOUSE Cédex</v>
          </cell>
          <cell r="T19">
            <v>389428974</v>
          </cell>
          <cell r="V19">
            <v>389321347</v>
          </cell>
          <cell r="W19">
            <v>114571</v>
          </cell>
          <cell r="Y19">
            <v>114571</v>
          </cell>
          <cell r="Z19">
            <v>51358</v>
          </cell>
          <cell r="AA19" t="str">
            <v>JM</v>
          </cell>
        </row>
        <row r="20">
          <cell r="A20">
            <v>9.0190000000000001</v>
          </cell>
          <cell r="B20">
            <v>3</v>
          </cell>
          <cell r="C20" t="str">
            <v>RM</v>
          </cell>
          <cell r="D20" t="str">
            <v>BI</v>
          </cell>
          <cell r="E20" t="str">
            <v>GAY DECOLLETAGE</v>
          </cell>
          <cell r="F20" t="str">
            <v>453, Avenue des Jourdies</v>
          </cell>
          <cell r="G20">
            <v>74800</v>
          </cell>
          <cell r="H20" t="str">
            <v>SAINT PIERRE EN FAUCIGNY</v>
          </cell>
          <cell r="L20" t="str">
            <v>GAY DECOLLETAGE</v>
          </cell>
          <cell r="M20" t="str">
            <v>RHONE ALPES</v>
          </cell>
          <cell r="N20">
            <v>74</v>
          </cell>
          <cell r="O20" t="str">
            <v>SAINT PIERRE EN FAUCIGNY</v>
          </cell>
          <cell r="P20" t="str">
            <v>BONNARD JEAN</v>
          </cell>
          <cell r="Q20" t="str">
            <v>264, Avenue de la Gare</v>
          </cell>
          <cell r="R20">
            <v>74800</v>
          </cell>
          <cell r="S20" t="str">
            <v>LA ROCHE SUR FORON</v>
          </cell>
          <cell r="T20">
            <v>450030578</v>
          </cell>
          <cell r="V20">
            <v>450031466</v>
          </cell>
          <cell r="W20">
            <v>152790</v>
          </cell>
          <cell r="Y20">
            <v>152790</v>
          </cell>
          <cell r="Z20">
            <v>68651</v>
          </cell>
          <cell r="AA20" t="str">
            <v>RM</v>
          </cell>
        </row>
        <row r="21">
          <cell r="A21">
            <v>9.02</v>
          </cell>
          <cell r="B21">
            <v>3</v>
          </cell>
          <cell r="C21" t="str">
            <v>RM</v>
          </cell>
          <cell r="D21" t="str">
            <v>AG</v>
          </cell>
          <cell r="E21" t="str">
            <v>JOLY MATHIEU</v>
          </cell>
          <cell r="F21" t="str">
            <v>Ferme La Marquise</v>
          </cell>
          <cell r="G21">
            <v>70180</v>
          </cell>
          <cell r="H21" t="str">
            <v>DENEVRE</v>
          </cell>
          <cell r="L21" t="str">
            <v>JOLY MATHIEU</v>
          </cell>
          <cell r="M21" t="str">
            <v>FRANCHE COMTE</v>
          </cell>
          <cell r="N21">
            <v>70</v>
          </cell>
          <cell r="O21" t="str">
            <v>DENEVRE</v>
          </cell>
          <cell r="W21">
            <v>200000</v>
          </cell>
          <cell r="X21">
            <v>1736.37</v>
          </cell>
          <cell r="Y21">
            <v>201736.37</v>
          </cell>
          <cell r="Z21">
            <v>78000</v>
          </cell>
          <cell r="AA21" t="str">
            <v>RM</v>
          </cell>
        </row>
        <row r="22">
          <cell r="A22">
            <v>9.0210000000000008</v>
          </cell>
          <cell r="B22">
            <v>3</v>
          </cell>
          <cell r="C22" t="str">
            <v>JLC</v>
          </cell>
          <cell r="D22" t="str">
            <v>AR</v>
          </cell>
          <cell r="E22" t="str">
            <v>BATIPRO CONCEPT</v>
          </cell>
          <cell r="F22" t="str">
            <v>31, Rue de la Gare</v>
          </cell>
          <cell r="G22">
            <v>25770</v>
          </cell>
          <cell r="H22" t="str">
            <v>SERRE LES SAPINS</v>
          </cell>
          <cell r="I22">
            <v>381412500</v>
          </cell>
          <cell r="J22">
            <v>676487196</v>
          </cell>
          <cell r="K22">
            <v>381518041</v>
          </cell>
          <cell r="L22" t="str">
            <v>MGO LEPAUL</v>
          </cell>
          <cell r="M22" t="str">
            <v>FRANCHE COMTE</v>
          </cell>
          <cell r="N22">
            <v>90</v>
          </cell>
          <cell r="O22" t="str">
            <v>OFFEMONT</v>
          </cell>
          <cell r="P22" t="str">
            <v>BATIPRO CONCEPT</v>
          </cell>
          <cell r="Q22" t="str">
            <v>31, Rue de la Gare</v>
          </cell>
          <cell r="R22">
            <v>25770</v>
          </cell>
          <cell r="S22" t="str">
            <v>SERRE LES SAPINS</v>
          </cell>
          <cell r="T22">
            <v>381412500</v>
          </cell>
          <cell r="U22">
            <v>676487196</v>
          </cell>
          <cell r="V22">
            <v>381518041</v>
          </cell>
          <cell r="W22">
            <v>38150</v>
          </cell>
          <cell r="Y22">
            <v>38150</v>
          </cell>
          <cell r="Z22">
            <v>23123</v>
          </cell>
          <cell r="AA22" t="str">
            <v>JM</v>
          </cell>
        </row>
        <row r="23">
          <cell r="A23">
            <v>9.0220000000000002</v>
          </cell>
          <cell r="B23">
            <v>3</v>
          </cell>
          <cell r="C23" t="str">
            <v>JH</v>
          </cell>
          <cell r="D23" t="str">
            <v>GD</v>
          </cell>
          <cell r="E23" t="str">
            <v>IPE</v>
          </cell>
          <cell r="F23" t="str">
            <v>2, Avenue Christian Doppler</v>
          </cell>
          <cell r="G23">
            <v>77700</v>
          </cell>
          <cell r="H23" t="str">
            <v>SERRIS</v>
          </cell>
          <cell r="I23">
            <v>160431029</v>
          </cell>
          <cell r="K23">
            <v>160439882</v>
          </cell>
          <cell r="L23" t="str">
            <v>BDM</v>
          </cell>
          <cell r="M23" t="str">
            <v>ILE DE FRANCE</v>
          </cell>
          <cell r="N23">
            <v>77</v>
          </cell>
          <cell r="O23" t="str">
            <v>SAINT PIERRE LES NEMOURS</v>
          </cell>
          <cell r="P23" t="str">
            <v>IPE</v>
          </cell>
          <cell r="Q23" t="str">
            <v>2, Avenue Christian Doppler</v>
          </cell>
          <cell r="R23">
            <v>77700</v>
          </cell>
          <cell r="S23" t="str">
            <v>SERRIS</v>
          </cell>
          <cell r="T23">
            <v>160431029</v>
          </cell>
          <cell r="V23">
            <v>160439882</v>
          </cell>
          <cell r="W23">
            <v>200100</v>
          </cell>
          <cell r="Y23">
            <v>200100</v>
          </cell>
          <cell r="Z23">
            <v>105180</v>
          </cell>
          <cell r="AA23" t="str">
            <v>FV</v>
          </cell>
        </row>
        <row r="24">
          <cell r="A24">
            <v>9.0229999999999997</v>
          </cell>
          <cell r="B24">
            <v>3</v>
          </cell>
          <cell r="C24" t="str">
            <v>RM</v>
          </cell>
          <cell r="D24" t="str">
            <v>BI</v>
          </cell>
          <cell r="E24" t="str">
            <v>ATOM</v>
          </cell>
          <cell r="F24" t="str">
            <v>5, Impasse Marie Curie   ZI Hautes Vallées</v>
          </cell>
          <cell r="G24">
            <v>76930</v>
          </cell>
          <cell r="H24" t="str">
            <v>OCTEVILLE SUR MER</v>
          </cell>
          <cell r="L24" t="str">
            <v>BIO EX</v>
          </cell>
          <cell r="M24" t="str">
            <v>RHONE ALPES</v>
          </cell>
          <cell r="N24">
            <v>69</v>
          </cell>
          <cell r="O24" t="str">
            <v>SAINT CONSORCE</v>
          </cell>
          <cell r="P24" t="str">
            <v>AI2B</v>
          </cell>
          <cell r="Q24" t="str">
            <v>105, Rue de Montépy</v>
          </cell>
          <cell r="R24">
            <v>69120</v>
          </cell>
          <cell r="S24" t="str">
            <v>FLEURIEUX SUR L'ARBRESLE</v>
          </cell>
          <cell r="T24">
            <v>474721010</v>
          </cell>
          <cell r="W24">
            <v>177840</v>
          </cell>
          <cell r="Y24">
            <v>177840</v>
          </cell>
          <cell r="Z24">
            <v>96000</v>
          </cell>
          <cell r="AA24" t="str">
            <v>RM</v>
          </cell>
        </row>
        <row r="25">
          <cell r="A25">
            <v>9.0239999999999991</v>
          </cell>
          <cell r="B25">
            <v>3</v>
          </cell>
          <cell r="C25" t="str">
            <v>JH</v>
          </cell>
          <cell r="D25" t="str">
            <v>BI</v>
          </cell>
          <cell r="E25" t="str">
            <v>LCR</v>
          </cell>
          <cell r="F25" t="str">
            <v>27, Rue Elsa Triolet   Les Terrasses de l'Europe   Bâtiment A</v>
          </cell>
          <cell r="G25">
            <v>21000</v>
          </cell>
          <cell r="H25" t="str">
            <v>DIJON</v>
          </cell>
          <cell r="I25">
            <v>380441810</v>
          </cell>
          <cell r="K25">
            <v>380418392</v>
          </cell>
          <cell r="L25" t="str">
            <v>APS &amp; Co - AUDIO PRESTA SERVICE - SCI LULI</v>
          </cell>
          <cell r="M25" t="str">
            <v>BOURGOGNE</v>
          </cell>
          <cell r="N25">
            <v>21</v>
          </cell>
          <cell r="O25" t="str">
            <v>LONGVIC</v>
          </cell>
          <cell r="P25" t="str">
            <v>LCR</v>
          </cell>
          <cell r="Q25" t="str">
            <v>27, Rue Elsa Triolet   Les Terrasses de l'Europe   Bâtiment A</v>
          </cell>
          <cell r="R25">
            <v>21000</v>
          </cell>
          <cell r="S25" t="str">
            <v>DIJON</v>
          </cell>
          <cell r="T25">
            <v>380441810</v>
          </cell>
          <cell r="V25">
            <v>380418392</v>
          </cell>
          <cell r="W25">
            <v>101000</v>
          </cell>
          <cell r="X25">
            <v>289.72000000000003</v>
          </cell>
          <cell r="Y25">
            <v>101289.72</v>
          </cell>
          <cell r="Z25">
            <v>58612</v>
          </cell>
          <cell r="AA25" t="str">
            <v>JM</v>
          </cell>
        </row>
        <row r="26">
          <cell r="A26">
            <v>9.0250000000000004</v>
          </cell>
          <cell r="B26">
            <v>3</v>
          </cell>
          <cell r="C26" t="str">
            <v>JH</v>
          </cell>
          <cell r="D26" t="str">
            <v>DI</v>
          </cell>
          <cell r="E26" t="str">
            <v>LCR</v>
          </cell>
          <cell r="F26" t="str">
            <v>2, Rue Royal Canadian Air Force   ZAC de Mercy   CS 75023</v>
          </cell>
          <cell r="G26">
            <v>57084</v>
          </cell>
          <cell r="H26" t="str">
            <v>METZ Cédex 03</v>
          </cell>
          <cell r="I26">
            <v>387213113</v>
          </cell>
          <cell r="K26">
            <v>387795612</v>
          </cell>
          <cell r="L26" t="str">
            <v>ALSALOR</v>
          </cell>
          <cell r="M26" t="str">
            <v>LORRAINE</v>
          </cell>
          <cell r="N26">
            <v>57</v>
          </cell>
          <cell r="O26" t="str">
            <v>SEMECOURT</v>
          </cell>
          <cell r="P26" t="str">
            <v>LCR</v>
          </cell>
          <cell r="Q26" t="str">
            <v>2, Rue Royal Canadian Air Force   ZAC de Mercy   CS 75023</v>
          </cell>
          <cell r="R26">
            <v>57084</v>
          </cell>
          <cell r="S26" t="str">
            <v>METZ Cédex 03</v>
          </cell>
          <cell r="T26">
            <v>387213113</v>
          </cell>
          <cell r="V26">
            <v>387795612</v>
          </cell>
          <cell r="W26">
            <v>9825</v>
          </cell>
          <cell r="Y26">
            <v>9825</v>
          </cell>
          <cell r="Z26">
            <v>1500</v>
          </cell>
          <cell r="AA26" t="str">
            <v>JM</v>
          </cell>
        </row>
        <row r="27">
          <cell r="A27">
            <v>9.0259999999999998</v>
          </cell>
          <cell r="B27">
            <v>4</v>
          </cell>
          <cell r="C27" t="str">
            <v>JH</v>
          </cell>
          <cell r="D27" t="str">
            <v>GD</v>
          </cell>
          <cell r="E27" t="str">
            <v>SCI CAMI</v>
          </cell>
          <cell r="G27">
            <v>74230</v>
          </cell>
          <cell r="H27" t="str">
            <v>LES VILLARDS SUR THONES</v>
          </cell>
          <cell r="L27" t="str">
            <v>GIFI</v>
          </cell>
          <cell r="M27" t="str">
            <v>RHONE ALPES</v>
          </cell>
          <cell r="N27">
            <v>74</v>
          </cell>
          <cell r="O27" t="str">
            <v>FAVERGES</v>
          </cell>
          <cell r="P27" t="str">
            <v>BOUCHET ARCHITECTURE</v>
          </cell>
          <cell r="Q27" t="str">
            <v>4, Rue Roger Lorisson   BP 107</v>
          </cell>
          <cell r="R27">
            <v>42163</v>
          </cell>
          <cell r="S27" t="str">
            <v>ANDREZIEUX BOUTHEON Cédex</v>
          </cell>
          <cell r="T27">
            <v>477552013</v>
          </cell>
          <cell r="V27">
            <v>477554720</v>
          </cell>
          <cell r="W27">
            <v>120000</v>
          </cell>
          <cell r="Y27">
            <v>120000</v>
          </cell>
          <cell r="Z27">
            <v>66860</v>
          </cell>
          <cell r="AA27" t="str">
            <v>JH</v>
          </cell>
        </row>
        <row r="28">
          <cell r="A28">
            <v>9.0269999999999992</v>
          </cell>
          <cell r="B28">
            <v>4</v>
          </cell>
          <cell r="C28" t="str">
            <v>JH</v>
          </cell>
          <cell r="D28" t="str">
            <v>HS</v>
          </cell>
          <cell r="E28" t="str">
            <v>LCR</v>
          </cell>
          <cell r="F28" t="str">
            <v>19, Rue de la Haye   CS 30058   SCHILTIGHEIM</v>
          </cell>
          <cell r="G28">
            <v>67013</v>
          </cell>
          <cell r="H28" t="str">
            <v>STRASBOURG Cédex</v>
          </cell>
          <cell r="I28">
            <v>388770240</v>
          </cell>
          <cell r="K28">
            <v>388770265</v>
          </cell>
          <cell r="L28" t="str">
            <v>B2F RHEINPARK - ECO PARK RHENAN - HAGER</v>
          </cell>
          <cell r="M28" t="str">
            <v>ALSACE</v>
          </cell>
          <cell r="N28">
            <v>67</v>
          </cell>
          <cell r="O28" t="str">
            <v>VENDENHEIM</v>
          </cell>
          <cell r="P28" t="str">
            <v>LCR</v>
          </cell>
          <cell r="Q28" t="str">
            <v>19, Rue de la Haye   CS 30058   SCHILTIGHEIM</v>
          </cell>
          <cell r="R28">
            <v>67013</v>
          </cell>
          <cell r="S28" t="str">
            <v>STRASBOURG Cédex</v>
          </cell>
          <cell r="T28">
            <v>388770240</v>
          </cell>
          <cell r="V28">
            <v>388770265</v>
          </cell>
          <cell r="W28">
            <v>445885</v>
          </cell>
          <cell r="Y28">
            <v>445885</v>
          </cell>
          <cell r="Z28">
            <v>186057</v>
          </cell>
          <cell r="AA28" t="str">
            <v>JM</v>
          </cell>
        </row>
        <row r="29">
          <cell r="A29">
            <v>9.0280000000000005</v>
          </cell>
          <cell r="B29">
            <v>4</v>
          </cell>
          <cell r="C29" t="str">
            <v>RM</v>
          </cell>
          <cell r="D29" t="str">
            <v>MP</v>
          </cell>
          <cell r="E29" t="str">
            <v>DRY TEC</v>
          </cell>
          <cell r="F29" t="str">
            <v>ZAC Saint Jean De Bellevue   Lot n° 06</v>
          </cell>
          <cell r="G29">
            <v>97150</v>
          </cell>
          <cell r="H29" t="str">
            <v>SAINT MARTIN</v>
          </cell>
          <cell r="I29">
            <v>590276902</v>
          </cell>
          <cell r="K29">
            <v>590271432</v>
          </cell>
          <cell r="L29" t="str">
            <v>COLLEGE BEBEL (Bâtiment A)</v>
          </cell>
          <cell r="M29" t="str">
            <v>OUTRE MER</v>
          </cell>
          <cell r="N29">
            <v>97</v>
          </cell>
          <cell r="O29" t="str">
            <v>SAINTE ROE (GUADELOUPE)</v>
          </cell>
          <cell r="P29" t="str">
            <v>RION CONSTRUCTION INDUSTRIELLE</v>
          </cell>
          <cell r="Q29" t="str">
            <v>c/o BURO CLUB   11, Rue des Arts et Métiers</v>
          </cell>
          <cell r="R29">
            <v>97200</v>
          </cell>
          <cell r="S29" t="str">
            <v>FORT DE FRANCE</v>
          </cell>
          <cell r="U29">
            <v>696079708</v>
          </cell>
          <cell r="W29">
            <v>242298</v>
          </cell>
          <cell r="X29">
            <v>-406.44999999999993</v>
          </cell>
          <cell r="Y29">
            <v>241891.55</v>
          </cell>
          <cell r="Z29">
            <v>85703</v>
          </cell>
          <cell r="AA29" t="str">
            <v>RM</v>
          </cell>
        </row>
        <row r="30">
          <cell r="A30">
            <v>9.0289999999999999</v>
          </cell>
          <cell r="B30">
            <v>4</v>
          </cell>
          <cell r="C30" t="str">
            <v>RM</v>
          </cell>
          <cell r="D30" t="str">
            <v>MP</v>
          </cell>
          <cell r="E30" t="str">
            <v>CMR</v>
          </cell>
          <cell r="F30" t="str">
            <v>25 C, Avenue de Toulouse   ZAC Bel Air</v>
          </cell>
          <cell r="G30">
            <v>97450</v>
          </cell>
          <cell r="H30" t="str">
            <v>SAINT LOUIS</v>
          </cell>
          <cell r="I30">
            <v>262220909</v>
          </cell>
          <cell r="K30">
            <v>262220910</v>
          </cell>
          <cell r="L30" t="str">
            <v>VILLAGE BY CA</v>
          </cell>
          <cell r="M30" t="str">
            <v>OUTRE MER</v>
          </cell>
          <cell r="N30">
            <v>97</v>
          </cell>
          <cell r="O30" t="str">
            <v>LA REUNION</v>
          </cell>
          <cell r="W30">
            <v>10360</v>
          </cell>
          <cell r="Y30">
            <v>10360</v>
          </cell>
          <cell r="Z30">
            <v>3700</v>
          </cell>
          <cell r="AA30" t="str">
            <v>RM</v>
          </cell>
        </row>
        <row r="31">
          <cell r="A31">
            <v>9.0299999999999994</v>
          </cell>
          <cell r="B31">
            <v>4</v>
          </cell>
          <cell r="C31" t="str">
            <v>JLC</v>
          </cell>
          <cell r="D31" t="str">
            <v>BI</v>
          </cell>
          <cell r="E31" t="str">
            <v>SCI VAL DU LYS</v>
          </cell>
          <cell r="F31" t="str">
            <v>460, Avenue de la Quiéra   CS 40202   ZI de l'Argile   Voie B</v>
          </cell>
          <cell r="G31">
            <v>6372</v>
          </cell>
          <cell r="H31" t="str">
            <v>MOUANS SARTOUX Cédex</v>
          </cell>
          <cell r="J31">
            <v>683642275</v>
          </cell>
          <cell r="L31" t="str">
            <v>SEPALUMIC</v>
          </cell>
          <cell r="M31" t="str">
            <v>BOURGOGNE</v>
          </cell>
          <cell r="N31">
            <v>21</v>
          </cell>
          <cell r="O31" t="str">
            <v>GENLIS</v>
          </cell>
          <cell r="P31" t="str">
            <v>FM INGENIERIE</v>
          </cell>
          <cell r="Q31" t="str">
            <v>112, Rue Eugène Pottier   CS 84331   Immeuble le ZN</v>
          </cell>
          <cell r="R31">
            <v>35043</v>
          </cell>
          <cell r="S31" t="str">
            <v>RENNES Cédex</v>
          </cell>
          <cell r="T31">
            <v>223302828</v>
          </cell>
          <cell r="U31">
            <v>624980550</v>
          </cell>
          <cell r="V31">
            <v>223308785</v>
          </cell>
          <cell r="W31">
            <v>140000</v>
          </cell>
          <cell r="Y31">
            <v>140000</v>
          </cell>
          <cell r="Z31">
            <v>66810</v>
          </cell>
          <cell r="AA31" t="str">
            <v>RC</v>
          </cell>
        </row>
        <row r="32">
          <cell r="A32">
            <v>9.0310000000000006</v>
          </cell>
          <cell r="B32">
            <v>4</v>
          </cell>
          <cell r="C32" t="str">
            <v>BE</v>
          </cell>
          <cell r="D32" t="str">
            <v>DI</v>
          </cell>
          <cell r="E32" t="str">
            <v>CL CONCEPT</v>
          </cell>
          <cell r="F32" t="str">
            <v>2, Rue Alexander Calder   BP 17</v>
          </cell>
          <cell r="G32">
            <v>37320</v>
          </cell>
          <cell r="H32" t="str">
            <v>TRUYES</v>
          </cell>
          <cell r="I32">
            <v>247432547</v>
          </cell>
          <cell r="K32">
            <v>247432548</v>
          </cell>
          <cell r="L32" t="str">
            <v>SCI BLUEBAT</v>
          </cell>
          <cell r="M32" t="str">
            <v>CENTRE</v>
          </cell>
          <cell r="N32">
            <v>37</v>
          </cell>
          <cell r="O32" t="str">
            <v>LA MEMBROLLES SUR CHOISILLE</v>
          </cell>
          <cell r="P32" t="str">
            <v>CL CONCEPT</v>
          </cell>
          <cell r="Q32" t="str">
            <v>2, Rue Alexander Calder   BP 17</v>
          </cell>
          <cell r="R32">
            <v>37320</v>
          </cell>
          <cell r="S32" t="str">
            <v>TRUYES</v>
          </cell>
          <cell r="T32">
            <v>247432547</v>
          </cell>
          <cell r="V32">
            <v>247432548</v>
          </cell>
          <cell r="W32" t="str">
            <v>ANNULEE</v>
          </cell>
          <cell r="Y32" t="str">
            <v>ANNULEE</v>
          </cell>
          <cell r="AA32" t="str">
            <v>R.C</v>
          </cell>
          <cell r="AB32">
            <v>85000</v>
          </cell>
          <cell r="AC32">
            <v>85000</v>
          </cell>
          <cell r="AD32">
            <v>9040</v>
          </cell>
        </row>
        <row r="33">
          <cell r="A33">
            <v>9.032</v>
          </cell>
          <cell r="B33">
            <v>4</v>
          </cell>
          <cell r="C33" t="str">
            <v>JLC</v>
          </cell>
          <cell r="D33" t="str">
            <v>DI</v>
          </cell>
          <cell r="E33" t="str">
            <v>STUDIO</v>
          </cell>
          <cell r="F33" t="str">
            <v>171, Rue du Bourg</v>
          </cell>
          <cell r="G33">
            <v>74110</v>
          </cell>
          <cell r="H33" t="str">
            <v>MORZINE</v>
          </cell>
          <cell r="I33">
            <v>450790417</v>
          </cell>
          <cell r="L33" t="str">
            <v>MULTIPLEX</v>
          </cell>
          <cell r="M33" t="str">
            <v>RHONE ALPES</v>
          </cell>
          <cell r="N33">
            <v>74</v>
          </cell>
          <cell r="O33" t="str">
            <v>ANNEMASSE</v>
          </cell>
          <cell r="P33" t="str">
            <v>GC INGENIERIE</v>
          </cell>
          <cell r="Q33" t="str">
            <v>29, Avenue des Sources</v>
          </cell>
          <cell r="R33">
            <v>69009</v>
          </cell>
          <cell r="S33" t="str">
            <v>LYON</v>
          </cell>
          <cell r="U33">
            <v>612726902</v>
          </cell>
          <cell r="W33">
            <v>281900</v>
          </cell>
          <cell r="X33">
            <v>22500</v>
          </cell>
          <cell r="Y33">
            <v>304400</v>
          </cell>
          <cell r="Z33">
            <v>104225</v>
          </cell>
          <cell r="AA33" t="str">
            <v>RC</v>
          </cell>
        </row>
        <row r="34">
          <cell r="A34">
            <v>9.0329999999999995</v>
          </cell>
          <cell r="B34">
            <v>4</v>
          </cell>
          <cell r="C34" t="str">
            <v>RM</v>
          </cell>
          <cell r="D34" t="str">
            <v>HS</v>
          </cell>
          <cell r="E34" t="str">
            <v>KEOPS CONCEPTION</v>
          </cell>
          <cell r="F34" t="str">
            <v>9, Porte du Grand Lyon</v>
          </cell>
          <cell r="G34">
            <v>1700</v>
          </cell>
          <cell r="H34" t="str">
            <v>NEYRON</v>
          </cell>
          <cell r="I34">
            <v>47881427</v>
          </cell>
          <cell r="J34">
            <v>647569661</v>
          </cell>
          <cell r="L34" t="str">
            <v>CHRONOROUTE</v>
          </cell>
          <cell r="M34" t="str">
            <v>PICARDIE</v>
          </cell>
          <cell r="N34">
            <v>60</v>
          </cell>
          <cell r="O34" t="str">
            <v>BOUCONVILLIERS</v>
          </cell>
          <cell r="P34" t="str">
            <v>KEOPS CONCEPTION</v>
          </cell>
          <cell r="Q34" t="str">
            <v>9, Porte du Grand Lyon</v>
          </cell>
          <cell r="R34">
            <v>1700</v>
          </cell>
          <cell r="S34" t="str">
            <v>NEYRON</v>
          </cell>
          <cell r="T34">
            <v>478881427</v>
          </cell>
          <cell r="U34">
            <v>647569661</v>
          </cell>
          <cell r="W34">
            <v>196900</v>
          </cell>
          <cell r="Y34">
            <v>196900</v>
          </cell>
          <cell r="Z34">
            <v>97500</v>
          </cell>
          <cell r="AA34" t="str">
            <v>RM</v>
          </cell>
        </row>
        <row r="35">
          <cell r="A35">
            <v>9.0340000000000007</v>
          </cell>
          <cell r="B35">
            <v>4</v>
          </cell>
          <cell r="C35" t="str">
            <v>JH</v>
          </cell>
          <cell r="D35" t="str">
            <v>GD</v>
          </cell>
          <cell r="E35" t="str">
            <v>IMMOBILIERE EUROPEENNE DES MOUSQUETAIRES</v>
          </cell>
          <cell r="F35" t="str">
            <v>24, Rue Auguste Chabrières</v>
          </cell>
          <cell r="G35">
            <v>75015</v>
          </cell>
          <cell r="H35" t="str">
            <v>PARIS</v>
          </cell>
          <cell r="L35" t="str">
            <v>NETTO</v>
          </cell>
          <cell r="M35" t="str">
            <v>FRANCHE COMTE</v>
          </cell>
          <cell r="N35">
            <v>39</v>
          </cell>
          <cell r="O35" t="str">
            <v>POLIGNY</v>
          </cell>
          <cell r="P35" t="str">
            <v>AXIS INGENIERIE</v>
          </cell>
          <cell r="Q35" t="str">
            <v>89, Rue Bellecombe</v>
          </cell>
          <cell r="R35">
            <v>69003</v>
          </cell>
          <cell r="S35" t="str">
            <v>LYON</v>
          </cell>
          <cell r="T35">
            <v>478629555</v>
          </cell>
          <cell r="U35">
            <v>777974366</v>
          </cell>
          <cell r="V35">
            <v>478628553</v>
          </cell>
          <cell r="W35">
            <v>108000</v>
          </cell>
          <cell r="Y35">
            <v>108000</v>
          </cell>
          <cell r="Z35">
            <v>60000</v>
          </cell>
          <cell r="AA35" t="str">
            <v>R.C</v>
          </cell>
        </row>
        <row r="36">
          <cell r="A36">
            <v>9.0350000000000001</v>
          </cell>
          <cell r="B36">
            <v>4</v>
          </cell>
          <cell r="C36" t="str">
            <v>JH</v>
          </cell>
          <cell r="D36" t="str">
            <v>GD</v>
          </cell>
          <cell r="E36" t="str">
            <v>IMMOBILIERE EUROPEENNE DES MOUSQUETAIRES</v>
          </cell>
          <cell r="F36" t="str">
            <v>24, Rue Auguste Chabrières</v>
          </cell>
          <cell r="G36">
            <v>75015</v>
          </cell>
          <cell r="H36" t="str">
            <v>PARIS</v>
          </cell>
          <cell r="L36" t="str">
            <v>INTERMARCHE</v>
          </cell>
          <cell r="M36" t="str">
            <v>RHONE ALPES</v>
          </cell>
          <cell r="N36">
            <v>74</v>
          </cell>
          <cell r="O36" t="str">
            <v>FAVERGES</v>
          </cell>
          <cell r="P36" t="str">
            <v>BOUCHET ARCHITECTURE</v>
          </cell>
          <cell r="Q36" t="str">
            <v>4, Rue Roger Lorisson   BP 107</v>
          </cell>
          <cell r="R36">
            <v>42163</v>
          </cell>
          <cell r="S36" t="str">
            <v>ANDREZIEUX BOUTHEON Cédex</v>
          </cell>
          <cell r="T36">
            <v>477552013</v>
          </cell>
          <cell r="V36">
            <v>477554720</v>
          </cell>
          <cell r="W36">
            <v>87401</v>
          </cell>
          <cell r="Y36">
            <v>87401</v>
          </cell>
          <cell r="Z36">
            <v>38010</v>
          </cell>
          <cell r="AA36" t="str">
            <v>JH</v>
          </cell>
        </row>
        <row r="37">
          <cell r="A37">
            <v>9.0359999999999996</v>
          </cell>
          <cell r="B37">
            <v>4</v>
          </cell>
          <cell r="C37" t="str">
            <v>JH</v>
          </cell>
          <cell r="D37" t="str">
            <v>GD</v>
          </cell>
          <cell r="E37" t="str">
            <v>IMMOBILIERE EUROPEENNE DES MOUSQUETAIRES</v>
          </cell>
          <cell r="F37" t="str">
            <v>24, Rue Auguste Chabrières</v>
          </cell>
          <cell r="G37">
            <v>75015</v>
          </cell>
          <cell r="H37" t="str">
            <v>PARIS</v>
          </cell>
          <cell r="L37" t="str">
            <v>BRICOCASH</v>
          </cell>
          <cell r="M37" t="str">
            <v>BOURGOGNE</v>
          </cell>
          <cell r="N37">
            <v>21</v>
          </cell>
          <cell r="O37" t="str">
            <v>BEAUNE</v>
          </cell>
          <cell r="P37" t="str">
            <v>AXIS INGENIERIE</v>
          </cell>
          <cell r="Q37" t="str">
            <v>89, Rue Bellecombe</v>
          </cell>
          <cell r="R37">
            <v>69003</v>
          </cell>
          <cell r="S37" t="str">
            <v>LYON</v>
          </cell>
          <cell r="T37">
            <v>478629555</v>
          </cell>
          <cell r="U37">
            <v>777974366</v>
          </cell>
          <cell r="V37">
            <v>478628553</v>
          </cell>
          <cell r="W37">
            <v>406000</v>
          </cell>
          <cell r="Y37">
            <v>406000</v>
          </cell>
          <cell r="Z37">
            <v>219180</v>
          </cell>
          <cell r="AA37" t="str">
            <v>FV</v>
          </cell>
        </row>
        <row r="38">
          <cell r="A38">
            <v>9.0370000000000008</v>
          </cell>
          <cell r="B38">
            <v>4</v>
          </cell>
          <cell r="C38" t="str">
            <v>JH</v>
          </cell>
          <cell r="D38" t="str">
            <v>DI</v>
          </cell>
          <cell r="E38" t="str">
            <v>ARCO</v>
          </cell>
          <cell r="F38" t="str">
            <v>6, Rue de Dublin</v>
          </cell>
          <cell r="G38">
            <v>67300</v>
          </cell>
          <cell r="H38" t="str">
            <v>SCHILTIGHEIM</v>
          </cell>
          <cell r="I38">
            <v>388251715</v>
          </cell>
          <cell r="K38">
            <v>388251119</v>
          </cell>
          <cell r="L38" t="str">
            <v>SCI MACE</v>
          </cell>
          <cell r="M38" t="str">
            <v>ALSACE</v>
          </cell>
          <cell r="N38">
            <v>67</v>
          </cell>
          <cell r="O38" t="str">
            <v>STRASBOURG</v>
          </cell>
          <cell r="P38" t="str">
            <v>ARCO</v>
          </cell>
          <cell r="Q38" t="str">
            <v>6, Rue de Dublin</v>
          </cell>
          <cell r="R38">
            <v>67300</v>
          </cell>
          <cell r="S38" t="str">
            <v>SCHILTIGHEIM</v>
          </cell>
          <cell r="T38">
            <v>388251715</v>
          </cell>
          <cell r="V38">
            <v>388251119</v>
          </cell>
          <cell r="W38">
            <v>53000</v>
          </cell>
          <cell r="Y38">
            <v>53000</v>
          </cell>
          <cell r="Z38">
            <v>22365</v>
          </cell>
          <cell r="AA38" t="str">
            <v>ER</v>
          </cell>
        </row>
        <row r="39">
          <cell r="A39">
            <v>9.0380000000000003</v>
          </cell>
          <cell r="B39">
            <v>4</v>
          </cell>
          <cell r="C39" t="str">
            <v>JH</v>
          </cell>
          <cell r="D39" t="str">
            <v>DI</v>
          </cell>
          <cell r="E39" t="str">
            <v>ARCO</v>
          </cell>
          <cell r="F39" t="str">
            <v>6, Rue de Dublin</v>
          </cell>
          <cell r="G39">
            <v>67300</v>
          </cell>
          <cell r="H39" t="str">
            <v>SCHILTIGHEIM</v>
          </cell>
          <cell r="I39">
            <v>388251715</v>
          </cell>
          <cell r="K39">
            <v>388251119</v>
          </cell>
          <cell r="L39" t="str">
            <v>CALINVEST - CALI &amp; CO</v>
          </cell>
          <cell r="M39" t="str">
            <v>FRANCHE COMTE</v>
          </cell>
          <cell r="N39">
            <v>25</v>
          </cell>
          <cell r="O39" t="str">
            <v>BROGNARD</v>
          </cell>
          <cell r="P39" t="str">
            <v>ARCO</v>
          </cell>
          <cell r="Q39" t="str">
            <v>6, Rue de Dublin</v>
          </cell>
          <cell r="R39">
            <v>67300</v>
          </cell>
          <cell r="S39" t="str">
            <v>SCHILTIGHEIM</v>
          </cell>
          <cell r="T39">
            <v>388251715</v>
          </cell>
          <cell r="V39">
            <v>388251119</v>
          </cell>
          <cell r="W39">
            <v>110000</v>
          </cell>
          <cell r="Y39">
            <v>110000</v>
          </cell>
          <cell r="Z39">
            <v>53090</v>
          </cell>
          <cell r="AA39" t="str">
            <v>ER</v>
          </cell>
        </row>
        <row r="40">
          <cell r="A40">
            <v>9.0389999999999997</v>
          </cell>
          <cell r="B40">
            <v>4</v>
          </cell>
          <cell r="C40" t="str">
            <v>JH</v>
          </cell>
          <cell r="D40" t="str">
            <v>HS</v>
          </cell>
          <cell r="E40" t="str">
            <v>LCR</v>
          </cell>
          <cell r="F40" t="str">
            <v>19, Rue de la Haye   CS 30058   SCHILTIGHEIM</v>
          </cell>
          <cell r="G40">
            <v>67013</v>
          </cell>
          <cell r="H40" t="str">
            <v>STRASBOURG Cédex</v>
          </cell>
          <cell r="I40">
            <v>388770240</v>
          </cell>
          <cell r="K40">
            <v>388770265</v>
          </cell>
          <cell r="L40" t="str">
            <v>ELECTRO RHIN</v>
          </cell>
          <cell r="M40" t="str">
            <v>ALSACE</v>
          </cell>
          <cell r="N40">
            <v>67</v>
          </cell>
          <cell r="O40" t="str">
            <v>ERNOLSHEIM SUR BRUCHE</v>
          </cell>
          <cell r="P40" t="str">
            <v>LCR</v>
          </cell>
          <cell r="Q40" t="str">
            <v>19, Rue de la Haye   CS 30058   SCHILTIGHEIM</v>
          </cell>
          <cell r="R40">
            <v>67013</v>
          </cell>
          <cell r="S40" t="str">
            <v>STRASBOURG Cédex</v>
          </cell>
          <cell r="T40">
            <v>388770240</v>
          </cell>
          <cell r="V40">
            <v>388770265</v>
          </cell>
          <cell r="W40">
            <v>262980</v>
          </cell>
          <cell r="Y40">
            <v>262980</v>
          </cell>
          <cell r="Z40">
            <v>150180</v>
          </cell>
          <cell r="AA40" t="str">
            <v>JM</v>
          </cell>
        </row>
        <row r="41">
          <cell r="A41">
            <v>9.0399999999999991</v>
          </cell>
          <cell r="B41">
            <v>5</v>
          </cell>
          <cell r="C41" t="str">
            <v>JH</v>
          </cell>
          <cell r="D41" t="str">
            <v>HS</v>
          </cell>
          <cell r="E41" t="str">
            <v>LCR</v>
          </cell>
          <cell r="F41" t="str">
            <v>19, Rue de la Haye   CS 30058   SCHILTIGHEIM</v>
          </cell>
          <cell r="G41">
            <v>67013</v>
          </cell>
          <cell r="H41" t="str">
            <v>STRASBOURG Cédex</v>
          </cell>
          <cell r="I41">
            <v>388770240</v>
          </cell>
          <cell r="K41">
            <v>388770265</v>
          </cell>
          <cell r="L41" t="str">
            <v>SCI LES CIGOGNEAUX - DUTSCHER</v>
          </cell>
          <cell r="M41" t="str">
            <v>ALSACE</v>
          </cell>
          <cell r="N41">
            <v>67</v>
          </cell>
          <cell r="O41" t="str">
            <v>BERNOLSHEIM</v>
          </cell>
          <cell r="P41" t="str">
            <v>LCR</v>
          </cell>
          <cell r="Q41" t="str">
            <v>19, Rue de la Haye   CS 30058   SCHILTIGHEIM</v>
          </cell>
          <cell r="R41">
            <v>67013</v>
          </cell>
          <cell r="S41" t="str">
            <v>STRASBOURG Cédex</v>
          </cell>
          <cell r="T41">
            <v>388770240</v>
          </cell>
          <cell r="V41">
            <v>388770265</v>
          </cell>
          <cell r="W41">
            <v>389202</v>
          </cell>
          <cell r="X41">
            <v>1296</v>
          </cell>
          <cell r="Y41">
            <v>390498</v>
          </cell>
          <cell r="Z41">
            <v>177367</v>
          </cell>
          <cell r="AA41" t="str">
            <v>JM</v>
          </cell>
        </row>
        <row r="42">
          <cell r="A42">
            <v>9.0410000000000004</v>
          </cell>
          <cell r="B42">
            <v>5</v>
          </cell>
          <cell r="C42" t="str">
            <v>JH</v>
          </cell>
          <cell r="D42" t="str">
            <v>DI</v>
          </cell>
          <cell r="E42" t="str">
            <v>BARISIEN</v>
          </cell>
          <cell r="F42" t="str">
            <v>5, Rue des Drapiers</v>
          </cell>
          <cell r="G42">
            <v>57000</v>
          </cell>
          <cell r="H42" t="str">
            <v>METZ</v>
          </cell>
          <cell r="I42">
            <v>382471590</v>
          </cell>
          <cell r="K42">
            <v>382471598</v>
          </cell>
          <cell r="L42" t="str">
            <v>CENTRE DE TRI</v>
          </cell>
          <cell r="M42" t="str">
            <v>LORRAINE</v>
          </cell>
          <cell r="N42">
            <v>54</v>
          </cell>
          <cell r="O42" t="str">
            <v>VILLERS LA MONTAGNE</v>
          </cell>
          <cell r="P42" t="str">
            <v>MAXIVAL BARISIEN</v>
          </cell>
          <cell r="Q42" t="str">
            <v>Route de Morfontaine</v>
          </cell>
          <cell r="R42">
            <v>54920</v>
          </cell>
          <cell r="S42" t="str">
            <v>VILLERS LA MONTAGNE</v>
          </cell>
          <cell r="U42">
            <v>621308232</v>
          </cell>
          <cell r="V42">
            <v>382238963</v>
          </cell>
          <cell r="W42">
            <v>35460</v>
          </cell>
          <cell r="Y42">
            <v>35460</v>
          </cell>
          <cell r="Z42">
            <v>2000</v>
          </cell>
          <cell r="AA42" t="str">
            <v>WF</v>
          </cell>
        </row>
        <row r="43">
          <cell r="A43">
            <v>9.0419999999999998</v>
          </cell>
          <cell r="B43">
            <v>5</v>
          </cell>
          <cell r="C43" t="str">
            <v>BE</v>
          </cell>
          <cell r="D43" t="str">
            <v>GD</v>
          </cell>
          <cell r="E43" t="str">
            <v>SDL E. LECLERC FUEL</v>
          </cell>
          <cell r="F43" t="str">
            <v>Centre Commercial Les Cloyes</v>
          </cell>
          <cell r="G43">
            <v>70200</v>
          </cell>
          <cell r="H43" t="str">
            <v>LURE</v>
          </cell>
          <cell r="I43">
            <v>384304186</v>
          </cell>
          <cell r="K43">
            <v>384304368</v>
          </cell>
          <cell r="L43" t="str">
            <v>DRIVE ET STATION</v>
          </cell>
          <cell r="M43" t="str">
            <v>FRANCHE COMTE</v>
          </cell>
          <cell r="N43">
            <v>70</v>
          </cell>
          <cell r="O43" t="str">
            <v>LURE</v>
          </cell>
          <cell r="P43" t="str">
            <v>ATEBAT</v>
          </cell>
          <cell r="Q43" t="str">
            <v>5, Avenue Charles De Gaulle</v>
          </cell>
          <cell r="R43">
            <v>51150</v>
          </cell>
          <cell r="S43" t="str">
            <v>FAGNIERES</v>
          </cell>
          <cell r="T43">
            <v>326685793</v>
          </cell>
          <cell r="U43">
            <v>623897078</v>
          </cell>
          <cell r="W43">
            <v>660000</v>
          </cell>
          <cell r="Y43">
            <v>660000</v>
          </cell>
          <cell r="Z43">
            <v>300310</v>
          </cell>
          <cell r="AA43" t="str">
            <v>R.C</v>
          </cell>
        </row>
        <row r="44">
          <cell r="A44">
            <v>9.0429999999999993</v>
          </cell>
          <cell r="B44">
            <v>5</v>
          </cell>
          <cell r="C44" t="str">
            <v>BE</v>
          </cell>
          <cell r="D44" t="str">
            <v>GD</v>
          </cell>
          <cell r="E44" t="str">
            <v>TOURETTE</v>
          </cell>
          <cell r="F44" t="str">
            <v>3, Rue Sœur Hélène</v>
          </cell>
          <cell r="G44">
            <v>52120</v>
          </cell>
          <cell r="H44" t="str">
            <v>CHATEAUVILLAIN</v>
          </cell>
          <cell r="L44" t="str">
            <v>BOULANGERIE FEUILLETTE</v>
          </cell>
          <cell r="M44" t="str">
            <v>LORRAINE</v>
          </cell>
          <cell r="N44">
            <v>57</v>
          </cell>
          <cell r="O44" t="str">
            <v>WOIPPY</v>
          </cell>
          <cell r="P44" t="str">
            <v>2CZI</v>
          </cell>
          <cell r="Q44" t="str">
            <v>38, Rue Raymond Penot</v>
          </cell>
          <cell r="R44">
            <v>91150</v>
          </cell>
          <cell r="S44" t="str">
            <v>BOUTERVILLIERS</v>
          </cell>
          <cell r="T44">
            <v>169953000</v>
          </cell>
          <cell r="W44">
            <v>24500</v>
          </cell>
          <cell r="Y44">
            <v>24500</v>
          </cell>
          <cell r="Z44">
            <v>4750</v>
          </cell>
          <cell r="AA44" t="str">
            <v>R.C.</v>
          </cell>
        </row>
        <row r="45">
          <cell r="E45" t="str">
            <v>SCI JFL</v>
          </cell>
          <cell r="F45" t="str">
            <v>69, Route Nationale</v>
          </cell>
          <cell r="G45">
            <v>41350</v>
          </cell>
          <cell r="H45" t="str">
            <v>SAINT GERVAIS LA FORET</v>
          </cell>
          <cell r="W45">
            <v>45000</v>
          </cell>
          <cell r="Y45">
            <v>45000</v>
          </cell>
          <cell r="Z45">
            <v>18360</v>
          </cell>
        </row>
        <row r="46">
          <cell r="A46">
            <v>9.0440000000000005</v>
          </cell>
          <cell r="B46">
            <v>5</v>
          </cell>
          <cell r="C46" t="str">
            <v>JH</v>
          </cell>
          <cell r="D46" t="str">
            <v>BI</v>
          </cell>
          <cell r="E46" t="str">
            <v>ARCO</v>
          </cell>
          <cell r="F46" t="str">
            <v>6, Rue de Dublin</v>
          </cell>
          <cell r="G46">
            <v>67300</v>
          </cell>
          <cell r="H46" t="str">
            <v>SCHILTIGHEIM</v>
          </cell>
          <cell r="I46">
            <v>388251715</v>
          </cell>
          <cell r="K46">
            <v>388251119</v>
          </cell>
          <cell r="L46" t="str">
            <v>SCI BALDIGOS</v>
          </cell>
          <cell r="M46" t="str">
            <v>ALSACE</v>
          </cell>
          <cell r="N46">
            <v>68</v>
          </cell>
          <cell r="O46" t="str">
            <v>SAINT LOUIS</v>
          </cell>
          <cell r="P46" t="str">
            <v>ARCO</v>
          </cell>
          <cell r="Q46" t="str">
            <v>6, Rue de Dublin</v>
          </cell>
          <cell r="R46">
            <v>67300</v>
          </cell>
          <cell r="S46" t="str">
            <v>SCHILTIGHEIM</v>
          </cell>
          <cell r="T46">
            <v>388251715</v>
          </cell>
          <cell r="V46">
            <v>388251119</v>
          </cell>
          <cell r="W46">
            <v>384190</v>
          </cell>
          <cell r="Y46">
            <v>384190</v>
          </cell>
          <cell r="Z46">
            <v>190580</v>
          </cell>
          <cell r="AA46" t="str">
            <v>ER</v>
          </cell>
        </row>
        <row r="47">
          <cell r="A47">
            <v>9.0449999999999999</v>
          </cell>
          <cell r="B47">
            <v>5</v>
          </cell>
          <cell r="C47" t="str">
            <v>BE</v>
          </cell>
          <cell r="D47" t="str">
            <v>DI</v>
          </cell>
          <cell r="E47" t="str">
            <v>BOUCHE A OREILLE</v>
          </cell>
          <cell r="F47" t="str">
            <v>Rue du Périgord</v>
          </cell>
          <cell r="G47">
            <v>91150</v>
          </cell>
          <cell r="H47" t="str">
            <v>BOUTERVILLIERS</v>
          </cell>
          <cell r="L47" t="str">
            <v>BOUCHE A OREILLE</v>
          </cell>
          <cell r="M47" t="str">
            <v>ILE DE FRANCE</v>
          </cell>
          <cell r="N47">
            <v>91</v>
          </cell>
          <cell r="O47" t="str">
            <v>BOUTERVILLIERS</v>
          </cell>
          <cell r="P47" t="str">
            <v>2CZI</v>
          </cell>
          <cell r="Q47" t="str">
            <v>38, Rue Raymond Penot</v>
          </cell>
          <cell r="R47">
            <v>91150</v>
          </cell>
          <cell r="S47" t="str">
            <v>BOUTERVILLIERS</v>
          </cell>
          <cell r="T47">
            <v>169953000</v>
          </cell>
          <cell r="W47">
            <v>112150</v>
          </cell>
          <cell r="X47">
            <v>-106.64</v>
          </cell>
          <cell r="Y47">
            <v>112043.36</v>
          </cell>
          <cell r="Z47">
            <v>44770</v>
          </cell>
          <cell r="AA47" t="str">
            <v>WF</v>
          </cell>
        </row>
        <row r="48">
          <cell r="A48">
            <v>9.0459999999999994</v>
          </cell>
          <cell r="B48">
            <v>6</v>
          </cell>
          <cell r="C48" t="str">
            <v>BE</v>
          </cell>
          <cell r="D48" t="str">
            <v>MP</v>
          </cell>
          <cell r="E48" t="str">
            <v>SOMATRAS</v>
          </cell>
          <cell r="F48" t="str">
            <v>ZI Cocotte Canal</v>
          </cell>
          <cell r="G48">
            <v>97224</v>
          </cell>
          <cell r="H48" t="str">
            <v>DUCOS</v>
          </cell>
          <cell r="I48">
            <v>596505090</v>
          </cell>
          <cell r="L48" t="str">
            <v>SIMAR LE LAUREAT</v>
          </cell>
          <cell r="M48" t="str">
            <v>OUTRE MER</v>
          </cell>
          <cell r="N48">
            <v>97</v>
          </cell>
          <cell r="O48" t="str">
            <v>LE LAMENTIN</v>
          </cell>
          <cell r="P48" t="str">
            <v>SETB</v>
          </cell>
          <cell r="Q48" t="str">
            <v>ZI La lézarde   Voie n° 1   16 Immeuble Les Flamboyants</v>
          </cell>
          <cell r="R48">
            <v>97232</v>
          </cell>
          <cell r="S48" t="str">
            <v>LE LAMENTIN</v>
          </cell>
          <cell r="W48">
            <v>249931.55</v>
          </cell>
          <cell r="Y48">
            <v>249931.55</v>
          </cell>
          <cell r="Z48">
            <v>33000</v>
          </cell>
        </row>
        <row r="49">
          <cell r="A49">
            <v>9.0470000000000006</v>
          </cell>
          <cell r="B49">
            <v>5</v>
          </cell>
          <cell r="C49" t="str">
            <v>BE</v>
          </cell>
          <cell r="D49" t="str">
            <v>DI</v>
          </cell>
          <cell r="E49" t="str">
            <v>C3B</v>
          </cell>
          <cell r="F49" t="str">
            <v>18 b, Boulevard Winston Churchill</v>
          </cell>
          <cell r="G49">
            <v>21000</v>
          </cell>
          <cell r="H49" t="str">
            <v>DIJON</v>
          </cell>
          <cell r="J49">
            <v>629406487</v>
          </cell>
          <cell r="L49" t="str">
            <v>VALAXION - UVE</v>
          </cell>
          <cell r="M49" t="str">
            <v>FRANCHE COMTE</v>
          </cell>
          <cell r="N49">
            <v>25</v>
          </cell>
          <cell r="O49" t="str">
            <v>BESANCON</v>
          </cell>
          <cell r="P49" t="str">
            <v>C3B</v>
          </cell>
          <cell r="Q49" t="str">
            <v>18 b, Boulevard Winston Churchill</v>
          </cell>
          <cell r="R49">
            <v>21000</v>
          </cell>
          <cell r="S49" t="str">
            <v>DIJON</v>
          </cell>
          <cell r="U49">
            <v>629406487</v>
          </cell>
          <cell r="W49">
            <v>61945.1</v>
          </cell>
          <cell r="Y49">
            <v>61945.1</v>
          </cell>
          <cell r="Z49">
            <v>11830</v>
          </cell>
          <cell r="AA49" t="str">
            <v>R.C/WF</v>
          </cell>
        </row>
        <row r="50">
          <cell r="A50">
            <v>9.048</v>
          </cell>
          <cell r="B50">
            <v>5</v>
          </cell>
          <cell r="C50" t="str">
            <v>RM</v>
          </cell>
          <cell r="D50" t="str">
            <v>BI</v>
          </cell>
          <cell r="E50" t="str">
            <v>KEOPS CONCEPTION</v>
          </cell>
          <cell r="F50" t="str">
            <v>9, Porte du Grand Lyon</v>
          </cell>
          <cell r="G50">
            <v>1700</v>
          </cell>
          <cell r="H50" t="str">
            <v>NEYRON</v>
          </cell>
          <cell r="I50">
            <v>478881427</v>
          </cell>
          <cell r="J50">
            <v>647569661</v>
          </cell>
          <cell r="L50" t="str">
            <v>SCI JEROME PUGET</v>
          </cell>
          <cell r="M50" t="str">
            <v>BOURGOGNE</v>
          </cell>
          <cell r="N50">
            <v>71</v>
          </cell>
          <cell r="O50" t="str">
            <v>CONDAL</v>
          </cell>
          <cell r="P50" t="str">
            <v>KEOPS CONCEPTION</v>
          </cell>
          <cell r="Q50" t="str">
            <v>9, Porte du Grand Lyon</v>
          </cell>
          <cell r="R50">
            <v>1700</v>
          </cell>
          <cell r="S50" t="str">
            <v>NEYRON</v>
          </cell>
          <cell r="T50">
            <v>478881427</v>
          </cell>
          <cell r="U50">
            <v>647569661</v>
          </cell>
          <cell r="W50">
            <v>28500</v>
          </cell>
          <cell r="Y50">
            <v>28500</v>
          </cell>
          <cell r="Z50">
            <v>14250</v>
          </cell>
          <cell r="AA50" t="str">
            <v>RM</v>
          </cell>
        </row>
        <row r="51">
          <cell r="A51">
            <v>9.0489999999999995</v>
          </cell>
          <cell r="B51">
            <v>5</v>
          </cell>
          <cell r="C51" t="str">
            <v>BE</v>
          </cell>
          <cell r="D51" t="str">
            <v>GD</v>
          </cell>
          <cell r="E51" t="str">
            <v>COREAL</v>
          </cell>
          <cell r="F51" t="str">
            <v>9, Avenue de l'Europe   140, Tour Europa</v>
          </cell>
          <cell r="G51">
            <v>94532</v>
          </cell>
          <cell r="H51" t="str">
            <v>THIAIS Cédex</v>
          </cell>
          <cell r="I51">
            <v>157021100</v>
          </cell>
          <cell r="J51">
            <v>760459875</v>
          </cell>
          <cell r="K51">
            <v>146867253</v>
          </cell>
          <cell r="L51" t="str">
            <v>SODES</v>
          </cell>
          <cell r="M51" t="str">
            <v>ILE DE FRANCE</v>
          </cell>
          <cell r="N51">
            <v>93</v>
          </cell>
          <cell r="O51" t="str">
            <v>VAUJOURS</v>
          </cell>
          <cell r="P51" t="str">
            <v>COREAL</v>
          </cell>
          <cell r="Q51" t="str">
            <v>9, Avenue de l'Europe   140 Tour Europa</v>
          </cell>
          <cell r="R51">
            <v>94532</v>
          </cell>
          <cell r="S51" t="str">
            <v>THIAIS Cédex</v>
          </cell>
          <cell r="T51">
            <v>157021100</v>
          </cell>
          <cell r="V51">
            <v>146867253</v>
          </cell>
          <cell r="W51">
            <v>115232</v>
          </cell>
          <cell r="Y51">
            <v>115232</v>
          </cell>
          <cell r="Z51">
            <v>41260</v>
          </cell>
          <cell r="AA51" t="str">
            <v>WF</v>
          </cell>
        </row>
        <row r="52">
          <cell r="A52">
            <v>9.0500000000000007</v>
          </cell>
          <cell r="B52">
            <v>5</v>
          </cell>
          <cell r="C52" t="str">
            <v>BE</v>
          </cell>
          <cell r="D52" t="str">
            <v>GD</v>
          </cell>
          <cell r="E52" t="str">
            <v>COREAL</v>
          </cell>
          <cell r="F52" t="str">
            <v>167, Boulevard Victor Hugo</v>
          </cell>
          <cell r="G52">
            <v>92110</v>
          </cell>
          <cell r="H52" t="str">
            <v>CLICHY</v>
          </cell>
          <cell r="I52">
            <v>157021100</v>
          </cell>
          <cell r="J52">
            <v>760459875</v>
          </cell>
          <cell r="K52">
            <v>146867253</v>
          </cell>
          <cell r="L52" t="str">
            <v>HABITAT ET COMMERCE - VALENCIENNE</v>
          </cell>
          <cell r="M52" t="str">
            <v>NORD PAS DE CALAIS</v>
          </cell>
          <cell r="N52">
            <v>59</v>
          </cell>
          <cell r="O52" t="str">
            <v>LA SENTINELLE</v>
          </cell>
          <cell r="P52" t="str">
            <v>COREAL</v>
          </cell>
          <cell r="Q52" t="str">
            <v>9, Avenue de l'Europe   140 Tour Europa</v>
          </cell>
          <cell r="R52">
            <v>94532</v>
          </cell>
          <cell r="S52" t="str">
            <v>THIAIS Cédex</v>
          </cell>
          <cell r="T52">
            <v>157021100</v>
          </cell>
          <cell r="V52">
            <v>146867253</v>
          </cell>
          <cell r="W52">
            <v>309577</v>
          </cell>
          <cell r="Y52">
            <v>309577</v>
          </cell>
          <cell r="Z52">
            <v>151823</v>
          </cell>
          <cell r="AA52" t="str">
            <v>WF</v>
          </cell>
        </row>
        <row r="53">
          <cell r="A53">
            <v>9.0510000000000002</v>
          </cell>
          <cell r="B53">
            <v>5</v>
          </cell>
          <cell r="C53" t="str">
            <v>JH</v>
          </cell>
          <cell r="D53" t="str">
            <v>DI</v>
          </cell>
          <cell r="E53" t="str">
            <v>IPE</v>
          </cell>
          <cell r="F53" t="str">
            <v>2, Avenue Christian Doppler</v>
          </cell>
          <cell r="G53">
            <v>77700</v>
          </cell>
          <cell r="H53" t="str">
            <v>SERRIS</v>
          </cell>
          <cell r="I53">
            <v>160431029</v>
          </cell>
          <cell r="J53">
            <v>619966276</v>
          </cell>
          <cell r="K53">
            <v>160439882</v>
          </cell>
          <cell r="L53" t="str">
            <v>SCI G2B</v>
          </cell>
          <cell r="M53" t="str">
            <v>ILE DE FRANCE</v>
          </cell>
          <cell r="N53">
            <v>91</v>
          </cell>
          <cell r="O53" t="str">
            <v>TIGERY</v>
          </cell>
          <cell r="P53" t="str">
            <v>IPE</v>
          </cell>
          <cell r="Q53" t="str">
            <v>2, Avenue Christian Doppler</v>
          </cell>
          <cell r="R53">
            <v>77700</v>
          </cell>
          <cell r="S53" t="str">
            <v>SERRIS</v>
          </cell>
          <cell r="T53">
            <v>160431029</v>
          </cell>
          <cell r="U53">
            <v>619966276</v>
          </cell>
          <cell r="V53">
            <v>160439882</v>
          </cell>
          <cell r="W53">
            <v>216390</v>
          </cell>
          <cell r="Y53">
            <v>216390</v>
          </cell>
          <cell r="Z53">
            <v>113960</v>
          </cell>
          <cell r="AA53" t="str">
            <v>FV</v>
          </cell>
        </row>
        <row r="54">
          <cell r="A54">
            <v>9.0519999999999996</v>
          </cell>
          <cell r="B54">
            <v>5</v>
          </cell>
          <cell r="C54" t="str">
            <v>BE</v>
          </cell>
          <cell r="D54" t="str">
            <v>DI</v>
          </cell>
          <cell r="E54" t="str">
            <v>COREAL</v>
          </cell>
          <cell r="F54" t="str">
            <v>9, Avenue de l'Europe   140, Tour Europa</v>
          </cell>
          <cell r="G54">
            <v>94532</v>
          </cell>
          <cell r="H54" t="str">
            <v>THIAIS Cédex</v>
          </cell>
          <cell r="I54">
            <v>157021100</v>
          </cell>
          <cell r="J54">
            <v>760459875</v>
          </cell>
          <cell r="K54">
            <v>146867253</v>
          </cell>
          <cell r="L54" t="str">
            <v>URBATECH IMMOBILIER - TONUS - SOCHAUX T2</v>
          </cell>
          <cell r="M54" t="str">
            <v>FRANCHE COMTE</v>
          </cell>
          <cell r="N54">
            <v>25</v>
          </cell>
          <cell r="O54" t="str">
            <v>SOCHAUX</v>
          </cell>
          <cell r="P54" t="str">
            <v>COREAL</v>
          </cell>
          <cell r="Q54" t="str">
            <v>9, Avenue de l'Europe   140 Tour Europa</v>
          </cell>
          <cell r="R54">
            <v>94532</v>
          </cell>
          <cell r="S54" t="str">
            <v>THIAIS Cédex</v>
          </cell>
          <cell r="T54">
            <v>157021100</v>
          </cell>
          <cell r="V54">
            <v>146867253</v>
          </cell>
          <cell r="W54">
            <v>296352.48</v>
          </cell>
          <cell r="Y54">
            <v>296352.48</v>
          </cell>
          <cell r="Z54">
            <v>106583</v>
          </cell>
          <cell r="AA54" t="str">
            <v>WF</v>
          </cell>
        </row>
        <row r="55">
          <cell r="A55">
            <v>9.0530000000000008</v>
          </cell>
          <cell r="B55">
            <v>5</v>
          </cell>
          <cell r="C55" t="str">
            <v>RM</v>
          </cell>
          <cell r="D55" t="str">
            <v>BI</v>
          </cell>
          <cell r="E55" t="str">
            <v>THIERRY RENE</v>
          </cell>
          <cell r="F55" t="str">
            <v>9, Avenue Pierre Simard</v>
          </cell>
          <cell r="G55">
            <v>69200</v>
          </cell>
          <cell r="H55" t="str">
            <v>VENISSIEUX</v>
          </cell>
          <cell r="J55">
            <v>768781896</v>
          </cell>
          <cell r="L55" t="str">
            <v>THIERRY RENE</v>
          </cell>
          <cell r="M55" t="str">
            <v>RHONE ALPES</v>
          </cell>
          <cell r="N55">
            <v>69</v>
          </cell>
          <cell r="O55" t="str">
            <v>VENISSIEUX</v>
          </cell>
          <cell r="P55" t="str">
            <v>UTFORM ARCHITECTURE</v>
          </cell>
          <cell r="Q55" t="str">
            <v>55, Rue de la Condamine</v>
          </cell>
          <cell r="R55">
            <v>75017</v>
          </cell>
          <cell r="S55" t="str">
            <v>PARIS</v>
          </cell>
          <cell r="U55">
            <v>629508406</v>
          </cell>
          <cell r="W55" t="str">
            <v>ANNULEE</v>
          </cell>
          <cell r="Y55" t="str">
            <v>ANNULEE</v>
          </cell>
          <cell r="Z55" t="str">
            <v>ANNULEE</v>
          </cell>
          <cell r="AA55" t="str">
            <v>RM</v>
          </cell>
          <cell r="AC55">
            <v>106654</v>
          </cell>
          <cell r="AD55">
            <v>54694</v>
          </cell>
        </row>
        <row r="56">
          <cell r="A56">
            <v>9.0540000000000003</v>
          </cell>
          <cell r="B56">
            <v>6</v>
          </cell>
          <cell r="C56" t="str">
            <v>RM</v>
          </cell>
          <cell r="D56" t="str">
            <v>GD</v>
          </cell>
          <cell r="E56" t="str">
            <v>SCI MIROJE</v>
          </cell>
          <cell r="F56" t="str">
            <v>Rue Division Leclerc</v>
          </cell>
          <cell r="G56">
            <v>88140</v>
          </cell>
          <cell r="H56" t="str">
            <v>CONTREXEVILLE</v>
          </cell>
          <cell r="L56" t="str">
            <v>BRICOMARCHE</v>
          </cell>
          <cell r="M56" t="str">
            <v>LORRAINE</v>
          </cell>
          <cell r="N56">
            <v>88</v>
          </cell>
          <cell r="O56" t="str">
            <v>MIRECOURT</v>
          </cell>
          <cell r="P56" t="str">
            <v>BEST</v>
          </cell>
          <cell r="Q56" t="str">
            <v>4, Terrasse Bretagne   ZAC Les Terrasses de la Sarre</v>
          </cell>
          <cell r="R56">
            <v>57400</v>
          </cell>
          <cell r="S56" t="str">
            <v>SAREBOURG</v>
          </cell>
          <cell r="T56">
            <v>387086240</v>
          </cell>
          <cell r="W56" t="str">
            <v>ANNULEE</v>
          </cell>
          <cell r="Y56" t="str">
            <v>ANNULEE</v>
          </cell>
          <cell r="Z56" t="str">
            <v>ANNULEE</v>
          </cell>
          <cell r="AA56" t="str">
            <v>RM</v>
          </cell>
          <cell r="AC56">
            <v>318000</v>
          </cell>
          <cell r="AD56" t="str">
            <v>184 T 000</v>
          </cell>
        </row>
        <row r="57">
          <cell r="A57">
            <v>9.0549999999999997</v>
          </cell>
          <cell r="B57">
            <v>6</v>
          </cell>
          <cell r="C57" t="str">
            <v>RM</v>
          </cell>
          <cell r="D57" t="str">
            <v>BI</v>
          </cell>
          <cell r="E57" t="str">
            <v>DRUET</v>
          </cell>
          <cell r="F57" t="str">
            <v>5, Rue Alfred Dornier   BP 46</v>
          </cell>
          <cell r="G57">
            <v>70180</v>
          </cell>
          <cell r="H57" t="str">
            <v>DAMPIERRE SUR SALON</v>
          </cell>
          <cell r="I57">
            <v>384677075</v>
          </cell>
          <cell r="L57" t="str">
            <v>WOODEN PARK 2</v>
          </cell>
          <cell r="M57" t="str">
            <v>ALSACE</v>
          </cell>
          <cell r="N57">
            <v>67</v>
          </cell>
          <cell r="O57" t="str">
            <v>SCHILTIGHEIM</v>
          </cell>
          <cell r="W57">
            <v>47526.75</v>
          </cell>
          <cell r="Y57">
            <v>47526.75</v>
          </cell>
          <cell r="Z57">
            <v>16285</v>
          </cell>
          <cell r="AA57" t="str">
            <v>RM</v>
          </cell>
        </row>
        <row r="58">
          <cell r="A58">
            <v>9.0559999999999992</v>
          </cell>
          <cell r="B58">
            <v>6</v>
          </cell>
          <cell r="C58" t="str">
            <v>BE</v>
          </cell>
          <cell r="D58" t="str">
            <v>HS</v>
          </cell>
          <cell r="E58" t="str">
            <v>IREM FRANCE</v>
          </cell>
          <cell r="F58" t="str">
            <v>545, Allée Jean Perrin   Euroflory Parc</v>
          </cell>
          <cell r="G58">
            <v>13130</v>
          </cell>
          <cell r="H58" t="str">
            <v>BERRE L'ETANG</v>
          </cell>
          <cell r="I58">
            <v>442894536</v>
          </cell>
          <cell r="K58">
            <v>442895297</v>
          </cell>
          <cell r="L58" t="str">
            <v>MEC CUVETTES 3, 8, 12</v>
          </cell>
          <cell r="M58" t="str">
            <v>OUTRE MER</v>
          </cell>
          <cell r="N58">
            <v>97</v>
          </cell>
          <cell r="O58" t="str">
            <v>LA SARA (MARTINIQUE)</v>
          </cell>
          <cell r="W58">
            <v>41000</v>
          </cell>
          <cell r="X58">
            <v>1500</v>
          </cell>
          <cell r="Y58">
            <v>42500</v>
          </cell>
        </row>
        <row r="59">
          <cell r="A59">
            <v>9.0570000000000004</v>
          </cell>
          <cell r="B59">
            <v>6</v>
          </cell>
          <cell r="C59" t="str">
            <v>BE</v>
          </cell>
          <cell r="D59" t="str">
            <v>MP</v>
          </cell>
          <cell r="E59" t="str">
            <v>JLTS</v>
          </cell>
          <cell r="F59" t="str">
            <v>11, Zac de Manhity   Four à Chaux</v>
          </cell>
          <cell r="G59">
            <v>97232</v>
          </cell>
          <cell r="H59" t="str">
            <v>LE LAMENTIN</v>
          </cell>
          <cell r="I59">
            <v>596421088</v>
          </cell>
          <cell r="J59">
            <v>696546834</v>
          </cell>
          <cell r="L59" t="str">
            <v>VILLE DE RIVIERE SALLE - ECOLE MIXTE</v>
          </cell>
          <cell r="M59" t="str">
            <v>OUTRE MER</v>
          </cell>
          <cell r="N59">
            <v>97</v>
          </cell>
          <cell r="O59" t="str">
            <v>RIVIERE SALEE (LA MARTINIQUE)</v>
          </cell>
          <cell r="W59">
            <v>42700</v>
          </cell>
          <cell r="Y59">
            <v>42700</v>
          </cell>
        </row>
        <row r="60">
          <cell r="A60">
            <v>9.0579999999999998</v>
          </cell>
          <cell r="B60">
            <v>6</v>
          </cell>
          <cell r="C60" t="str">
            <v>JH</v>
          </cell>
          <cell r="D60" t="str">
            <v>GD</v>
          </cell>
          <cell r="E60" t="str">
            <v>SCI LES 3 RIVIERES</v>
          </cell>
          <cell r="F60" t="str">
            <v>Les Miaux</v>
          </cell>
          <cell r="G60">
            <v>74440</v>
          </cell>
          <cell r="H60" t="str">
            <v>MORILLON</v>
          </cell>
          <cell r="L60" t="str">
            <v>INTERMARCHE</v>
          </cell>
          <cell r="M60" t="str">
            <v>RHONE ALPES</v>
          </cell>
          <cell r="N60">
            <v>74</v>
          </cell>
          <cell r="O60" t="str">
            <v>SAINT JEOIRE</v>
          </cell>
          <cell r="P60" t="str">
            <v>AB INGENIERIE</v>
          </cell>
          <cell r="Q60" t="str">
            <v>113, Avenue du 8 Mai 1945   BP 56</v>
          </cell>
          <cell r="R60">
            <v>42340</v>
          </cell>
          <cell r="S60" t="str">
            <v>VEAUCHE</v>
          </cell>
          <cell r="T60">
            <v>477546205</v>
          </cell>
          <cell r="V60">
            <v>477546213</v>
          </cell>
          <cell r="W60">
            <v>105000</v>
          </cell>
          <cell r="Y60">
            <v>105000</v>
          </cell>
          <cell r="Z60">
            <v>48280</v>
          </cell>
          <cell r="AA60" t="str">
            <v>FM</v>
          </cell>
        </row>
        <row r="61">
          <cell r="A61">
            <v>9.0589999999999993</v>
          </cell>
          <cell r="B61">
            <v>6</v>
          </cell>
          <cell r="C61" t="str">
            <v>JH</v>
          </cell>
          <cell r="D61" t="str">
            <v>GD</v>
          </cell>
          <cell r="E61" t="str">
            <v>SCI PASSAGE V</v>
          </cell>
          <cell r="F61" t="str">
            <v>5, Vieux Chemin de Bergheim</v>
          </cell>
          <cell r="G61">
            <v>67600</v>
          </cell>
          <cell r="H61" t="str">
            <v>SELESTAT</v>
          </cell>
          <cell r="I61">
            <v>388850704</v>
          </cell>
          <cell r="K61">
            <v>388290198</v>
          </cell>
          <cell r="L61" t="str">
            <v>SCI PASSAGE V</v>
          </cell>
          <cell r="M61" t="str">
            <v>ALSACE</v>
          </cell>
          <cell r="N61">
            <v>67</v>
          </cell>
          <cell r="O61" t="str">
            <v>SELESTAT</v>
          </cell>
          <cell r="P61" t="str">
            <v>CREABAT</v>
          </cell>
          <cell r="Q61" t="str">
            <v>169, Rue de Richwiller</v>
          </cell>
          <cell r="R61">
            <v>68260</v>
          </cell>
          <cell r="S61" t="str">
            <v>KINGERSHEIM</v>
          </cell>
          <cell r="U61">
            <v>673148328</v>
          </cell>
          <cell r="W61">
            <v>80000</v>
          </cell>
          <cell r="Y61">
            <v>80000</v>
          </cell>
          <cell r="Z61">
            <v>43180</v>
          </cell>
          <cell r="AA61" t="str">
            <v>FV</v>
          </cell>
        </row>
        <row r="62">
          <cell r="A62">
            <v>9.06</v>
          </cell>
          <cell r="B62">
            <v>6</v>
          </cell>
          <cell r="C62" t="str">
            <v>JH</v>
          </cell>
          <cell r="D62" t="str">
            <v>GD</v>
          </cell>
          <cell r="E62" t="str">
            <v>SFIXATION SYSTEM - SCI SINAYA 3</v>
          </cell>
          <cell r="F62" t="str">
            <v>131, Rue de Pfastatt</v>
          </cell>
          <cell r="G62">
            <v>68260</v>
          </cell>
          <cell r="H62" t="str">
            <v>KINGERSHEIM</v>
          </cell>
          <cell r="I62">
            <v>388532134</v>
          </cell>
          <cell r="L62" t="str">
            <v>SFIXATION SYSTEM - SCI SINAYA 3</v>
          </cell>
          <cell r="M62" t="str">
            <v>ALSACE</v>
          </cell>
          <cell r="N62">
            <v>67</v>
          </cell>
          <cell r="O62" t="str">
            <v>SELESTAT</v>
          </cell>
          <cell r="P62" t="str">
            <v>CREABAT</v>
          </cell>
          <cell r="Q62" t="str">
            <v>169, Rue de Richwiller</v>
          </cell>
          <cell r="R62">
            <v>68260</v>
          </cell>
          <cell r="S62" t="str">
            <v>KINGERSHEIM</v>
          </cell>
          <cell r="U62">
            <v>673148328</v>
          </cell>
          <cell r="W62">
            <v>60000</v>
          </cell>
          <cell r="Y62">
            <v>60000</v>
          </cell>
          <cell r="Z62">
            <v>27840</v>
          </cell>
          <cell r="AA62" t="str">
            <v>ER</v>
          </cell>
        </row>
        <row r="63">
          <cell r="A63">
            <v>9.0609999999999999</v>
          </cell>
          <cell r="B63">
            <v>7</v>
          </cell>
          <cell r="C63" t="str">
            <v>JLC</v>
          </cell>
          <cell r="D63" t="str">
            <v>MP</v>
          </cell>
          <cell r="E63" t="str">
            <v>MAIRIE DE DIJON</v>
          </cell>
          <cell r="F63" t="str">
            <v>Place de la Libération   CS 73310</v>
          </cell>
          <cell r="G63">
            <v>21033</v>
          </cell>
          <cell r="H63" t="str">
            <v>DIJON Cédex</v>
          </cell>
          <cell r="L63" t="str">
            <v>PISCINE DES GRESILLES</v>
          </cell>
          <cell r="M63" t="str">
            <v>BOURGOGNE</v>
          </cell>
          <cell r="N63">
            <v>21</v>
          </cell>
          <cell r="O63" t="str">
            <v>DIJON</v>
          </cell>
          <cell r="W63">
            <v>132000</v>
          </cell>
          <cell r="Y63">
            <v>132000</v>
          </cell>
          <cell r="Z63">
            <v>15180</v>
          </cell>
          <cell r="AA63" t="str">
            <v>RC</v>
          </cell>
        </row>
        <row r="64">
          <cell r="A64">
            <v>9.0619999999999994</v>
          </cell>
          <cell r="B64">
            <v>7</v>
          </cell>
          <cell r="C64" t="str">
            <v>JLC</v>
          </cell>
          <cell r="D64" t="str">
            <v>BI</v>
          </cell>
          <cell r="E64" t="str">
            <v>CUROT CONSTRUCTION</v>
          </cell>
          <cell r="F64" t="str">
            <v>152, Rue des Vieilles Vignes   BP 50101</v>
          </cell>
          <cell r="G64">
            <v>21602</v>
          </cell>
          <cell r="H64" t="str">
            <v>LONGVIC Cédex</v>
          </cell>
          <cell r="I64">
            <v>380680730</v>
          </cell>
          <cell r="K64">
            <v>380667341</v>
          </cell>
          <cell r="L64" t="str">
            <v>SCHNEIDER ELECTRIC</v>
          </cell>
          <cell r="M64" t="str">
            <v>BOURGOGNE</v>
          </cell>
          <cell r="N64">
            <v>21</v>
          </cell>
          <cell r="O64" t="str">
            <v>DIJON</v>
          </cell>
          <cell r="P64" t="str">
            <v>ENGIE COFELY</v>
          </cell>
          <cell r="W64">
            <v>47000</v>
          </cell>
          <cell r="Y64">
            <v>47000</v>
          </cell>
          <cell r="Z64">
            <v>20000</v>
          </cell>
          <cell r="AA64" t="str">
            <v>RC</v>
          </cell>
        </row>
        <row r="65">
          <cell r="A65">
            <v>9.0630000000000006</v>
          </cell>
          <cell r="B65">
            <v>7</v>
          </cell>
          <cell r="C65" t="str">
            <v>RM</v>
          </cell>
          <cell r="D65" t="str">
            <v>DI</v>
          </cell>
          <cell r="E65" t="str">
            <v>SCI TECHNOPARK 2 chez GROUPE LAZARD</v>
          </cell>
          <cell r="F65" t="str">
            <v>33, Avenue Maréchal Foch</v>
          </cell>
          <cell r="G65">
            <v>69006</v>
          </cell>
          <cell r="H65" t="str">
            <v>LYON</v>
          </cell>
          <cell r="L65" t="str">
            <v>LE KORNER 2</v>
          </cell>
          <cell r="M65" t="str">
            <v>RHONE ALPES</v>
          </cell>
          <cell r="N65">
            <v>69</v>
          </cell>
          <cell r="O65" t="str">
            <v>LYON</v>
          </cell>
          <cell r="P65" t="str">
            <v>KADEIS</v>
          </cell>
          <cell r="Q65" t="str">
            <v>1018, Chemin du Renard</v>
          </cell>
          <cell r="R65">
            <v>1600</v>
          </cell>
          <cell r="S65" t="str">
            <v>SAINT DIDIER DE FORMANS</v>
          </cell>
          <cell r="W65">
            <v>521990</v>
          </cell>
          <cell r="Y65">
            <v>521990</v>
          </cell>
          <cell r="Z65">
            <v>274000</v>
          </cell>
          <cell r="AA65" t="str">
            <v>RM</v>
          </cell>
        </row>
        <row r="66">
          <cell r="A66">
            <v>9.0640000000000001</v>
          </cell>
          <cell r="B66">
            <v>7</v>
          </cell>
          <cell r="C66" t="str">
            <v>BE</v>
          </cell>
          <cell r="D66" t="str">
            <v>DI</v>
          </cell>
          <cell r="E66" t="str">
            <v>BDM</v>
          </cell>
          <cell r="F66" t="str">
            <v>14, Avenue de l'Europe   BP 112   Immeuble Néos</v>
          </cell>
          <cell r="G66">
            <v>77144</v>
          </cell>
          <cell r="H66" t="str">
            <v>MONTEVRAIN</v>
          </cell>
          <cell r="I66">
            <v>160315757</v>
          </cell>
          <cell r="J66">
            <v>760459875</v>
          </cell>
          <cell r="K66">
            <v>160315761</v>
          </cell>
          <cell r="L66" t="str">
            <v>DELISLE PARC (PATINOIRE)</v>
          </cell>
          <cell r="M66" t="str">
            <v>CENTRE</v>
          </cell>
          <cell r="N66">
            <v>28</v>
          </cell>
          <cell r="O66" t="str">
            <v>DREUX</v>
          </cell>
          <cell r="P66" t="str">
            <v>FRANC</v>
          </cell>
          <cell r="Q66" t="str">
            <v>7, Rue Bayard</v>
          </cell>
          <cell r="R66">
            <v>75008</v>
          </cell>
          <cell r="S66" t="str">
            <v>PARIS</v>
          </cell>
          <cell r="T66">
            <v>142252607</v>
          </cell>
          <cell r="W66">
            <v>2133845</v>
          </cell>
          <cell r="X66">
            <v>4931.45</v>
          </cell>
          <cell r="Y66">
            <v>2138776.4500000002</v>
          </cell>
          <cell r="Z66">
            <v>964963</v>
          </cell>
          <cell r="AA66" t="str">
            <v>FV</v>
          </cell>
        </row>
        <row r="67">
          <cell r="A67">
            <v>9.0649999999999995</v>
          </cell>
          <cell r="B67">
            <v>7</v>
          </cell>
          <cell r="C67" t="str">
            <v>JLC</v>
          </cell>
          <cell r="D67" t="str">
            <v>DI</v>
          </cell>
          <cell r="E67" t="str">
            <v>SOCIETE DES CINEMAS D'AUBIERE</v>
          </cell>
          <cell r="F67" t="str">
            <v>Avenue Lavoisier   ZAC des Varennes Est</v>
          </cell>
          <cell r="G67">
            <v>63170</v>
          </cell>
          <cell r="H67" t="str">
            <v>AUBIERE</v>
          </cell>
          <cell r="L67" t="str">
            <v>CINEMA CINEDOME</v>
          </cell>
          <cell r="M67" t="str">
            <v>AUVERGNE</v>
          </cell>
          <cell r="N67">
            <v>63</v>
          </cell>
          <cell r="O67" t="str">
            <v>AUBIERE</v>
          </cell>
          <cell r="P67" t="str">
            <v>CHICAN PIERRE</v>
          </cell>
          <cell r="Q67" t="str">
            <v>38, Rue de Trévise</v>
          </cell>
          <cell r="R67">
            <v>75009</v>
          </cell>
          <cell r="S67" t="str">
            <v>PARIS</v>
          </cell>
          <cell r="T67">
            <v>142001124</v>
          </cell>
          <cell r="W67">
            <v>72060</v>
          </cell>
          <cell r="Y67">
            <v>72060</v>
          </cell>
          <cell r="Z67">
            <v>13420</v>
          </cell>
          <cell r="AA67" t="str">
            <v>ER</v>
          </cell>
        </row>
        <row r="68">
          <cell r="A68">
            <v>9.0660000000000007</v>
          </cell>
          <cell r="B68">
            <v>7</v>
          </cell>
          <cell r="C68" t="str">
            <v>JH</v>
          </cell>
          <cell r="D68" t="str">
            <v>GD</v>
          </cell>
          <cell r="E68" t="str">
            <v>IMMOBILIERE EUROPEENNE DES MOUSQUETAIRES</v>
          </cell>
          <cell r="F68" t="str">
            <v>24, Rue Auguste Chabrières</v>
          </cell>
          <cell r="G68">
            <v>75015</v>
          </cell>
          <cell r="H68" t="str">
            <v>PARIS</v>
          </cell>
          <cell r="J68">
            <v>621416495</v>
          </cell>
          <cell r="L68" t="str">
            <v>NETTO</v>
          </cell>
          <cell r="M68" t="str">
            <v>RHONE ALPES</v>
          </cell>
          <cell r="N68">
            <v>69</v>
          </cell>
          <cell r="O68" t="str">
            <v>PUSIGNAN</v>
          </cell>
          <cell r="P68" t="str">
            <v>AB INGENIERIE</v>
          </cell>
          <cell r="Q68" t="str">
            <v>113, Avenue du 8 Mai 1945   BP 56</v>
          </cell>
          <cell r="R68">
            <v>42340</v>
          </cell>
          <cell r="S68" t="str">
            <v>VEAUCHE</v>
          </cell>
          <cell r="T68">
            <v>477546205</v>
          </cell>
          <cell r="V68">
            <v>477546213</v>
          </cell>
          <cell r="W68">
            <v>125600</v>
          </cell>
          <cell r="Y68">
            <v>125600</v>
          </cell>
          <cell r="Z68">
            <v>66510</v>
          </cell>
          <cell r="AA68" t="str">
            <v>FM</v>
          </cell>
        </row>
        <row r="69">
          <cell r="A69">
            <v>9.0670000000000002</v>
          </cell>
          <cell r="B69">
            <v>7</v>
          </cell>
          <cell r="C69" t="str">
            <v>JLC</v>
          </cell>
          <cell r="D69" t="str">
            <v>DI</v>
          </cell>
          <cell r="E69" t="str">
            <v>GULLY SYLVAIN</v>
          </cell>
          <cell r="F69" t="str">
            <v>2, Avenue de la Gare</v>
          </cell>
          <cell r="G69">
            <v>21140</v>
          </cell>
          <cell r="H69" t="str">
            <v>SEMUR EN AUXOIS</v>
          </cell>
          <cell r="J69">
            <v>652041187</v>
          </cell>
          <cell r="L69" t="str">
            <v>GULLY SYLVAIN</v>
          </cell>
          <cell r="M69" t="str">
            <v>BOURGOGNE</v>
          </cell>
          <cell r="N69">
            <v>21</v>
          </cell>
          <cell r="O69" t="str">
            <v>SEMUR EN AUXOIS</v>
          </cell>
          <cell r="W69">
            <v>17000</v>
          </cell>
          <cell r="Y69">
            <v>17000</v>
          </cell>
          <cell r="Z69">
            <v>6050</v>
          </cell>
          <cell r="AA69" t="str">
            <v>RC</v>
          </cell>
        </row>
        <row r="70">
          <cell r="A70">
            <v>9.0679999999999996</v>
          </cell>
          <cell r="B70">
            <v>7</v>
          </cell>
          <cell r="C70" t="str">
            <v>RM</v>
          </cell>
          <cell r="D70" t="str">
            <v>DI</v>
          </cell>
          <cell r="E70" t="str">
            <v>FINANCIERE DU LITTORAL chez LAZARD GROUP</v>
          </cell>
          <cell r="F70" t="str">
            <v>1, Allée de la Robertsau</v>
          </cell>
          <cell r="G70">
            <v>67000</v>
          </cell>
          <cell r="H70" t="str">
            <v>STRASBOURG</v>
          </cell>
          <cell r="I70">
            <v>388602727</v>
          </cell>
          <cell r="K70">
            <v>388606011</v>
          </cell>
          <cell r="L70" t="str">
            <v>FINANCIERE DU LITTORAL - SAUMATY</v>
          </cell>
          <cell r="M70" t="str">
            <v>PROVENCE ALPES COTE AZUR</v>
          </cell>
          <cell r="N70">
            <v>13</v>
          </cell>
          <cell r="O70" t="str">
            <v>MARSEILLE</v>
          </cell>
          <cell r="P70" t="str">
            <v>CARDETTE HUET - KARDHAM</v>
          </cell>
          <cell r="Q70" t="str">
            <v>40, Boulevard de Dunkerque   Immeuble Europrogramme</v>
          </cell>
          <cell r="R70">
            <v>13002</v>
          </cell>
          <cell r="S70" t="str">
            <v>MARSEILLE</v>
          </cell>
          <cell r="T70">
            <v>491085561</v>
          </cell>
          <cell r="U70">
            <v>685675297</v>
          </cell>
          <cell r="W70">
            <v>130000</v>
          </cell>
          <cell r="Y70">
            <v>130000</v>
          </cell>
          <cell r="Z70">
            <v>45454</v>
          </cell>
          <cell r="AA70" t="str">
            <v>RM</v>
          </cell>
        </row>
        <row r="71">
          <cell r="A71">
            <v>9.0690000000000008</v>
          </cell>
          <cell r="B71">
            <v>7</v>
          </cell>
          <cell r="C71" t="str">
            <v>JH</v>
          </cell>
          <cell r="D71" t="str">
            <v>DI</v>
          </cell>
          <cell r="E71" t="str">
            <v>LCR</v>
          </cell>
          <cell r="F71" t="str">
            <v>19, Rue de la Haye   CS 30058   SCHILTIGHEIM</v>
          </cell>
          <cell r="G71">
            <v>67013</v>
          </cell>
          <cell r="H71" t="str">
            <v>STRASBOURG Cédex</v>
          </cell>
          <cell r="I71">
            <v>388770240</v>
          </cell>
          <cell r="K71">
            <v>388770285</v>
          </cell>
          <cell r="L71" t="str">
            <v>SCCV PAP VALFF</v>
          </cell>
          <cell r="M71" t="str">
            <v>ALSACE</v>
          </cell>
          <cell r="N71">
            <v>67</v>
          </cell>
          <cell r="O71" t="str">
            <v>VALFF</v>
          </cell>
          <cell r="P71" t="str">
            <v>LCR</v>
          </cell>
          <cell r="Q71" t="str">
            <v>19, Rue de la Haye   CS 30058   SCHILTIGHEIM</v>
          </cell>
          <cell r="R71">
            <v>67013</v>
          </cell>
          <cell r="S71" t="str">
            <v>STRASBOURG Cédex</v>
          </cell>
          <cell r="T71">
            <v>388770240</v>
          </cell>
          <cell r="V71">
            <v>388770285</v>
          </cell>
          <cell r="W71">
            <v>184872</v>
          </cell>
          <cell r="Y71">
            <v>184872</v>
          </cell>
          <cell r="Z71">
            <v>106309</v>
          </cell>
          <cell r="AA71" t="str">
            <v>JM</v>
          </cell>
        </row>
        <row r="72">
          <cell r="A72">
            <v>9.07</v>
          </cell>
          <cell r="B72">
            <v>7</v>
          </cell>
          <cell r="C72" t="str">
            <v>JH</v>
          </cell>
          <cell r="D72" t="str">
            <v>BI</v>
          </cell>
          <cell r="E72" t="str">
            <v>LCR</v>
          </cell>
          <cell r="F72" t="str">
            <v>19, Rue de la Haye   CS 30058   SCHILTIGHEIM</v>
          </cell>
          <cell r="G72">
            <v>67013</v>
          </cell>
          <cell r="H72" t="str">
            <v>STRASBOURG Cédex</v>
          </cell>
          <cell r="I72">
            <v>388770240</v>
          </cell>
          <cell r="K72">
            <v>388770285</v>
          </cell>
          <cell r="L72" t="str">
            <v>SOTRALENZ HABITAT FRANCE - RIKUTEC FRANCE</v>
          </cell>
          <cell r="M72" t="str">
            <v>ALSACE</v>
          </cell>
          <cell r="N72">
            <v>67</v>
          </cell>
          <cell r="O72" t="str">
            <v>DRULINGEN</v>
          </cell>
          <cell r="P72" t="str">
            <v>LCR</v>
          </cell>
          <cell r="Q72" t="str">
            <v>19, Rue de la Haye   CS 30058   SCHILTIGHEIM</v>
          </cell>
          <cell r="R72">
            <v>67013</v>
          </cell>
          <cell r="S72" t="str">
            <v>STRASBOURG Cédex</v>
          </cell>
          <cell r="T72">
            <v>388770240</v>
          </cell>
          <cell r="V72">
            <v>388770285</v>
          </cell>
          <cell r="W72">
            <v>162340</v>
          </cell>
          <cell r="Y72">
            <v>162340</v>
          </cell>
          <cell r="Z72">
            <v>65546</v>
          </cell>
          <cell r="AA72" t="str">
            <v>JM</v>
          </cell>
        </row>
        <row r="73">
          <cell r="A73">
            <v>9.0709999999999997</v>
          </cell>
          <cell r="B73">
            <v>7</v>
          </cell>
          <cell r="C73" t="str">
            <v>JLC</v>
          </cell>
          <cell r="D73" t="str">
            <v>BI</v>
          </cell>
          <cell r="E73" t="str">
            <v>BATIPRO CONCEPT</v>
          </cell>
          <cell r="F73" t="str">
            <v>31, Rue de la Gare</v>
          </cell>
          <cell r="G73">
            <v>25770</v>
          </cell>
          <cell r="H73" t="str">
            <v>SERRE LES SAPINS</v>
          </cell>
          <cell r="I73">
            <v>381412500</v>
          </cell>
          <cell r="J73">
            <v>676487196</v>
          </cell>
          <cell r="K73">
            <v>381518041</v>
          </cell>
          <cell r="L73" t="str">
            <v>LANCIER</v>
          </cell>
          <cell r="M73" t="str">
            <v>ALSACE</v>
          </cell>
          <cell r="N73">
            <v>67</v>
          </cell>
          <cell r="O73" t="str">
            <v>MOLSHEIM</v>
          </cell>
          <cell r="P73" t="str">
            <v>BATIPRO CONCEPT</v>
          </cell>
          <cell r="Q73" t="str">
            <v>31, Rue de la Gare</v>
          </cell>
          <cell r="R73">
            <v>25770</v>
          </cell>
          <cell r="S73" t="str">
            <v>SERRE LES SAPINS</v>
          </cell>
          <cell r="T73">
            <v>381412500</v>
          </cell>
          <cell r="U73">
            <v>676487196</v>
          </cell>
          <cell r="V73">
            <v>381518041</v>
          </cell>
          <cell r="W73">
            <v>67192.25</v>
          </cell>
          <cell r="X73">
            <v>1280</v>
          </cell>
          <cell r="Y73">
            <v>68472.25</v>
          </cell>
          <cell r="Z73">
            <v>30227</v>
          </cell>
          <cell r="AA73" t="str">
            <v>JM</v>
          </cell>
        </row>
        <row r="74">
          <cell r="A74">
            <v>9.0719999999999992</v>
          </cell>
          <cell r="B74">
            <v>7</v>
          </cell>
          <cell r="C74" t="str">
            <v>JLC</v>
          </cell>
          <cell r="D74" t="str">
            <v>BI</v>
          </cell>
          <cell r="E74" t="str">
            <v>BATIPRO CONCEPT</v>
          </cell>
          <cell r="F74" t="str">
            <v>31, Rue de la Gare</v>
          </cell>
          <cell r="G74">
            <v>25770</v>
          </cell>
          <cell r="H74" t="str">
            <v>SERRE LES SAPINS</v>
          </cell>
          <cell r="I74">
            <v>381412500</v>
          </cell>
          <cell r="J74">
            <v>676487196</v>
          </cell>
          <cell r="K74">
            <v>381518041</v>
          </cell>
          <cell r="L74" t="str">
            <v>SCI MR INVEST</v>
          </cell>
          <cell r="M74" t="str">
            <v>ALSACE</v>
          </cell>
          <cell r="N74">
            <v>68</v>
          </cell>
          <cell r="O74" t="str">
            <v>GUEMAR</v>
          </cell>
          <cell r="P74" t="str">
            <v>BATIPRO CONCEPT</v>
          </cell>
          <cell r="Q74" t="str">
            <v>31, Rue de la Gare</v>
          </cell>
          <cell r="R74">
            <v>25770</v>
          </cell>
          <cell r="S74" t="str">
            <v>SERRE LES SAPINS</v>
          </cell>
          <cell r="T74">
            <v>381412500</v>
          </cell>
          <cell r="U74">
            <v>676487196</v>
          </cell>
          <cell r="V74">
            <v>381518041</v>
          </cell>
          <cell r="W74">
            <v>51867.85</v>
          </cell>
          <cell r="X74">
            <v>1330</v>
          </cell>
          <cell r="Y74">
            <v>53197.85</v>
          </cell>
          <cell r="Z74">
            <v>28760</v>
          </cell>
          <cell r="AA74" t="str">
            <v>JM</v>
          </cell>
        </row>
        <row r="75">
          <cell r="A75">
            <v>9.0730000000000004</v>
          </cell>
          <cell r="B75">
            <v>8</v>
          </cell>
          <cell r="C75" t="str">
            <v>JH</v>
          </cell>
          <cell r="D75" t="str">
            <v>GD</v>
          </cell>
          <cell r="E75" t="str">
            <v>IMMOBILIERE EUROPEENNE DES MOUSQUETAIRES</v>
          </cell>
          <cell r="F75" t="str">
            <v>24, Rue Auguste Chabrières</v>
          </cell>
          <cell r="G75">
            <v>75015</v>
          </cell>
          <cell r="H75" t="str">
            <v>PARIS</v>
          </cell>
          <cell r="L75" t="str">
            <v>INTERMARCHE</v>
          </cell>
          <cell r="M75" t="str">
            <v>ALSACE</v>
          </cell>
          <cell r="N75">
            <v>68</v>
          </cell>
          <cell r="O75" t="str">
            <v>VIEUX THANN</v>
          </cell>
          <cell r="P75" t="str">
            <v>AXIS INGENIERIE</v>
          </cell>
          <cell r="Q75" t="str">
            <v>89, Rue Bellecombe</v>
          </cell>
          <cell r="R75">
            <v>69003</v>
          </cell>
          <cell r="S75" t="str">
            <v>LYON</v>
          </cell>
          <cell r="T75">
            <v>478629555</v>
          </cell>
          <cell r="U75">
            <v>777974366</v>
          </cell>
          <cell r="V75">
            <v>478628553</v>
          </cell>
          <cell r="W75">
            <v>40000</v>
          </cell>
          <cell r="Y75">
            <v>40000</v>
          </cell>
          <cell r="Z75">
            <v>3120</v>
          </cell>
          <cell r="AA75" t="str">
            <v>JH</v>
          </cell>
        </row>
        <row r="76">
          <cell r="A76">
            <v>9.0739999999999998</v>
          </cell>
          <cell r="B76">
            <v>8</v>
          </cell>
          <cell r="C76" t="str">
            <v>RM</v>
          </cell>
          <cell r="D76" t="str">
            <v>DI</v>
          </cell>
          <cell r="E76" t="str">
            <v>ACP CONSTRUCTION</v>
          </cell>
          <cell r="F76" t="str">
            <v>20, Allée des Marronniers</v>
          </cell>
          <cell r="G76">
            <v>88190</v>
          </cell>
          <cell r="H76" t="str">
            <v>GOLBEY</v>
          </cell>
          <cell r="I76">
            <v>329291629</v>
          </cell>
          <cell r="K76">
            <v>329291628</v>
          </cell>
          <cell r="L76" t="str">
            <v>SCI ESPACE MAJORELLE - CINEMA GRANDE GALERIE</v>
          </cell>
          <cell r="M76" t="str">
            <v>LORRAINE</v>
          </cell>
          <cell r="N76">
            <v>88</v>
          </cell>
          <cell r="O76" t="str">
            <v>REMIREMONT</v>
          </cell>
          <cell r="P76" t="str">
            <v>ACP CONSTRUCTION</v>
          </cell>
          <cell r="Q76" t="str">
            <v>50, Rue Léo Valentin</v>
          </cell>
          <cell r="R76">
            <v>88000</v>
          </cell>
          <cell r="S76" t="str">
            <v>EPINAL</v>
          </cell>
          <cell r="T76">
            <v>329291629</v>
          </cell>
          <cell r="V76">
            <v>329291628</v>
          </cell>
          <cell r="W76">
            <v>308825</v>
          </cell>
          <cell r="X76">
            <v>22000</v>
          </cell>
          <cell r="Y76">
            <v>330825</v>
          </cell>
          <cell r="Z76">
            <v>148330</v>
          </cell>
          <cell r="AA76" t="str">
            <v>RM</v>
          </cell>
        </row>
        <row r="77">
          <cell r="A77">
            <v>9.0749999999999993</v>
          </cell>
          <cell r="B77">
            <v>8</v>
          </cell>
          <cell r="C77" t="str">
            <v>BE</v>
          </cell>
          <cell r="D77" t="str">
            <v>BI</v>
          </cell>
          <cell r="E77" t="str">
            <v>SECHE ECO SERVICES</v>
          </cell>
          <cell r="F77" t="str">
            <v>Les Hêtres   CS 20020</v>
          </cell>
          <cell r="G77">
            <v>53811</v>
          </cell>
          <cell r="H77" t="str">
            <v>CHANGE</v>
          </cell>
          <cell r="I77">
            <v>243679371</v>
          </cell>
          <cell r="K77">
            <v>243679379</v>
          </cell>
          <cell r="L77" t="str">
            <v>ARCELOR MITTAL</v>
          </cell>
          <cell r="M77" t="str">
            <v>PROVENCE ALPES COTE AZUR</v>
          </cell>
          <cell r="N77">
            <v>13</v>
          </cell>
          <cell r="O77" t="str">
            <v>FOS SUR MER</v>
          </cell>
          <cell r="P77" t="str">
            <v>SECHE ENVIRONNEMENT</v>
          </cell>
          <cell r="Q77" t="str">
            <v>1425, Avenue Charles De Gaulle</v>
          </cell>
          <cell r="R77">
            <v>1150</v>
          </cell>
          <cell r="S77" t="str">
            <v>SAINT VULBAS</v>
          </cell>
          <cell r="U77">
            <v>638922155</v>
          </cell>
          <cell r="W77">
            <v>304510</v>
          </cell>
          <cell r="Y77">
            <v>304510</v>
          </cell>
          <cell r="Z77">
            <v>82563</v>
          </cell>
          <cell r="AA77" t="str">
            <v>RM</v>
          </cell>
        </row>
        <row r="78">
          <cell r="A78">
            <v>9.0760000000000005</v>
          </cell>
          <cell r="B78">
            <v>8</v>
          </cell>
          <cell r="C78" t="str">
            <v>RM</v>
          </cell>
          <cell r="D78" t="str">
            <v>BI</v>
          </cell>
          <cell r="E78" t="str">
            <v>IECS</v>
          </cell>
          <cell r="F78" t="str">
            <v>9, Lieu-Dit La Sablière   BP 7</v>
          </cell>
          <cell r="G78">
            <v>70160</v>
          </cell>
          <cell r="H78" t="str">
            <v>MERSUAY</v>
          </cell>
          <cell r="I78">
            <v>384913866</v>
          </cell>
          <cell r="L78" t="str">
            <v>PRADIER ENVIRONNEMENT</v>
          </cell>
          <cell r="M78" t="str">
            <v>PROVENCE ALPES COTE AZUR</v>
          </cell>
          <cell r="N78">
            <v>84</v>
          </cell>
          <cell r="O78" t="str">
            <v>MONTDRAGON</v>
          </cell>
          <cell r="W78" t="str">
            <v>ANNULEE</v>
          </cell>
          <cell r="Y78" t="str">
            <v>ANNULEE</v>
          </cell>
          <cell r="Z78" t="str">
            <v>ANNULEE</v>
          </cell>
          <cell r="AA78" t="str">
            <v>RM</v>
          </cell>
          <cell r="AC78">
            <v>363930</v>
          </cell>
          <cell r="AD78" t="str">
            <v>117 T 624</v>
          </cell>
        </row>
        <row r="79">
          <cell r="A79">
            <v>9.077</v>
          </cell>
          <cell r="B79">
            <v>8</v>
          </cell>
          <cell r="C79" t="str">
            <v>BE</v>
          </cell>
          <cell r="D79" t="str">
            <v>BI</v>
          </cell>
          <cell r="E79" t="str">
            <v>DRUET</v>
          </cell>
          <cell r="F79" t="str">
            <v>5, Rue Alfred Dornier   BP 46</v>
          </cell>
          <cell r="G79">
            <v>70180</v>
          </cell>
          <cell r="H79" t="str">
            <v>DAMPIERRE SUR SALON</v>
          </cell>
          <cell r="I79">
            <v>384677075</v>
          </cell>
          <cell r="L79" t="str">
            <v>DRUET (SINISTRE INCENDIE)</v>
          </cell>
          <cell r="M79" t="str">
            <v>FRANCHE COMTE</v>
          </cell>
          <cell r="N79">
            <v>70</v>
          </cell>
          <cell r="O79" t="str">
            <v>DAMPIERRE SUR SALON</v>
          </cell>
          <cell r="W79">
            <v>70957</v>
          </cell>
          <cell r="Y79">
            <v>70957</v>
          </cell>
          <cell r="Z79">
            <v>24000</v>
          </cell>
        </row>
        <row r="80">
          <cell r="A80">
            <v>9.0779999999999994</v>
          </cell>
          <cell r="B80">
            <v>8</v>
          </cell>
          <cell r="C80" t="str">
            <v>JLC</v>
          </cell>
          <cell r="D80" t="str">
            <v>DI</v>
          </cell>
          <cell r="E80" t="str">
            <v>CUROT CONSTRUCTION</v>
          </cell>
          <cell r="F80" t="str">
            <v>152, Rue des Vieilles Vignes   BP 50101</v>
          </cell>
          <cell r="G80">
            <v>21602</v>
          </cell>
          <cell r="H80" t="str">
            <v>LONGVIC Cédex</v>
          </cell>
          <cell r="I80">
            <v>380680730</v>
          </cell>
          <cell r="K80">
            <v>380667341</v>
          </cell>
          <cell r="L80" t="str">
            <v>SNCF MOBILITE</v>
          </cell>
          <cell r="M80" t="str">
            <v>BOURGOGNE</v>
          </cell>
          <cell r="N80">
            <v>21</v>
          </cell>
          <cell r="O80" t="str">
            <v>DIJON</v>
          </cell>
          <cell r="P80" t="str">
            <v>CUROT CONSTRUCTION</v>
          </cell>
          <cell r="Q80" t="str">
            <v>15, Rue des Vieilles Vignes   BP 50101</v>
          </cell>
          <cell r="R80">
            <v>21602</v>
          </cell>
          <cell r="S80" t="str">
            <v>LONGVIC Cédex</v>
          </cell>
          <cell r="T80">
            <v>380680730</v>
          </cell>
          <cell r="V80">
            <v>380667341</v>
          </cell>
          <cell r="W80">
            <v>239058.5</v>
          </cell>
          <cell r="X80">
            <v>77238</v>
          </cell>
          <cell r="Y80">
            <v>316296.5</v>
          </cell>
          <cell r="Z80">
            <v>84900</v>
          </cell>
          <cell r="AA80" t="str">
            <v>RC</v>
          </cell>
        </row>
        <row r="81">
          <cell r="A81">
            <v>9.0790000000000006</v>
          </cell>
          <cell r="B81">
            <v>8</v>
          </cell>
          <cell r="C81" t="str">
            <v>BE</v>
          </cell>
          <cell r="D81" t="str">
            <v>DI</v>
          </cell>
          <cell r="E81" t="str">
            <v>GROUPE NC</v>
          </cell>
          <cell r="F81" t="str">
            <v>1, Rue de la Coulée Verte   CS 50071</v>
          </cell>
          <cell r="G81">
            <v>77244</v>
          </cell>
          <cell r="H81" t="str">
            <v>CESSON Cédex</v>
          </cell>
          <cell r="I81">
            <v>160633610</v>
          </cell>
          <cell r="J81">
            <v>674858994</v>
          </cell>
          <cell r="K81">
            <v>160632120</v>
          </cell>
          <cell r="L81" t="str">
            <v>EDF R &amp; D - P24</v>
          </cell>
          <cell r="M81" t="str">
            <v>ILE DE FRANCE</v>
          </cell>
          <cell r="N81">
            <v>77</v>
          </cell>
          <cell r="O81" t="str">
            <v>ORVANNE</v>
          </cell>
          <cell r="P81" t="str">
            <v>GROUPE NC</v>
          </cell>
          <cell r="Q81" t="str">
            <v>1, Rue de la Coulée Verte   CS 50071</v>
          </cell>
          <cell r="R81">
            <v>77244</v>
          </cell>
          <cell r="S81" t="str">
            <v>CESSON Cédex</v>
          </cell>
          <cell r="T81">
            <v>160633610</v>
          </cell>
          <cell r="U81">
            <v>674858994</v>
          </cell>
          <cell r="V81">
            <v>160632120</v>
          </cell>
          <cell r="W81">
            <v>26000</v>
          </cell>
          <cell r="Y81">
            <v>26000</v>
          </cell>
          <cell r="Z81">
            <v>4120</v>
          </cell>
          <cell r="AA81" t="str">
            <v>WF</v>
          </cell>
        </row>
        <row r="82">
          <cell r="A82">
            <v>9.08</v>
          </cell>
          <cell r="B82">
            <v>9</v>
          </cell>
          <cell r="C82" t="str">
            <v>RM</v>
          </cell>
          <cell r="D82" t="str">
            <v>MP</v>
          </cell>
          <cell r="E82" t="str">
            <v>CMR</v>
          </cell>
          <cell r="F82" t="str">
            <v>25 C, Avenue de Toulouse   ZAC Bel Air</v>
          </cell>
          <cell r="G82">
            <v>97450</v>
          </cell>
          <cell r="H82" t="str">
            <v>SAINT LOUIS</v>
          </cell>
          <cell r="I82">
            <v>262220909</v>
          </cell>
          <cell r="K82">
            <v>262220910</v>
          </cell>
          <cell r="L82" t="str">
            <v>COLLEGE ROCQUEFEUIL</v>
          </cell>
          <cell r="M82" t="str">
            <v>OUTRE MER</v>
          </cell>
          <cell r="N82">
            <v>97</v>
          </cell>
          <cell r="O82" t="str">
            <v>SAINT PAUL (LA REUNION)</v>
          </cell>
          <cell r="W82">
            <v>493132.91</v>
          </cell>
          <cell r="X82">
            <v>1200</v>
          </cell>
          <cell r="Y82">
            <v>494332.91</v>
          </cell>
          <cell r="Z82">
            <v>107840</v>
          </cell>
          <cell r="AA82" t="str">
            <v>RM</v>
          </cell>
        </row>
        <row r="83">
          <cell r="A83">
            <v>9.0809999999999995</v>
          </cell>
          <cell r="B83">
            <v>9</v>
          </cell>
          <cell r="C83" t="str">
            <v>BE</v>
          </cell>
          <cell r="D83" t="str">
            <v>GD</v>
          </cell>
          <cell r="E83" t="str">
            <v>LOUVIERS DISTRIBUTION - SCI DES PRES</v>
          </cell>
          <cell r="F83" t="str">
            <v>BP 626   LOUVIERS</v>
          </cell>
          <cell r="G83">
            <v>27406</v>
          </cell>
          <cell r="H83" t="str">
            <v>INCARVILLE</v>
          </cell>
          <cell r="L83" t="str">
            <v>LECLERC</v>
          </cell>
          <cell r="M83" t="str">
            <v>HAUTE NORMANDIE</v>
          </cell>
          <cell r="N83">
            <v>27</v>
          </cell>
          <cell r="O83" t="str">
            <v>INCARVILLE</v>
          </cell>
          <cell r="P83" t="str">
            <v>CL CONCEPT</v>
          </cell>
          <cell r="Q83" t="str">
            <v>2, Rue Alexander Calder   BP 17</v>
          </cell>
          <cell r="R83">
            <v>37320</v>
          </cell>
          <cell r="S83" t="str">
            <v>TRUYES</v>
          </cell>
          <cell r="T83">
            <v>247433914</v>
          </cell>
          <cell r="W83">
            <v>15000</v>
          </cell>
          <cell r="Y83">
            <v>15000</v>
          </cell>
        </row>
        <row r="84">
          <cell r="A84">
            <v>9.0820000000000007</v>
          </cell>
          <cell r="B84">
            <v>9</v>
          </cell>
          <cell r="C84" t="str">
            <v>BE</v>
          </cell>
          <cell r="D84" t="str">
            <v>GD</v>
          </cell>
          <cell r="E84" t="str">
            <v>SCCV SALLANCHES PROMOTION - LES ARCHES</v>
          </cell>
          <cell r="F84" t="str">
            <v>22, Boulevard Voltaire</v>
          </cell>
          <cell r="G84">
            <v>92130</v>
          </cell>
          <cell r="H84" t="str">
            <v>ISSY LES MOULINEAUX</v>
          </cell>
          <cell r="L84" t="str">
            <v>CENTRE COMMERCIAL "THE SNOW"</v>
          </cell>
          <cell r="M84" t="str">
            <v>RHONE ALPES</v>
          </cell>
          <cell r="N84">
            <v>74</v>
          </cell>
          <cell r="O84" t="str">
            <v>SALLANCHES</v>
          </cell>
          <cell r="P84" t="str">
            <v>2CZI</v>
          </cell>
          <cell r="Q84" t="str">
            <v>38, Rue Raymond Penot</v>
          </cell>
          <cell r="R84">
            <v>91150</v>
          </cell>
          <cell r="S84" t="str">
            <v>BOUTERVILLIERS</v>
          </cell>
          <cell r="T84">
            <v>169953000</v>
          </cell>
          <cell r="U84">
            <v>630150905</v>
          </cell>
          <cell r="W84">
            <v>2059400</v>
          </cell>
          <cell r="X84">
            <v>5400</v>
          </cell>
          <cell r="Y84">
            <v>2064800</v>
          </cell>
          <cell r="Z84">
            <v>1044900</v>
          </cell>
          <cell r="AA84" t="str">
            <v>JH</v>
          </cell>
        </row>
        <row r="85">
          <cell r="A85">
            <v>9.0830000000000002</v>
          </cell>
          <cell r="B85">
            <v>9</v>
          </cell>
          <cell r="C85" t="str">
            <v>JH</v>
          </cell>
          <cell r="D85" t="str">
            <v>BI</v>
          </cell>
          <cell r="E85" t="str">
            <v>ARCO</v>
          </cell>
          <cell r="F85" t="str">
            <v>6, Rue de Dublin</v>
          </cell>
          <cell r="G85">
            <v>67300</v>
          </cell>
          <cell r="H85" t="str">
            <v>SCHILTIGHEIM</v>
          </cell>
          <cell r="I85">
            <v>388251715</v>
          </cell>
          <cell r="K85">
            <v>388251119</v>
          </cell>
          <cell r="L85" t="str">
            <v>SCI O'TOPOR (GARAGE VOLVO)</v>
          </cell>
          <cell r="M85" t="str">
            <v>ALSACE</v>
          </cell>
          <cell r="N85">
            <v>68</v>
          </cell>
          <cell r="O85" t="str">
            <v>SAUSHEIM</v>
          </cell>
          <cell r="P85" t="str">
            <v>ARCO</v>
          </cell>
          <cell r="Q85" t="str">
            <v>6, Rue de Dublin</v>
          </cell>
          <cell r="R85">
            <v>67300</v>
          </cell>
          <cell r="S85" t="str">
            <v>SCHILTIGHEIM</v>
          </cell>
          <cell r="T85">
            <v>388251715</v>
          </cell>
          <cell r="V85">
            <v>388251119</v>
          </cell>
          <cell r="W85">
            <v>90000</v>
          </cell>
          <cell r="Y85">
            <v>90000</v>
          </cell>
          <cell r="Z85">
            <v>42320</v>
          </cell>
          <cell r="AA85" t="str">
            <v>ER</v>
          </cell>
        </row>
        <row r="86">
          <cell r="A86">
            <v>9.0839999999999996</v>
          </cell>
          <cell r="B86">
            <v>9</v>
          </cell>
          <cell r="C86" t="str">
            <v>JH</v>
          </cell>
          <cell r="D86" t="str">
            <v>DI</v>
          </cell>
          <cell r="E86" t="str">
            <v>ARCO</v>
          </cell>
          <cell r="F86" t="str">
            <v>6, Rue de Dublin</v>
          </cell>
          <cell r="G86">
            <v>67300</v>
          </cell>
          <cell r="H86" t="str">
            <v>SCHILTIGHEIM</v>
          </cell>
          <cell r="I86">
            <v>388251715</v>
          </cell>
          <cell r="K86">
            <v>388251119</v>
          </cell>
          <cell r="L86" t="str">
            <v>PKA SAUSHEIM (GARAGE KROELY)</v>
          </cell>
          <cell r="M86" t="str">
            <v>ALSACE</v>
          </cell>
          <cell r="N86">
            <v>68</v>
          </cell>
          <cell r="O86" t="str">
            <v>SAUSHEIM</v>
          </cell>
          <cell r="P86" t="str">
            <v>ARCO</v>
          </cell>
          <cell r="Q86" t="str">
            <v>6, Rue de Dublin</v>
          </cell>
          <cell r="R86">
            <v>67300</v>
          </cell>
          <cell r="S86" t="str">
            <v>SCHILTIGHEIM</v>
          </cell>
          <cell r="T86">
            <v>388251715</v>
          </cell>
          <cell r="V86">
            <v>388251119</v>
          </cell>
          <cell r="W86">
            <v>40000</v>
          </cell>
          <cell r="X86">
            <v>3500</v>
          </cell>
          <cell r="Y86">
            <v>43500</v>
          </cell>
          <cell r="Z86">
            <v>15410</v>
          </cell>
          <cell r="AA86" t="str">
            <v>ER</v>
          </cell>
        </row>
        <row r="87">
          <cell r="A87">
            <v>9.0850000000000009</v>
          </cell>
          <cell r="B87">
            <v>9</v>
          </cell>
          <cell r="C87" t="str">
            <v>JH</v>
          </cell>
          <cell r="D87" t="str">
            <v>BI</v>
          </cell>
          <cell r="E87" t="str">
            <v>ARCO</v>
          </cell>
          <cell r="F87" t="str">
            <v>6, Rue de Dublin</v>
          </cell>
          <cell r="G87">
            <v>67300</v>
          </cell>
          <cell r="H87" t="str">
            <v>SCHILTIGHEIM</v>
          </cell>
          <cell r="I87">
            <v>388251715</v>
          </cell>
          <cell r="K87">
            <v>388251119</v>
          </cell>
          <cell r="L87" t="str">
            <v>SCI FLIS (CABINET DENTAIRE)</v>
          </cell>
          <cell r="M87" t="str">
            <v>ALSACE</v>
          </cell>
          <cell r="N87">
            <v>68</v>
          </cell>
          <cell r="O87" t="str">
            <v>ASPACH LE HAUT</v>
          </cell>
          <cell r="P87" t="str">
            <v>ARCO</v>
          </cell>
          <cell r="Q87" t="str">
            <v>6, Rue de Dublin</v>
          </cell>
          <cell r="R87">
            <v>67300</v>
          </cell>
          <cell r="S87" t="str">
            <v>SCHILTIGHEIM</v>
          </cell>
          <cell r="T87">
            <v>388251715</v>
          </cell>
          <cell r="V87">
            <v>388251119</v>
          </cell>
          <cell r="W87">
            <v>110000</v>
          </cell>
          <cell r="Y87">
            <v>110000</v>
          </cell>
          <cell r="Z87">
            <v>44840</v>
          </cell>
          <cell r="AA87" t="str">
            <v>ER</v>
          </cell>
        </row>
        <row r="88">
          <cell r="A88">
            <v>9.0860000000000003</v>
          </cell>
          <cell r="B88">
            <v>9</v>
          </cell>
          <cell r="C88" t="str">
            <v>JH</v>
          </cell>
          <cell r="D88" t="str">
            <v>DI</v>
          </cell>
          <cell r="E88" t="str">
            <v>ARCO</v>
          </cell>
          <cell r="F88" t="str">
            <v>6, Rue de Dublin</v>
          </cell>
          <cell r="G88">
            <v>67300</v>
          </cell>
          <cell r="H88" t="str">
            <v>SCHILTIGHEIM</v>
          </cell>
          <cell r="I88">
            <v>388251715</v>
          </cell>
          <cell r="K88">
            <v>388251119</v>
          </cell>
          <cell r="L88" t="str">
            <v>PK ANIMATION</v>
          </cell>
          <cell r="M88" t="str">
            <v>LORRAINE</v>
          </cell>
          <cell r="N88">
            <v>57</v>
          </cell>
          <cell r="O88" t="str">
            <v>THIONVILLE</v>
          </cell>
          <cell r="P88" t="str">
            <v>ARCO</v>
          </cell>
          <cell r="Q88" t="str">
            <v>6, Rue de Dublin</v>
          </cell>
          <cell r="R88">
            <v>67300</v>
          </cell>
          <cell r="S88" t="str">
            <v>SCHILTIGHEIM</v>
          </cell>
          <cell r="T88">
            <v>388251715</v>
          </cell>
          <cell r="V88">
            <v>388251119</v>
          </cell>
          <cell r="W88">
            <v>42500</v>
          </cell>
          <cell r="Y88">
            <v>42500</v>
          </cell>
          <cell r="Z88">
            <v>15410</v>
          </cell>
          <cell r="AA88" t="str">
            <v>ER</v>
          </cell>
        </row>
        <row r="89">
          <cell r="A89">
            <v>9.0869999999999997</v>
          </cell>
          <cell r="B89">
            <v>9</v>
          </cell>
          <cell r="C89" t="str">
            <v>RM</v>
          </cell>
          <cell r="D89" t="str">
            <v>MP</v>
          </cell>
          <cell r="E89" t="str">
            <v>CMR</v>
          </cell>
          <cell r="F89" t="str">
            <v>25C, Avenue de Toulouse   ZA Bel Air</v>
          </cell>
          <cell r="G89">
            <v>97450</v>
          </cell>
          <cell r="H89" t="str">
            <v>SAINT LOUIS</v>
          </cell>
          <cell r="I89">
            <v>262220909</v>
          </cell>
          <cell r="K89">
            <v>262220910</v>
          </cell>
          <cell r="L89" t="str">
            <v>EHPAD DU TAMPON (Bâtiment F)</v>
          </cell>
          <cell r="M89" t="str">
            <v>OUTRE MER</v>
          </cell>
          <cell r="N89">
            <v>97</v>
          </cell>
          <cell r="O89" t="str">
            <v>LE TAMPON (LA REUNION)</v>
          </cell>
          <cell r="W89">
            <v>52000</v>
          </cell>
          <cell r="Y89">
            <v>52000</v>
          </cell>
          <cell r="Z89">
            <v>28155</v>
          </cell>
          <cell r="AA89" t="str">
            <v>RM</v>
          </cell>
        </row>
        <row r="90">
          <cell r="A90">
            <v>9.0879999999999992</v>
          </cell>
          <cell r="B90">
            <v>9</v>
          </cell>
          <cell r="C90" t="str">
            <v>JH</v>
          </cell>
          <cell r="D90" t="str">
            <v>DI</v>
          </cell>
          <cell r="E90" t="str">
            <v>LCR</v>
          </cell>
          <cell r="F90" t="str">
            <v>19, Rue de la Haye   CS 30058   SCHILTIGHEIM</v>
          </cell>
          <cell r="G90">
            <v>67013</v>
          </cell>
          <cell r="H90" t="str">
            <v>STRASBOURG Cédex</v>
          </cell>
          <cell r="I90">
            <v>388770240</v>
          </cell>
          <cell r="K90">
            <v>388770285</v>
          </cell>
          <cell r="L90" t="str">
            <v>SCI PRESTIGE</v>
          </cell>
          <cell r="M90" t="str">
            <v>ALSACE</v>
          </cell>
          <cell r="N90">
            <v>67</v>
          </cell>
          <cell r="O90" t="str">
            <v>MOLSHEIM</v>
          </cell>
          <cell r="P90" t="str">
            <v>LCR</v>
          </cell>
          <cell r="Q90" t="str">
            <v>19, Rue de la Haye   CS 30058   SCHILTIGHEIM</v>
          </cell>
          <cell r="R90">
            <v>67013</v>
          </cell>
          <cell r="S90" t="str">
            <v>STRASBOURG Cédex</v>
          </cell>
          <cell r="T90">
            <v>388770240</v>
          </cell>
          <cell r="V90">
            <v>388770285</v>
          </cell>
          <cell r="W90">
            <v>11000</v>
          </cell>
          <cell r="Y90">
            <v>11000</v>
          </cell>
          <cell r="Z90">
            <v>2000</v>
          </cell>
          <cell r="AA90" t="str">
            <v>JM</v>
          </cell>
        </row>
        <row r="91">
          <cell r="A91">
            <v>9.0890000000000004</v>
          </cell>
          <cell r="B91">
            <v>9</v>
          </cell>
          <cell r="C91" t="str">
            <v>BE</v>
          </cell>
          <cell r="D91" t="str">
            <v>GD</v>
          </cell>
          <cell r="E91" t="str">
            <v>LES CHANTIERS DE TRENELLE</v>
          </cell>
          <cell r="F91" t="str">
            <v>17, Rue Eugène Eucharis   Lot Dillon</v>
          </cell>
          <cell r="G91">
            <v>97200</v>
          </cell>
          <cell r="H91" t="str">
            <v>FORT DE FRANCE</v>
          </cell>
          <cell r="I91">
            <v>596427070</v>
          </cell>
          <cell r="J91">
            <v>696968833</v>
          </cell>
          <cell r="K91">
            <v>596503050</v>
          </cell>
          <cell r="L91" t="str">
            <v>SIMAR - RESIDENCE GUIMAUVE</v>
          </cell>
          <cell r="M91" t="str">
            <v>OUTRE MER</v>
          </cell>
          <cell r="N91">
            <v>97</v>
          </cell>
          <cell r="O91" t="str">
            <v>LE LAMENTIN (MARTINIQUE)</v>
          </cell>
          <cell r="P91" t="str">
            <v>SETB</v>
          </cell>
          <cell r="Q91" t="str">
            <v>ZI La lézarde   Voie n° 1   16 Immeuble Les Flamboyants</v>
          </cell>
          <cell r="R91">
            <v>97232</v>
          </cell>
          <cell r="S91" t="str">
            <v>LE LAMENTIN</v>
          </cell>
          <cell r="T91">
            <v>596510020</v>
          </cell>
          <cell r="V91">
            <v>596510912</v>
          </cell>
          <cell r="W91">
            <v>149844.19</v>
          </cell>
          <cell r="Y91">
            <v>149844.19</v>
          </cell>
          <cell r="Z91">
            <v>15000</v>
          </cell>
        </row>
        <row r="92">
          <cell r="A92">
            <v>9.09</v>
          </cell>
          <cell r="B92">
            <v>10</v>
          </cell>
          <cell r="C92" t="str">
            <v>JH</v>
          </cell>
          <cell r="D92" t="str">
            <v>GD</v>
          </cell>
          <cell r="E92" t="str">
            <v>IMMOBILIERE EUROPEENNE DES MOUSQUETAIRES</v>
          </cell>
          <cell r="F92" t="str">
            <v>24, Rue Auguste Chabrières</v>
          </cell>
          <cell r="G92">
            <v>75015</v>
          </cell>
          <cell r="H92" t="str">
            <v>PARIS</v>
          </cell>
          <cell r="L92" t="str">
            <v>INTERMARCHE + BRICOMARCHE</v>
          </cell>
          <cell r="M92" t="str">
            <v>RHONE ALPES</v>
          </cell>
          <cell r="N92">
            <v>38</v>
          </cell>
          <cell r="O92" t="str">
            <v>LE TOUVET</v>
          </cell>
          <cell r="P92" t="str">
            <v>AXIS INGENIERIE</v>
          </cell>
          <cell r="Q92" t="str">
            <v>89, Rue Bellecombe</v>
          </cell>
          <cell r="R92">
            <v>69003</v>
          </cell>
          <cell r="S92" t="str">
            <v>LYON</v>
          </cell>
          <cell r="T92">
            <v>477974366</v>
          </cell>
          <cell r="W92">
            <v>829439</v>
          </cell>
          <cell r="Y92">
            <v>829439</v>
          </cell>
          <cell r="Z92">
            <v>458900</v>
          </cell>
        </row>
        <row r="93">
          <cell r="A93">
            <v>9.0909999999999993</v>
          </cell>
          <cell r="B93">
            <v>10</v>
          </cell>
          <cell r="C93" t="str">
            <v>JLC</v>
          </cell>
          <cell r="D93" t="str">
            <v>BI</v>
          </cell>
          <cell r="E93" t="str">
            <v>BATIPRO CONCEPT</v>
          </cell>
          <cell r="F93" t="str">
            <v>31, Rue de la Gare</v>
          </cell>
          <cell r="G93">
            <v>25770</v>
          </cell>
          <cell r="H93" t="str">
            <v>SERRE LES SAPINS</v>
          </cell>
          <cell r="I93">
            <v>381412500</v>
          </cell>
          <cell r="K93">
            <v>381518041</v>
          </cell>
          <cell r="L93" t="str">
            <v>SCI A CHENAUX (SOPIL)</v>
          </cell>
          <cell r="M93" t="str">
            <v>FRANCHE COMTE</v>
          </cell>
          <cell r="N93">
            <v>25</v>
          </cell>
          <cell r="O93" t="str">
            <v>PIREY</v>
          </cell>
          <cell r="P93" t="str">
            <v>BATIPRO CONCEPT</v>
          </cell>
          <cell r="Q93" t="str">
            <v>31, Rue de la Gare</v>
          </cell>
          <cell r="R93">
            <v>25770</v>
          </cell>
          <cell r="S93" t="str">
            <v>SERRE LES SAPINS</v>
          </cell>
          <cell r="T93">
            <v>381412500</v>
          </cell>
          <cell r="V93">
            <v>381518041</v>
          </cell>
          <cell r="W93">
            <v>133592</v>
          </cell>
          <cell r="Y93">
            <v>133592</v>
          </cell>
          <cell r="Z93">
            <v>73270</v>
          </cell>
          <cell r="AA93" t="str">
            <v>JM</v>
          </cell>
        </row>
        <row r="94">
          <cell r="A94">
            <v>9.0920000000000005</v>
          </cell>
          <cell r="B94">
            <v>10</v>
          </cell>
          <cell r="C94" t="str">
            <v>JLC</v>
          </cell>
          <cell r="D94" t="str">
            <v>BI</v>
          </cell>
          <cell r="E94" t="str">
            <v>SCI VAL DU LYS</v>
          </cell>
          <cell r="F94" t="str">
            <v>460, Avenue de la Quiera  ZI de l'Argile   Voie B   CS 40202</v>
          </cell>
          <cell r="G94">
            <v>6372</v>
          </cell>
          <cell r="H94" t="str">
            <v>MOUANS SARTOUX Cédex</v>
          </cell>
          <cell r="L94" t="str">
            <v>SCI VAL DU LYS SEPALUMIC</v>
          </cell>
          <cell r="M94" t="str">
            <v>BOURGOGNE</v>
          </cell>
          <cell r="N94">
            <v>21</v>
          </cell>
          <cell r="O94" t="str">
            <v>GENLIS</v>
          </cell>
          <cell r="P94" t="str">
            <v>FM INGENIERIE</v>
          </cell>
          <cell r="Q94" t="str">
            <v>112, Rue Eugène Pottier   CS 84331   Immeuble le ZN</v>
          </cell>
          <cell r="R94">
            <v>35043</v>
          </cell>
          <cell r="S94" t="str">
            <v>RENNES Cédex</v>
          </cell>
          <cell r="T94">
            <v>223302828</v>
          </cell>
          <cell r="U94">
            <v>624980550</v>
          </cell>
          <cell r="W94">
            <v>713000</v>
          </cell>
          <cell r="X94">
            <v>5500</v>
          </cell>
          <cell r="Y94">
            <v>718500</v>
          </cell>
          <cell r="Z94">
            <v>245815</v>
          </cell>
          <cell r="AA94" t="str">
            <v>RC</v>
          </cell>
        </row>
        <row r="95">
          <cell r="A95">
            <v>9.093</v>
          </cell>
          <cell r="B95">
            <v>10</v>
          </cell>
          <cell r="C95" t="str">
            <v>RM</v>
          </cell>
          <cell r="D95" t="str">
            <v>DI</v>
          </cell>
          <cell r="E95" t="str">
            <v>RION CONSTRUCTION INDUSTRIELLE</v>
          </cell>
          <cell r="F95" t="str">
            <v>11, Rue des Arts et Métiers</v>
          </cell>
          <cell r="G95">
            <v>97200</v>
          </cell>
          <cell r="H95" t="str">
            <v>FORT DE FRANCE</v>
          </cell>
          <cell r="J95">
            <v>696079708</v>
          </cell>
          <cell r="L95" t="str">
            <v>RSMA</v>
          </cell>
          <cell r="M95" t="str">
            <v>OUTRE MER</v>
          </cell>
          <cell r="N95">
            <v>97</v>
          </cell>
          <cell r="O95" t="str">
            <v>LA MARTNIQUE</v>
          </cell>
          <cell r="P95" t="str">
            <v>RION CONSTRUCTION INDUSTRIELLE</v>
          </cell>
          <cell r="Q95" t="str">
            <v>11, Rue des Arts et Métiers</v>
          </cell>
          <cell r="R95">
            <v>97200</v>
          </cell>
          <cell r="S95" t="str">
            <v>FORT DE FRANCE</v>
          </cell>
          <cell r="U95">
            <v>696079708</v>
          </cell>
          <cell r="W95">
            <v>6024.7</v>
          </cell>
          <cell r="Y95">
            <v>6024.7</v>
          </cell>
          <cell r="Z95">
            <v>2243</v>
          </cell>
          <cell r="AA95" t="str">
            <v>RM</v>
          </cell>
        </row>
        <row r="96">
          <cell r="A96">
            <v>9.0939999999999994</v>
          </cell>
          <cell r="B96">
            <v>10</v>
          </cell>
          <cell r="C96" t="str">
            <v>JLC</v>
          </cell>
          <cell r="D96" t="str">
            <v>BI</v>
          </cell>
          <cell r="E96" t="str">
            <v>BATIPRO CONCEPT</v>
          </cell>
          <cell r="F96" t="str">
            <v>31, Rue de la Gare</v>
          </cell>
          <cell r="G96">
            <v>25770</v>
          </cell>
          <cell r="H96" t="str">
            <v>SERRE LES SAPINS</v>
          </cell>
          <cell r="I96">
            <v>381412500</v>
          </cell>
          <cell r="K96">
            <v>381518041</v>
          </cell>
          <cell r="L96" t="str">
            <v>SCI LBO - JONE ORTI</v>
          </cell>
          <cell r="M96" t="str">
            <v>FRANCHE COMTE</v>
          </cell>
          <cell r="N96">
            <v>25</v>
          </cell>
          <cell r="O96" t="str">
            <v>SAINT VIT</v>
          </cell>
          <cell r="P96" t="str">
            <v>BATIPRO CONCEPT</v>
          </cell>
          <cell r="Q96" t="str">
            <v>31, Rue de la Gare</v>
          </cell>
          <cell r="R96">
            <v>25770</v>
          </cell>
          <cell r="S96" t="str">
            <v>SERRE LES SAPINS</v>
          </cell>
          <cell r="T96">
            <v>381412500</v>
          </cell>
          <cell r="V96">
            <v>381518041</v>
          </cell>
          <cell r="W96">
            <v>327361.90000000002</v>
          </cell>
          <cell r="Y96">
            <v>327361.90000000002</v>
          </cell>
          <cell r="Z96">
            <v>197026</v>
          </cell>
          <cell r="AA96" t="str">
            <v>JM</v>
          </cell>
        </row>
        <row r="97">
          <cell r="A97">
            <v>9.0950000000000006</v>
          </cell>
          <cell r="B97">
            <v>10</v>
          </cell>
          <cell r="C97" t="str">
            <v>JH</v>
          </cell>
          <cell r="D97" t="str">
            <v>BI</v>
          </cell>
          <cell r="E97" t="str">
            <v>ARCO</v>
          </cell>
          <cell r="F97" t="str">
            <v>6, Rue de Dublin</v>
          </cell>
          <cell r="G97">
            <v>67300</v>
          </cell>
          <cell r="H97" t="str">
            <v>SCHILTIGHEIM</v>
          </cell>
          <cell r="I97">
            <v>388251715</v>
          </cell>
          <cell r="K97">
            <v>388251119</v>
          </cell>
          <cell r="L97" t="str">
            <v>SCI NEWS</v>
          </cell>
          <cell r="M97" t="str">
            <v>ALSACE</v>
          </cell>
          <cell r="N97">
            <v>67</v>
          </cell>
          <cell r="O97" t="str">
            <v>BISCHWILLER</v>
          </cell>
          <cell r="P97" t="str">
            <v>ARCO</v>
          </cell>
          <cell r="Q97" t="str">
            <v>6, Rue de Dublin</v>
          </cell>
          <cell r="R97">
            <v>67300</v>
          </cell>
          <cell r="S97" t="str">
            <v>SCHILTIGHEIM</v>
          </cell>
          <cell r="T97">
            <v>388251715</v>
          </cell>
          <cell r="V97">
            <v>388251119</v>
          </cell>
          <cell r="W97">
            <v>82000</v>
          </cell>
          <cell r="X97">
            <v>2651.25</v>
          </cell>
          <cell r="Y97">
            <v>84651.25</v>
          </cell>
          <cell r="Z97">
            <v>33218</v>
          </cell>
          <cell r="AA97" t="str">
            <v>ER</v>
          </cell>
        </row>
        <row r="98">
          <cell r="A98">
            <v>9.0960000000000001</v>
          </cell>
          <cell r="B98">
            <v>10</v>
          </cell>
          <cell r="C98" t="str">
            <v>JH</v>
          </cell>
          <cell r="D98" t="str">
            <v>AG</v>
          </cell>
          <cell r="E98" t="str">
            <v>EARL DE LA FERME DE JOUX</v>
          </cell>
          <cell r="F98" t="str">
            <v>2, Le Château</v>
          </cell>
          <cell r="G98">
            <v>25650</v>
          </cell>
          <cell r="H98" t="str">
            <v>HAUTERIVE LA FRESSE</v>
          </cell>
          <cell r="J98">
            <v>769089799</v>
          </cell>
          <cell r="L98" t="str">
            <v>EARL DE LA FERME DE JOUX</v>
          </cell>
          <cell r="M98" t="str">
            <v>FRANCHE COMTE</v>
          </cell>
          <cell r="N98">
            <v>25</v>
          </cell>
          <cell r="O98" t="str">
            <v>PONTARLIER</v>
          </cell>
          <cell r="W98">
            <v>31620</v>
          </cell>
          <cell r="Y98">
            <v>31620</v>
          </cell>
          <cell r="Z98">
            <v>14630</v>
          </cell>
          <cell r="AA98" t="str">
            <v>ER</v>
          </cell>
        </row>
        <row r="99">
          <cell r="A99">
            <v>9.0969999999999995</v>
          </cell>
          <cell r="B99">
            <v>11</v>
          </cell>
          <cell r="C99" t="str">
            <v>BE</v>
          </cell>
          <cell r="D99" t="str">
            <v>DI</v>
          </cell>
          <cell r="E99" t="str">
            <v>BDM</v>
          </cell>
          <cell r="F99" t="str">
            <v>14, Avenue de l'Europe   BP 112   Immeuble Néos</v>
          </cell>
          <cell r="G99">
            <v>77144</v>
          </cell>
          <cell r="H99" t="str">
            <v>MONTEVRAIN</v>
          </cell>
          <cell r="L99" t="str">
            <v>CENTRE LECLERC (Restaurant et 2 bâtiments activités)</v>
          </cell>
          <cell r="M99" t="str">
            <v>ILE DE FRANCE</v>
          </cell>
          <cell r="N99">
            <v>77</v>
          </cell>
          <cell r="O99" t="str">
            <v>VERT SAINT DENIS</v>
          </cell>
          <cell r="P99" t="str">
            <v>COBI ENGINEERING REALISATION</v>
          </cell>
          <cell r="Q99" t="str">
            <v>2, Rue Charles De Gaulle   BP 74147</v>
          </cell>
          <cell r="R99">
            <v>22100</v>
          </cell>
          <cell r="S99" t="str">
            <v>LANVALLAY</v>
          </cell>
          <cell r="T99">
            <v>296399585</v>
          </cell>
          <cell r="W99">
            <v>253820</v>
          </cell>
          <cell r="X99">
            <v>140</v>
          </cell>
          <cell r="Y99">
            <v>253960</v>
          </cell>
          <cell r="Z99">
            <v>114820</v>
          </cell>
          <cell r="AA99" t="str">
            <v>FV</v>
          </cell>
        </row>
        <row r="100">
          <cell r="A100">
            <v>9.0980000000000008</v>
          </cell>
          <cell r="B100">
            <v>11</v>
          </cell>
          <cell r="C100" t="str">
            <v>RM</v>
          </cell>
          <cell r="D100" t="str">
            <v>BI</v>
          </cell>
          <cell r="E100" t="str">
            <v>DB INGENIERIE</v>
          </cell>
          <cell r="F100" t="str">
            <v>264, Avenue de la Gare</v>
          </cell>
          <cell r="G100">
            <v>74800</v>
          </cell>
          <cell r="H100" t="str">
            <v>LA ROCHE SUR FORON</v>
          </cell>
          <cell r="L100" t="str">
            <v>DELBERG</v>
          </cell>
          <cell r="M100" t="str">
            <v>RHONE ALPES</v>
          </cell>
          <cell r="N100">
            <v>74</v>
          </cell>
          <cell r="O100" t="str">
            <v>LA ROCHE SUR FORON</v>
          </cell>
          <cell r="P100" t="str">
            <v>BONNARD JEAN</v>
          </cell>
          <cell r="Q100" t="str">
            <v>264, Avenue de la Gare</v>
          </cell>
          <cell r="R100">
            <v>74800</v>
          </cell>
          <cell r="S100" t="str">
            <v>LA ROCHE SUR FORON</v>
          </cell>
          <cell r="T100">
            <v>450030578</v>
          </cell>
          <cell r="W100">
            <v>39000</v>
          </cell>
          <cell r="Y100">
            <v>39000</v>
          </cell>
          <cell r="Z100">
            <v>15000</v>
          </cell>
          <cell r="AA100" t="str">
            <v>RM</v>
          </cell>
        </row>
        <row r="101">
          <cell r="A101">
            <v>9.0990000000000002</v>
          </cell>
          <cell r="B101">
            <v>11</v>
          </cell>
          <cell r="C101" t="str">
            <v>BE</v>
          </cell>
          <cell r="D101" t="str">
            <v>BI</v>
          </cell>
          <cell r="E101" t="str">
            <v>JRS</v>
          </cell>
          <cell r="F101" t="str">
            <v>ZI de la Carrière</v>
          </cell>
          <cell r="G101">
            <v>21530</v>
          </cell>
          <cell r="H101" t="str">
            <v>LA ROCHE EN BRENIL</v>
          </cell>
          <cell r="I101">
            <v>380840810</v>
          </cell>
          <cell r="J101">
            <v>652041187</v>
          </cell>
          <cell r="K101">
            <v>380840801</v>
          </cell>
          <cell r="L101" t="str">
            <v>JRS</v>
          </cell>
          <cell r="M101" t="str">
            <v>BOURGOGNE</v>
          </cell>
          <cell r="N101">
            <v>21</v>
          </cell>
          <cell r="O101" t="str">
            <v>LA ROCHE EN BRENIL</v>
          </cell>
          <cell r="W101">
            <v>21260</v>
          </cell>
          <cell r="Y101">
            <v>21260</v>
          </cell>
          <cell r="Z101">
            <v>4800</v>
          </cell>
          <cell r="AA101" t="str">
            <v>RC</v>
          </cell>
        </row>
        <row r="102">
          <cell r="A102">
            <v>9.1</v>
          </cell>
          <cell r="B102">
            <v>11</v>
          </cell>
          <cell r="C102" t="str">
            <v>BE</v>
          </cell>
          <cell r="D102" t="str">
            <v>BI</v>
          </cell>
          <cell r="E102" t="str">
            <v>CUROT CONSTRUCTION</v>
          </cell>
          <cell r="F102" t="str">
            <v>152, Rue des Vieilles Vignes   BP 50101</v>
          </cell>
          <cell r="G102">
            <v>21602</v>
          </cell>
          <cell r="H102" t="str">
            <v>LONGVIC Cédex</v>
          </cell>
          <cell r="I102">
            <v>380680730</v>
          </cell>
          <cell r="J102">
            <v>674746533</v>
          </cell>
          <cell r="K102">
            <v>380667341</v>
          </cell>
          <cell r="L102" t="str">
            <v>SCI VAL DU LYS SEPALUMIC</v>
          </cell>
          <cell r="M102" t="str">
            <v>BOURGOGNE</v>
          </cell>
          <cell r="N102">
            <v>21</v>
          </cell>
          <cell r="O102" t="str">
            <v>GENLIS</v>
          </cell>
          <cell r="P102" t="str">
            <v>FM INGENIERIE</v>
          </cell>
          <cell r="Q102" t="str">
            <v>112, Rue Eugène Pottier   CS 84331   Immeuble le ZN</v>
          </cell>
          <cell r="R102">
            <v>35043</v>
          </cell>
          <cell r="S102" t="str">
            <v>RENNES Cédex</v>
          </cell>
          <cell r="T102">
            <v>223302828</v>
          </cell>
          <cell r="U102">
            <v>624980550</v>
          </cell>
          <cell r="W102">
            <v>43000</v>
          </cell>
          <cell r="Y102">
            <v>43000</v>
          </cell>
          <cell r="Z102">
            <v>16538</v>
          </cell>
          <cell r="AA102" t="str">
            <v>RC</v>
          </cell>
        </row>
        <row r="103">
          <cell r="A103">
            <v>9.1010000000000009</v>
          </cell>
          <cell r="B103">
            <v>11</v>
          </cell>
          <cell r="C103" t="str">
            <v>JH</v>
          </cell>
          <cell r="D103" t="str">
            <v>BI</v>
          </cell>
          <cell r="E103" t="str">
            <v>ARCO</v>
          </cell>
          <cell r="F103" t="str">
            <v>6, Rue de Dublin</v>
          </cell>
          <cell r="G103">
            <v>67300</v>
          </cell>
          <cell r="H103" t="str">
            <v>SCHILTIGHEIM</v>
          </cell>
          <cell r="I103">
            <v>388251715</v>
          </cell>
          <cell r="K103">
            <v>388251119</v>
          </cell>
          <cell r="L103" t="str">
            <v>SCI XAVBATI</v>
          </cell>
          <cell r="M103" t="str">
            <v>ALSACE</v>
          </cell>
          <cell r="N103">
            <v>67</v>
          </cell>
          <cell r="O103" t="str">
            <v>SCHERWILLER</v>
          </cell>
          <cell r="P103" t="str">
            <v>ARCO</v>
          </cell>
          <cell r="Q103" t="str">
            <v>6, Rue de Dublin</v>
          </cell>
          <cell r="R103">
            <v>67300</v>
          </cell>
          <cell r="S103" t="str">
            <v>SCHILTIGHEIM</v>
          </cell>
          <cell r="T103">
            <v>388251715</v>
          </cell>
          <cell r="V103">
            <v>388251119</v>
          </cell>
          <cell r="W103">
            <v>95500</v>
          </cell>
          <cell r="Y103">
            <v>95500</v>
          </cell>
          <cell r="Z103">
            <v>42490</v>
          </cell>
          <cell r="AA103" t="str">
            <v>ER</v>
          </cell>
        </row>
        <row r="104">
          <cell r="A104">
            <v>9.1020000000000003</v>
          </cell>
          <cell r="B104">
            <v>11</v>
          </cell>
          <cell r="C104" t="str">
            <v>BE</v>
          </cell>
          <cell r="D104" t="str">
            <v>BI</v>
          </cell>
          <cell r="E104" t="str">
            <v>SABEVI</v>
          </cell>
          <cell r="F104" t="str">
            <v>11, Route de Montbéliard</v>
          </cell>
          <cell r="G104">
            <v>90400</v>
          </cell>
          <cell r="H104" t="str">
            <v>ANDELNANS</v>
          </cell>
          <cell r="L104" t="str">
            <v>BOURGOGNE BETON - ROGER MARTIN</v>
          </cell>
          <cell r="M104" t="str">
            <v>BOURGOGNE</v>
          </cell>
          <cell r="N104">
            <v>21</v>
          </cell>
          <cell r="O104" t="str">
            <v>SAINT APOLLINAIRE</v>
          </cell>
          <cell r="W104">
            <v>32770</v>
          </cell>
          <cell r="Y104">
            <v>32770</v>
          </cell>
          <cell r="Z104">
            <v>2100</v>
          </cell>
          <cell r="AA104" t="str">
            <v>RC</v>
          </cell>
        </row>
        <row r="105">
          <cell r="A105">
            <v>9.1029999999999998</v>
          </cell>
          <cell r="B105">
            <v>12</v>
          </cell>
          <cell r="C105" t="str">
            <v>JH</v>
          </cell>
          <cell r="D105" t="str">
            <v>AR</v>
          </cell>
          <cell r="E105" t="str">
            <v>SCI BUGATTI</v>
          </cell>
          <cell r="F105" t="str">
            <v>13, Route de Colmar</v>
          </cell>
          <cell r="G105">
            <v>68127</v>
          </cell>
          <cell r="H105" t="str">
            <v>SAINTE CROIX EN PLAINE</v>
          </cell>
          <cell r="L105" t="str">
            <v>SCI BUGATTI</v>
          </cell>
          <cell r="M105" t="str">
            <v>ALSACE</v>
          </cell>
          <cell r="N105">
            <v>68</v>
          </cell>
          <cell r="O105" t="str">
            <v>SAINTE CROIX EN PLAINE</v>
          </cell>
          <cell r="P105" t="str">
            <v>NEXT ID</v>
          </cell>
          <cell r="Q105" t="str">
            <v>13, Rue Bruat</v>
          </cell>
          <cell r="R105">
            <v>68000</v>
          </cell>
          <cell r="S105" t="str">
            <v>COLMAR</v>
          </cell>
          <cell r="T105">
            <v>368347729</v>
          </cell>
          <cell r="U105">
            <v>645922237</v>
          </cell>
          <cell r="W105">
            <v>40000</v>
          </cell>
          <cell r="Y105">
            <v>40000</v>
          </cell>
          <cell r="Z105">
            <v>35680</v>
          </cell>
          <cell r="AA105" t="str">
            <v>FV</v>
          </cell>
        </row>
        <row r="106">
          <cell r="A106">
            <v>9.1039999999999992</v>
          </cell>
          <cell r="B106">
            <v>12</v>
          </cell>
          <cell r="C106" t="str">
            <v>RM</v>
          </cell>
          <cell r="D106" t="str">
            <v>DI</v>
          </cell>
          <cell r="E106" t="str">
            <v>SCI NIORTIMO - Groupe ARCHIPELLE</v>
          </cell>
          <cell r="F106" t="str">
            <v>1, Rue Claude Chappe</v>
          </cell>
          <cell r="G106">
            <v>69370</v>
          </cell>
          <cell r="H106" t="str">
            <v>SAINT DIDIER AU MONT D'OR</v>
          </cell>
          <cell r="I106">
            <v>472531760</v>
          </cell>
          <cell r="J106">
            <v>681032426</v>
          </cell>
          <cell r="L106" t="str">
            <v>SCI NIORTIMO - Groupe ARCHIPELLE</v>
          </cell>
          <cell r="M106" t="str">
            <v>RHONE ALPES</v>
          </cell>
          <cell r="N106">
            <v>69</v>
          </cell>
          <cell r="O106" t="str">
            <v>SAINT DIDIER AU MONT D'OR</v>
          </cell>
          <cell r="P106" t="str">
            <v>KADEIS</v>
          </cell>
          <cell r="Q106" t="str">
            <v>1018, Chemin du Renard</v>
          </cell>
          <cell r="R106">
            <v>1600</v>
          </cell>
          <cell r="S106" t="str">
            <v>SAINT DIDIER DE FORMANS</v>
          </cell>
          <cell r="T106">
            <v>474085155</v>
          </cell>
          <cell r="U106">
            <v>608337582</v>
          </cell>
          <cell r="W106">
            <v>338070</v>
          </cell>
          <cell r="Y106">
            <v>338070</v>
          </cell>
          <cell r="Z106">
            <v>166060</v>
          </cell>
          <cell r="AA106" t="str">
            <v>RM</v>
          </cell>
        </row>
        <row r="107">
          <cell r="A107">
            <v>9.1050000000000004</v>
          </cell>
          <cell r="B107">
            <v>12</v>
          </cell>
          <cell r="C107" t="str">
            <v>JH</v>
          </cell>
          <cell r="D107" t="str">
            <v>DI</v>
          </cell>
          <cell r="E107" t="str">
            <v>EL MZAITI Hafid</v>
          </cell>
          <cell r="F107" t="str">
            <v>11, Rue Lucien Juy</v>
          </cell>
          <cell r="G107">
            <v>21000</v>
          </cell>
          <cell r="H107" t="str">
            <v>DIJON</v>
          </cell>
          <cell r="J107">
            <v>771281439</v>
          </cell>
          <cell r="L107" t="str">
            <v>EL MZAITI Hafid</v>
          </cell>
          <cell r="M107" t="str">
            <v>BOURGOGNE</v>
          </cell>
          <cell r="N107">
            <v>21</v>
          </cell>
          <cell r="O107" t="str">
            <v>SAINT APOLLINAIRE</v>
          </cell>
          <cell r="W107">
            <v>78430</v>
          </cell>
          <cell r="Y107">
            <v>78430</v>
          </cell>
          <cell r="Z107">
            <v>43880</v>
          </cell>
          <cell r="AA107" t="str">
            <v>JM</v>
          </cell>
        </row>
        <row r="108">
          <cell r="A108">
            <v>9.1059999999999999</v>
          </cell>
          <cell r="B108">
            <v>12</v>
          </cell>
          <cell r="C108" t="str">
            <v>RM</v>
          </cell>
          <cell r="D108" t="str">
            <v>DI</v>
          </cell>
          <cell r="E108" t="str">
            <v>SCI NEXIMMO 110 représentée par NEXITY IMMOBILIER D'ENTREPRISE</v>
          </cell>
          <cell r="F108" t="str">
            <v>19, Rue de Vienne   TSA 50029</v>
          </cell>
          <cell r="G108">
            <v>75801</v>
          </cell>
          <cell r="H108" t="str">
            <v>PARIS</v>
          </cell>
          <cell r="L108" t="str">
            <v>EMERSON - URBAN EAST</v>
          </cell>
          <cell r="M108" t="str">
            <v>RHONE ALPES</v>
          </cell>
          <cell r="N108">
            <v>69</v>
          </cell>
          <cell r="O108" t="str">
            <v>SAINT PRIEST</v>
          </cell>
          <cell r="P108" t="str">
            <v>EUTOPIA ARCHITECTURE</v>
          </cell>
          <cell r="Q108" t="str">
            <v>101, Cours Fauriel</v>
          </cell>
          <cell r="R108">
            <v>42100</v>
          </cell>
          <cell r="S108" t="str">
            <v>SAINT ETIENNE</v>
          </cell>
          <cell r="T108">
            <v>477461522</v>
          </cell>
          <cell r="U108">
            <v>677248185</v>
          </cell>
          <cell r="W108">
            <v>466200</v>
          </cell>
          <cell r="X108">
            <v>3850</v>
          </cell>
          <cell r="Y108">
            <v>470050</v>
          </cell>
          <cell r="Z108">
            <v>245000</v>
          </cell>
          <cell r="AA108" t="str">
            <v>RM</v>
          </cell>
        </row>
        <row r="109">
          <cell r="A109">
            <v>9.1069999999999993</v>
          </cell>
          <cell r="B109">
            <v>12</v>
          </cell>
          <cell r="C109" t="str">
            <v>JLC</v>
          </cell>
          <cell r="D109" t="str">
            <v>GD</v>
          </cell>
          <cell r="E109" t="str">
            <v>APOLIDIS</v>
          </cell>
          <cell r="F109" t="str">
            <v>7, Rue de Cracovie</v>
          </cell>
          <cell r="G109">
            <v>21000</v>
          </cell>
          <cell r="H109" t="str">
            <v>DIJON</v>
          </cell>
          <cell r="I109">
            <v>380789499</v>
          </cell>
          <cell r="L109" t="str">
            <v>LECLERC</v>
          </cell>
          <cell r="M109" t="str">
            <v>BOURGOGNE</v>
          </cell>
          <cell r="N109">
            <v>21</v>
          </cell>
          <cell r="O109" t="str">
            <v>DIJON</v>
          </cell>
          <cell r="P109" t="str">
            <v>ARTEO</v>
          </cell>
          <cell r="Q109" t="str">
            <v>23, Quai Vauban</v>
          </cell>
          <cell r="R109">
            <v>90000</v>
          </cell>
          <cell r="S109" t="str">
            <v>BELFORT</v>
          </cell>
          <cell r="T109">
            <v>384284801</v>
          </cell>
          <cell r="W109">
            <v>400000</v>
          </cell>
          <cell r="Y109">
            <v>400000</v>
          </cell>
          <cell r="Z109">
            <v>111748</v>
          </cell>
          <cell r="AA109" t="str">
            <v>RC</v>
          </cell>
        </row>
        <row r="110">
          <cell r="A110">
            <v>9.1080000000000005</v>
          </cell>
          <cell r="B110">
            <v>12</v>
          </cell>
          <cell r="C110" t="str">
            <v>JLC</v>
          </cell>
          <cell r="D110" t="str">
            <v>AR</v>
          </cell>
          <cell r="E110" t="str">
            <v>BATIPRO CONCEPT</v>
          </cell>
          <cell r="F110" t="str">
            <v>31, Rue de la Gare</v>
          </cell>
          <cell r="G110">
            <v>25770</v>
          </cell>
          <cell r="H110" t="str">
            <v>SERRE LES SAPINS</v>
          </cell>
          <cell r="I110">
            <v>381412500</v>
          </cell>
          <cell r="J110">
            <v>676487196</v>
          </cell>
          <cell r="K110">
            <v>381518041</v>
          </cell>
          <cell r="L110" t="str">
            <v>SCI JULIEN - COMPETENCE GEOTECHNIQUE</v>
          </cell>
          <cell r="M110" t="str">
            <v>FRANCHE COMTE</v>
          </cell>
          <cell r="N110">
            <v>25</v>
          </cell>
          <cell r="O110" t="str">
            <v>CHATILLON LE DUC</v>
          </cell>
          <cell r="P110" t="str">
            <v>BATIPRO CONCEPT</v>
          </cell>
          <cell r="Q110" t="str">
            <v>31, Rue de la Gare</v>
          </cell>
          <cell r="R110">
            <v>25770</v>
          </cell>
          <cell r="S110" t="str">
            <v>SERRE LES SAPINS</v>
          </cell>
          <cell r="T110">
            <v>381412500</v>
          </cell>
          <cell r="U110">
            <v>676487196</v>
          </cell>
          <cell r="V110">
            <v>381518041</v>
          </cell>
          <cell r="W110">
            <v>22340.12</v>
          </cell>
          <cell r="Y110">
            <v>22340.12</v>
          </cell>
          <cell r="Z110">
            <v>11825.2</v>
          </cell>
          <cell r="AA110" t="str">
            <v>JM</v>
          </cell>
        </row>
        <row r="111">
          <cell r="A111">
            <v>9.109</v>
          </cell>
          <cell r="B111">
            <v>12</v>
          </cell>
          <cell r="C111" t="str">
            <v>RM</v>
          </cell>
          <cell r="D111" t="str">
            <v>MP</v>
          </cell>
          <cell r="E111" t="str">
            <v>IDEART</v>
          </cell>
          <cell r="F111" t="str">
            <v>Maison Danet</v>
          </cell>
          <cell r="G111">
            <v>97150</v>
          </cell>
          <cell r="H111" t="str">
            <v>SAINT MARTIN</v>
          </cell>
          <cell r="L111" t="str">
            <v>TIRU H12</v>
          </cell>
          <cell r="M111" t="str">
            <v>OUTRE MER</v>
          </cell>
          <cell r="N111">
            <v>97</v>
          </cell>
          <cell r="O111" t="str">
            <v>MARTINIQUE</v>
          </cell>
          <cell r="P111" t="str">
            <v>RION CONSTRUCTION INDUSTRIELLE</v>
          </cell>
          <cell r="Q111" t="str">
            <v>c/o BURO CLUB   11, Rue des Arts et Métiers</v>
          </cell>
          <cell r="R111">
            <v>97200</v>
          </cell>
          <cell r="S111" t="str">
            <v>FORT DE FRANCE</v>
          </cell>
          <cell r="U111">
            <v>696079708</v>
          </cell>
          <cell r="W111">
            <v>37429.599999999999</v>
          </cell>
          <cell r="Y111">
            <v>37429.599999999999</v>
          </cell>
          <cell r="Z111">
            <v>20372</v>
          </cell>
          <cell r="AA111" t="str">
            <v>RM</v>
          </cell>
        </row>
        <row r="112">
          <cell r="A112">
            <v>9.11</v>
          </cell>
          <cell r="B112">
            <v>12</v>
          </cell>
          <cell r="C112" t="str">
            <v>JH</v>
          </cell>
          <cell r="D112" t="str">
            <v>DI</v>
          </cell>
          <cell r="E112" t="str">
            <v>IPE</v>
          </cell>
          <cell r="F112" t="str">
            <v>2, Avenue Christian Doppler</v>
          </cell>
          <cell r="G112">
            <v>77700</v>
          </cell>
          <cell r="H112" t="str">
            <v>SERRIS</v>
          </cell>
          <cell r="I112">
            <v>160431029</v>
          </cell>
          <cell r="K112">
            <v>160439882</v>
          </cell>
          <cell r="L112" t="str">
            <v>SCCV LE CLOS DES VIGNETTES - VILLAS ENTREPRISES PHASE 2</v>
          </cell>
          <cell r="M112" t="str">
            <v>ILE DE FRANCE</v>
          </cell>
          <cell r="N112">
            <v>77</v>
          </cell>
          <cell r="O112" t="str">
            <v>SERRIS</v>
          </cell>
          <cell r="P112" t="str">
            <v>IPE</v>
          </cell>
          <cell r="Q112" t="str">
            <v>2, Avenue Christian Doppler</v>
          </cell>
          <cell r="R112">
            <v>77700</v>
          </cell>
          <cell r="S112" t="str">
            <v>SERRIS</v>
          </cell>
          <cell r="T112">
            <v>160431029</v>
          </cell>
          <cell r="V112">
            <v>160439882</v>
          </cell>
          <cell r="W112">
            <v>478280</v>
          </cell>
          <cell r="Y112">
            <v>478280</v>
          </cell>
          <cell r="Z112">
            <v>240649</v>
          </cell>
          <cell r="AA112" t="str">
            <v>FV</v>
          </cell>
        </row>
        <row r="113">
          <cell r="A113">
            <v>9.1110000000000007</v>
          </cell>
          <cell r="B113">
            <v>12</v>
          </cell>
          <cell r="C113" t="str">
            <v>BE</v>
          </cell>
          <cell r="D113" t="str">
            <v>MP</v>
          </cell>
          <cell r="E113" t="str">
            <v>CARAIB MOTER</v>
          </cell>
          <cell r="F113" t="str">
            <v>Voie n° 2   ZI La Lézarde</v>
          </cell>
          <cell r="G113">
            <v>97232</v>
          </cell>
          <cell r="H113" t="str">
            <v>LE LAMENTIN (MARTINIQUE)</v>
          </cell>
          <cell r="I113">
            <v>596518339</v>
          </cell>
          <cell r="J113">
            <v>696406695</v>
          </cell>
          <cell r="K113">
            <v>596391807</v>
          </cell>
          <cell r="L113" t="str">
            <v>SARA (BASE VIE)</v>
          </cell>
          <cell r="M113" t="str">
            <v>OUTRE MER</v>
          </cell>
          <cell r="N113">
            <v>97</v>
          </cell>
          <cell r="O113" t="str">
            <v>LE LAMENTIN (LA MARTINIQUE)</v>
          </cell>
          <cell r="W113">
            <v>231407.02</v>
          </cell>
          <cell r="Y113">
            <v>231407.02</v>
          </cell>
          <cell r="Z113">
            <v>27120</v>
          </cell>
          <cell r="AA113" t="str">
            <v>RB</v>
          </cell>
        </row>
        <row r="114">
          <cell r="L114" t="str">
            <v/>
          </cell>
          <cell r="M114" t="str">
            <v/>
          </cell>
          <cell r="Y114" t="str">
            <v/>
          </cell>
        </row>
        <row r="115">
          <cell r="L115" t="str">
            <v/>
          </cell>
          <cell r="M115" t="str">
            <v/>
          </cell>
          <cell r="Y115" t="str">
            <v/>
          </cell>
        </row>
        <row r="116">
          <cell r="L116" t="str">
            <v/>
          </cell>
          <cell r="M116" t="str">
            <v/>
          </cell>
          <cell r="Y116" t="str">
            <v/>
          </cell>
        </row>
        <row r="117">
          <cell r="L117" t="str">
            <v/>
          </cell>
          <cell r="M117" t="str">
            <v/>
          </cell>
          <cell r="Y117" t="str">
            <v/>
          </cell>
        </row>
        <row r="118">
          <cell r="L118" t="str">
            <v/>
          </cell>
          <cell r="M118" t="str">
            <v/>
          </cell>
          <cell r="Y118" t="str">
            <v/>
          </cell>
        </row>
        <row r="119">
          <cell r="L119" t="str">
            <v/>
          </cell>
          <cell r="M119" t="str">
            <v/>
          </cell>
          <cell r="Y119" t="str">
            <v/>
          </cell>
        </row>
        <row r="120">
          <cell r="L120" t="str">
            <v/>
          </cell>
          <cell r="M120" t="str">
            <v/>
          </cell>
          <cell r="Y120" t="str">
            <v/>
          </cell>
        </row>
        <row r="121">
          <cell r="L121" t="str">
            <v/>
          </cell>
          <cell r="M121" t="str">
            <v/>
          </cell>
          <cell r="Y121" t="str">
            <v/>
          </cell>
        </row>
        <row r="122">
          <cell r="L122" t="str">
            <v/>
          </cell>
          <cell r="M122" t="str">
            <v/>
          </cell>
          <cell r="Y122" t="str">
            <v/>
          </cell>
        </row>
        <row r="123">
          <cell r="L123" t="str">
            <v/>
          </cell>
          <cell r="M123" t="str">
            <v/>
          </cell>
          <cell r="Y123" t="str">
            <v/>
          </cell>
        </row>
        <row r="124">
          <cell r="L124" t="str">
            <v/>
          </cell>
          <cell r="M124" t="str">
            <v/>
          </cell>
          <cell r="Y124" t="str">
            <v/>
          </cell>
        </row>
        <row r="125">
          <cell r="L125" t="str">
            <v/>
          </cell>
          <cell r="M125" t="str">
            <v/>
          </cell>
          <cell r="Y125" t="str">
            <v/>
          </cell>
        </row>
        <row r="126">
          <cell r="L126" t="str">
            <v/>
          </cell>
          <cell r="M126" t="str">
            <v/>
          </cell>
          <cell r="Y126" t="str">
            <v/>
          </cell>
        </row>
        <row r="127">
          <cell r="L127" t="str">
            <v/>
          </cell>
          <cell r="M127" t="str">
            <v/>
          </cell>
          <cell r="Y127" t="str">
            <v/>
          </cell>
        </row>
        <row r="128">
          <cell r="L128" t="str">
            <v/>
          </cell>
          <cell r="M128" t="str">
            <v/>
          </cell>
          <cell r="Y128" t="str">
            <v/>
          </cell>
        </row>
        <row r="129">
          <cell r="L129" t="str">
            <v/>
          </cell>
          <cell r="M129" t="str">
            <v/>
          </cell>
          <cell r="Y129" t="str">
            <v/>
          </cell>
        </row>
        <row r="130">
          <cell r="L130" t="str">
            <v/>
          </cell>
          <cell r="M130" t="str">
            <v/>
          </cell>
          <cell r="Y130" t="str">
            <v/>
          </cell>
        </row>
        <row r="131">
          <cell r="L131" t="str">
            <v/>
          </cell>
          <cell r="M131" t="str">
            <v/>
          </cell>
          <cell r="Y131" t="str">
            <v/>
          </cell>
        </row>
        <row r="132">
          <cell r="L132" t="str">
            <v/>
          </cell>
          <cell r="M132" t="str">
            <v/>
          </cell>
          <cell r="Y132" t="str">
            <v/>
          </cell>
        </row>
        <row r="133">
          <cell r="L133" t="str">
            <v/>
          </cell>
          <cell r="M133" t="str">
            <v/>
          </cell>
          <cell r="Y133" t="str">
            <v/>
          </cell>
        </row>
        <row r="134">
          <cell r="L134" t="str">
            <v/>
          </cell>
          <cell r="M134" t="str">
            <v/>
          </cell>
          <cell r="Y134" t="str">
            <v/>
          </cell>
        </row>
        <row r="135">
          <cell r="L135" t="str">
            <v/>
          </cell>
          <cell r="M135" t="str">
            <v/>
          </cell>
          <cell r="Y135" t="str">
            <v/>
          </cell>
        </row>
        <row r="136">
          <cell r="L136" t="str">
            <v/>
          </cell>
          <cell r="M136" t="str">
            <v/>
          </cell>
          <cell r="Y136" t="str">
            <v/>
          </cell>
        </row>
        <row r="137">
          <cell r="L137" t="str">
            <v/>
          </cell>
          <cell r="M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Y137" t="str">
            <v/>
          </cell>
        </row>
        <row r="138">
          <cell r="L138" t="str">
            <v/>
          </cell>
          <cell r="M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Y138" t="str">
            <v/>
          </cell>
        </row>
        <row r="139">
          <cell r="L139" t="str">
            <v/>
          </cell>
          <cell r="M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Y139" t="str">
            <v/>
          </cell>
        </row>
        <row r="140">
          <cell r="L140" t="str">
            <v/>
          </cell>
          <cell r="M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Y140" t="str">
            <v/>
          </cell>
        </row>
        <row r="141">
          <cell r="L141" t="str">
            <v/>
          </cell>
          <cell r="M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Y141" t="str">
            <v/>
          </cell>
        </row>
        <row r="142">
          <cell r="L142" t="str">
            <v/>
          </cell>
          <cell r="M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Y142" t="str">
            <v/>
          </cell>
        </row>
        <row r="143">
          <cell r="L143" t="str">
            <v/>
          </cell>
          <cell r="M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Y143" t="str">
            <v/>
          </cell>
        </row>
        <row r="144">
          <cell r="L144" t="str">
            <v/>
          </cell>
          <cell r="M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Y144" t="str">
            <v/>
          </cell>
        </row>
        <row r="145">
          <cell r="L145" t="str">
            <v/>
          </cell>
          <cell r="M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Y145" t="str">
            <v/>
          </cell>
        </row>
        <row r="146">
          <cell r="L146" t="str">
            <v/>
          </cell>
          <cell r="M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Y146" t="str">
            <v/>
          </cell>
        </row>
        <row r="147">
          <cell r="L147" t="str">
            <v/>
          </cell>
          <cell r="M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Y147" t="str">
            <v/>
          </cell>
        </row>
        <row r="148">
          <cell r="L148" t="str">
            <v/>
          </cell>
          <cell r="M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Y148" t="str">
            <v/>
          </cell>
        </row>
        <row r="149">
          <cell r="L149" t="str">
            <v/>
          </cell>
          <cell r="M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Y149" t="str">
            <v/>
          </cell>
        </row>
        <row r="150">
          <cell r="L150" t="str">
            <v/>
          </cell>
          <cell r="M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Y150" t="str">
            <v/>
          </cell>
        </row>
        <row r="151">
          <cell r="L151" t="str">
            <v/>
          </cell>
          <cell r="M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Y151" t="str">
            <v/>
          </cell>
        </row>
        <row r="152">
          <cell r="L152" t="str">
            <v/>
          </cell>
          <cell r="M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Y152" t="str">
            <v/>
          </cell>
        </row>
        <row r="153">
          <cell r="L153" t="str">
            <v/>
          </cell>
          <cell r="M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Y153" t="str">
            <v/>
          </cell>
        </row>
        <row r="154">
          <cell r="L154" t="str">
            <v/>
          </cell>
          <cell r="M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Y154" t="str">
            <v/>
          </cell>
        </row>
        <row r="155">
          <cell r="L155" t="str">
            <v/>
          </cell>
          <cell r="M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Y155" t="str">
            <v/>
          </cell>
        </row>
        <row r="156">
          <cell r="L156" t="str">
            <v/>
          </cell>
          <cell r="M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Y156" t="str">
            <v/>
          </cell>
        </row>
        <row r="157">
          <cell r="L157" t="str">
            <v/>
          </cell>
          <cell r="M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Y157" t="str">
            <v/>
          </cell>
        </row>
        <row r="158">
          <cell r="L158" t="str">
            <v/>
          </cell>
          <cell r="M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Y158" t="str">
            <v/>
          </cell>
        </row>
        <row r="159">
          <cell r="L159" t="str">
            <v/>
          </cell>
          <cell r="M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Y159" t="str">
            <v/>
          </cell>
        </row>
        <row r="160">
          <cell r="M160" t="str">
            <v/>
          </cell>
        </row>
        <row r="161">
          <cell r="M161" t="str">
            <v/>
          </cell>
        </row>
        <row r="162">
          <cell r="M162" t="str">
            <v/>
          </cell>
        </row>
        <row r="163">
          <cell r="M163" t="str">
            <v/>
          </cell>
        </row>
        <row r="164">
          <cell r="M164" t="str">
            <v/>
          </cell>
        </row>
        <row r="165">
          <cell r="M165" t="str">
            <v/>
          </cell>
        </row>
        <row r="166">
          <cell r="M166" t="str">
            <v/>
          </cell>
        </row>
        <row r="167">
          <cell r="M167" t="str">
            <v/>
          </cell>
        </row>
        <row r="168">
          <cell r="M168" t="str">
            <v/>
          </cell>
        </row>
        <row r="169">
          <cell r="M169" t="str">
            <v/>
          </cell>
        </row>
        <row r="170">
          <cell r="M170" t="str">
            <v/>
          </cell>
        </row>
        <row r="171">
          <cell r="M171" t="str">
            <v/>
          </cell>
        </row>
        <row r="172">
          <cell r="M172" t="str">
            <v/>
          </cell>
        </row>
        <row r="173">
          <cell r="M173" t="str">
            <v/>
          </cell>
        </row>
        <row r="174">
          <cell r="M174" t="str">
            <v/>
          </cell>
        </row>
        <row r="175">
          <cell r="M175" t="str">
            <v/>
          </cell>
        </row>
        <row r="176">
          <cell r="M176" t="str">
            <v/>
          </cell>
        </row>
        <row r="177">
          <cell r="M177" t="str">
            <v/>
          </cell>
        </row>
        <row r="178">
          <cell r="M178" t="str">
            <v/>
          </cell>
        </row>
        <row r="179">
          <cell r="M179" t="str">
            <v/>
          </cell>
        </row>
        <row r="180">
          <cell r="M180" t="str">
            <v/>
          </cell>
        </row>
        <row r="181">
          <cell r="M181" t="str">
            <v/>
          </cell>
        </row>
        <row r="182">
          <cell r="M182" t="str">
            <v/>
          </cell>
        </row>
        <row r="183">
          <cell r="M183" t="str">
            <v/>
          </cell>
        </row>
        <row r="184">
          <cell r="M184" t="str">
            <v/>
          </cell>
        </row>
        <row r="185">
          <cell r="M185" t="str">
            <v/>
          </cell>
        </row>
        <row r="186">
          <cell r="M186" t="str">
            <v/>
          </cell>
        </row>
        <row r="187">
          <cell r="M187" t="str">
            <v/>
          </cell>
        </row>
        <row r="188">
          <cell r="M188" t="str">
            <v/>
          </cell>
        </row>
        <row r="189">
          <cell r="M189" t="str">
            <v/>
          </cell>
        </row>
        <row r="190">
          <cell r="M190" t="str">
            <v/>
          </cell>
        </row>
        <row r="191">
          <cell r="M191" t="str">
            <v/>
          </cell>
        </row>
        <row r="192">
          <cell r="M192" t="str">
            <v/>
          </cell>
        </row>
        <row r="193">
          <cell r="M193" t="str">
            <v/>
          </cell>
        </row>
        <row r="194">
          <cell r="M194" t="str">
            <v/>
          </cell>
        </row>
        <row r="195">
          <cell r="M195" t="str">
            <v/>
          </cell>
        </row>
        <row r="196">
          <cell r="M196" t="str">
            <v/>
          </cell>
        </row>
        <row r="197">
          <cell r="M197" t="str">
            <v/>
          </cell>
        </row>
        <row r="198">
          <cell r="M198" t="str">
            <v/>
          </cell>
        </row>
        <row r="199">
          <cell r="M199" t="str">
            <v/>
          </cell>
        </row>
        <row r="200">
          <cell r="M200" t="str">
            <v/>
          </cell>
        </row>
        <row r="201">
          <cell r="M201" t="str">
            <v/>
          </cell>
        </row>
        <row r="202">
          <cell r="M202" t="str">
            <v/>
          </cell>
        </row>
        <row r="203">
          <cell r="M203" t="str">
            <v/>
          </cell>
        </row>
        <row r="204">
          <cell r="M204" t="str">
            <v/>
          </cell>
        </row>
        <row r="205">
          <cell r="M205" t="str">
            <v/>
          </cell>
        </row>
        <row r="206">
          <cell r="M206" t="str">
            <v/>
          </cell>
        </row>
        <row r="207">
          <cell r="M207" t="str">
            <v/>
          </cell>
        </row>
        <row r="208">
          <cell r="M208" t="str">
            <v/>
          </cell>
        </row>
        <row r="209">
          <cell r="M209" t="str">
            <v/>
          </cell>
        </row>
        <row r="210">
          <cell r="M210" t="str">
            <v/>
          </cell>
        </row>
        <row r="211">
          <cell r="M211" t="str">
            <v/>
          </cell>
        </row>
        <row r="212">
          <cell r="M212" t="str">
            <v/>
          </cell>
        </row>
        <row r="213">
          <cell r="M213" t="str">
            <v/>
          </cell>
        </row>
        <row r="214">
          <cell r="M214" t="str">
            <v/>
          </cell>
        </row>
        <row r="215">
          <cell r="M215" t="str">
            <v/>
          </cell>
        </row>
        <row r="216">
          <cell r="M216" t="str">
            <v/>
          </cell>
        </row>
        <row r="217">
          <cell r="M217" t="str">
            <v/>
          </cell>
        </row>
        <row r="218">
          <cell r="M218" t="str">
            <v/>
          </cell>
        </row>
        <row r="219">
          <cell r="M219" t="str">
            <v/>
          </cell>
        </row>
        <row r="220">
          <cell r="M220" t="str">
            <v/>
          </cell>
        </row>
        <row r="221">
          <cell r="M221" t="str">
            <v/>
          </cell>
        </row>
        <row r="222">
          <cell r="M222" t="str">
            <v/>
          </cell>
        </row>
        <row r="223">
          <cell r="M223" t="str">
            <v/>
          </cell>
        </row>
        <row r="224">
          <cell r="M224" t="str">
            <v/>
          </cell>
        </row>
        <row r="225">
          <cell r="M225" t="str">
            <v/>
          </cell>
        </row>
        <row r="226">
          <cell r="M226" t="str">
            <v/>
          </cell>
        </row>
        <row r="227">
          <cell r="M227" t="str">
            <v/>
          </cell>
        </row>
        <row r="228">
          <cell r="M228" t="str">
            <v/>
          </cell>
        </row>
        <row r="229">
          <cell r="M229" t="str">
            <v/>
          </cell>
        </row>
        <row r="230">
          <cell r="M230" t="str">
            <v/>
          </cell>
        </row>
        <row r="231">
          <cell r="M231" t="str">
            <v/>
          </cell>
        </row>
        <row r="232">
          <cell r="M232" t="str">
            <v/>
          </cell>
        </row>
        <row r="233">
          <cell r="M233" t="str">
            <v/>
          </cell>
        </row>
        <row r="234">
          <cell r="M234" t="str">
            <v/>
          </cell>
        </row>
        <row r="235">
          <cell r="M235" t="str">
            <v/>
          </cell>
        </row>
        <row r="236">
          <cell r="M236" t="str">
            <v/>
          </cell>
        </row>
        <row r="237">
          <cell r="M237" t="str">
            <v/>
          </cell>
        </row>
        <row r="238">
          <cell r="M238" t="str">
            <v/>
          </cell>
        </row>
        <row r="239">
          <cell r="M239" t="str">
            <v/>
          </cell>
        </row>
        <row r="240">
          <cell r="M240" t="str">
            <v/>
          </cell>
        </row>
        <row r="241">
          <cell r="M241" t="str">
            <v/>
          </cell>
        </row>
        <row r="242">
          <cell r="M242" t="str">
            <v/>
          </cell>
        </row>
        <row r="243">
          <cell r="M243" t="str">
            <v/>
          </cell>
        </row>
        <row r="244">
          <cell r="M244" t="str">
            <v/>
          </cell>
        </row>
        <row r="245">
          <cell r="M245" t="str">
            <v/>
          </cell>
        </row>
        <row r="246">
          <cell r="M246" t="str">
            <v/>
          </cell>
        </row>
        <row r="247">
          <cell r="M247" t="str">
            <v/>
          </cell>
        </row>
        <row r="248">
          <cell r="M248" t="str">
            <v/>
          </cell>
        </row>
        <row r="249">
          <cell r="M249" t="str">
            <v/>
          </cell>
        </row>
        <row r="250">
          <cell r="M250" t="str">
            <v/>
          </cell>
        </row>
        <row r="251">
          <cell r="M251" t="str">
            <v/>
          </cell>
        </row>
        <row r="252">
          <cell r="M252" t="str">
            <v/>
          </cell>
        </row>
        <row r="253">
          <cell r="M253" t="str">
            <v/>
          </cell>
        </row>
        <row r="254">
          <cell r="M254" t="str">
            <v/>
          </cell>
        </row>
        <row r="255">
          <cell r="M255" t="str">
            <v/>
          </cell>
        </row>
        <row r="256">
          <cell r="M256" t="str">
            <v/>
          </cell>
        </row>
        <row r="257">
          <cell r="M257" t="str">
            <v/>
          </cell>
        </row>
        <row r="258">
          <cell r="M258" t="str">
            <v/>
          </cell>
        </row>
        <row r="259">
          <cell r="M259" t="str">
            <v/>
          </cell>
        </row>
        <row r="260">
          <cell r="M260" t="str">
            <v/>
          </cell>
        </row>
        <row r="261">
          <cell r="M261" t="str">
            <v/>
          </cell>
        </row>
        <row r="262">
          <cell r="M262" t="str">
            <v/>
          </cell>
        </row>
        <row r="263">
          <cell r="M263" t="str">
            <v/>
          </cell>
        </row>
        <row r="264">
          <cell r="M264" t="str">
            <v/>
          </cell>
        </row>
        <row r="265">
          <cell r="M265" t="str">
            <v/>
          </cell>
        </row>
        <row r="266">
          <cell r="M266" t="str">
            <v/>
          </cell>
        </row>
        <row r="267">
          <cell r="M267" t="str">
            <v/>
          </cell>
        </row>
        <row r="268">
          <cell r="M268" t="str">
            <v/>
          </cell>
        </row>
        <row r="269">
          <cell r="M269" t="str">
            <v/>
          </cell>
        </row>
        <row r="270">
          <cell r="M270" t="str">
            <v/>
          </cell>
        </row>
        <row r="271">
          <cell r="M271" t="str">
            <v/>
          </cell>
        </row>
        <row r="272">
          <cell r="M272" t="str">
            <v/>
          </cell>
        </row>
        <row r="273">
          <cell r="M273" t="str">
            <v/>
          </cell>
        </row>
        <row r="274">
          <cell r="M274" t="str">
            <v/>
          </cell>
        </row>
        <row r="275">
          <cell r="M275" t="str">
            <v/>
          </cell>
        </row>
        <row r="276">
          <cell r="M276" t="str">
            <v/>
          </cell>
        </row>
        <row r="277">
          <cell r="M277" t="str">
            <v/>
          </cell>
        </row>
        <row r="278">
          <cell r="M278" t="str">
            <v/>
          </cell>
        </row>
        <row r="279">
          <cell r="M279" t="str">
            <v/>
          </cell>
        </row>
        <row r="280">
          <cell r="M280" t="str">
            <v/>
          </cell>
        </row>
        <row r="281">
          <cell r="M281" t="str">
            <v/>
          </cell>
        </row>
        <row r="282">
          <cell r="M282" t="str">
            <v/>
          </cell>
        </row>
        <row r="283">
          <cell r="M283" t="str">
            <v/>
          </cell>
        </row>
        <row r="284">
          <cell r="M284" t="str">
            <v/>
          </cell>
        </row>
        <row r="285">
          <cell r="M285" t="str">
            <v/>
          </cell>
        </row>
        <row r="286">
          <cell r="M286" t="str">
            <v/>
          </cell>
        </row>
        <row r="287">
          <cell r="M287" t="str">
            <v/>
          </cell>
        </row>
        <row r="288">
          <cell r="M288" t="str">
            <v/>
          </cell>
        </row>
        <row r="289">
          <cell r="M289" t="str">
            <v/>
          </cell>
        </row>
        <row r="290">
          <cell r="M290" t="str">
            <v/>
          </cell>
        </row>
        <row r="291">
          <cell r="M291" t="str">
            <v/>
          </cell>
        </row>
        <row r="292">
          <cell r="M292" t="str">
            <v/>
          </cell>
        </row>
        <row r="293">
          <cell r="M293" t="str">
            <v/>
          </cell>
        </row>
        <row r="294">
          <cell r="M294" t="str">
            <v/>
          </cell>
        </row>
        <row r="295">
          <cell r="M295" t="str">
            <v/>
          </cell>
        </row>
        <row r="296">
          <cell r="M296" t="str">
            <v/>
          </cell>
        </row>
        <row r="297">
          <cell r="M297" t="str">
            <v/>
          </cell>
        </row>
        <row r="298">
          <cell r="M298" t="str">
            <v/>
          </cell>
        </row>
        <row r="299">
          <cell r="M299" t="str">
            <v/>
          </cell>
        </row>
        <row r="300">
          <cell r="M300" t="str">
            <v/>
          </cell>
        </row>
      </sheetData>
      <sheetData sheetId="23">
        <row r="1">
          <cell r="A1" t="str">
            <v>N° AFFAIRE</v>
          </cell>
          <cell r="B1" t="str">
            <v>MOIS</v>
          </cell>
          <cell r="C1" t="str">
            <v>COM</v>
          </cell>
          <cell r="D1" t="str">
            <v>SECTEUR</v>
          </cell>
          <cell r="E1" t="str">
            <v>NOM DU CLIENT</v>
          </cell>
          <cell r="F1" t="str">
            <v>ADRESSE</v>
          </cell>
          <cell r="G1" t="str">
            <v>CP</v>
          </cell>
          <cell r="H1" t="str">
            <v>VILLE</v>
          </cell>
          <cell r="I1" t="str">
            <v>TEL</v>
          </cell>
          <cell r="J1" t="str">
            <v>PORTABLE</v>
          </cell>
          <cell r="K1" t="str">
            <v>MAIL</v>
          </cell>
          <cell r="L1" t="str">
            <v>NOM DU CHANTIER</v>
          </cell>
          <cell r="M1" t="str">
            <v>REGION</v>
          </cell>
          <cell r="N1" t="str">
            <v>DPT</v>
          </cell>
          <cell r="O1" t="str">
            <v>VILLE</v>
          </cell>
          <cell r="P1" t="str">
            <v>ARCHITECTE</v>
          </cell>
          <cell r="Q1" t="str">
            <v>ADRESSE</v>
          </cell>
          <cell r="R1" t="str">
            <v>CP</v>
          </cell>
          <cell r="S1" t="str">
            <v>VILLE</v>
          </cell>
          <cell r="T1" t="str">
            <v>TEL</v>
          </cell>
          <cell r="U1" t="str">
            <v>PORTABLE</v>
          </cell>
          <cell r="V1" t="str">
            <v>MAIL</v>
          </cell>
          <cell r="W1" t="str">
            <v>MONTANT HT</v>
          </cell>
          <cell r="X1" t="str">
            <v>AVENANTS HORS MARCHE</v>
          </cell>
          <cell r="Y1" t="str">
            <v>MONTANT TOTAL MARCHE HT</v>
          </cell>
          <cell r="Z1" t="str">
            <v>TONNAGE</v>
          </cell>
          <cell r="AA1" t="str">
            <v>CHARGE AFFAIRE</v>
          </cell>
          <cell r="AB1" t="str">
            <v>DESSINATEUR</v>
          </cell>
        </row>
        <row r="2">
          <cell r="A2">
            <v>1E-3</v>
          </cell>
          <cell r="B2">
            <v>1</v>
          </cell>
          <cell r="C2" t="str">
            <v>JH</v>
          </cell>
          <cell r="D2" t="str">
            <v>BI</v>
          </cell>
          <cell r="E2" t="str">
            <v>ARCO</v>
          </cell>
          <cell r="F2" t="str">
            <v>6, Rue de Dublin</v>
          </cell>
          <cell r="G2">
            <v>67300</v>
          </cell>
          <cell r="H2" t="str">
            <v>SCHILTIGHEIM</v>
          </cell>
          <cell r="I2">
            <v>388251715</v>
          </cell>
          <cell r="K2" t="str">
            <v>violette@arco.fr</v>
          </cell>
          <cell r="L2" t="str">
            <v>ISO CHAUFF+ - SCI DE L'AIGLE</v>
          </cell>
          <cell r="M2" t="str">
            <v>LORRAINE</v>
          </cell>
          <cell r="N2">
            <v>57</v>
          </cell>
          <cell r="O2" t="str">
            <v>PHALSBOURG</v>
          </cell>
          <cell r="P2" t="str">
            <v>ARCO</v>
          </cell>
          <cell r="Q2" t="str">
            <v>6, Rue de Dublin</v>
          </cell>
          <cell r="R2">
            <v>67300</v>
          </cell>
          <cell r="S2" t="str">
            <v>SCHILTIGHEIM</v>
          </cell>
          <cell r="T2">
            <v>388251715</v>
          </cell>
          <cell r="U2" t="str">
            <v/>
          </cell>
          <cell r="V2" t="str">
            <v>violette@arco.fr</v>
          </cell>
          <cell r="W2">
            <v>60000</v>
          </cell>
          <cell r="Y2">
            <v>60000</v>
          </cell>
          <cell r="Z2">
            <v>24741</v>
          </cell>
          <cell r="AA2" t="str">
            <v>ER</v>
          </cell>
        </row>
        <row r="3">
          <cell r="A3">
            <v>2E-3</v>
          </cell>
          <cell r="B3">
            <v>1</v>
          </cell>
          <cell r="C3" t="str">
            <v>JH</v>
          </cell>
          <cell r="D3" t="str">
            <v>GD</v>
          </cell>
          <cell r="E3" t="str">
            <v>EMM</v>
          </cell>
          <cell r="F3" t="str">
            <v>ZA des Chênes</v>
          </cell>
          <cell r="G3">
            <v>67670</v>
          </cell>
          <cell r="H3" t="str">
            <v>MOMMENHEIM</v>
          </cell>
          <cell r="K3" t="str">
            <v>serge.jung@stane.fr</v>
          </cell>
          <cell r="L3" t="str">
            <v>COMENA</v>
          </cell>
          <cell r="M3" t="str">
            <v>ALSACE</v>
          </cell>
          <cell r="N3">
            <v>68</v>
          </cell>
          <cell r="O3" t="str">
            <v>RIXHEIM</v>
          </cell>
          <cell r="P3" t="str">
            <v>CREABAT</v>
          </cell>
          <cell r="Q3" t="str">
            <v>169, Rue de Richwiller</v>
          </cell>
          <cell r="R3">
            <v>68260</v>
          </cell>
          <cell r="S3" t="str">
            <v>KINGERSHEIM</v>
          </cell>
          <cell r="T3">
            <v>389508409</v>
          </cell>
          <cell r="U3" t="str">
            <v/>
          </cell>
          <cell r="V3" t="str">
            <v>m.guntz@creabat.pro</v>
          </cell>
          <cell r="W3">
            <v>49500</v>
          </cell>
          <cell r="Y3">
            <v>49500</v>
          </cell>
          <cell r="Z3">
            <v>24460</v>
          </cell>
          <cell r="AA3" t="str">
            <v>FV</v>
          </cell>
        </row>
        <row r="4">
          <cell r="A4">
            <v>3.0000000000000001E-3</v>
          </cell>
          <cell r="B4">
            <v>1</v>
          </cell>
          <cell r="C4" t="str">
            <v>JH</v>
          </cell>
          <cell r="D4" t="str">
            <v>DI</v>
          </cell>
          <cell r="E4" t="str">
            <v>MARGUERON</v>
          </cell>
          <cell r="F4" t="str">
            <v>Avenue du 133e RI</v>
          </cell>
          <cell r="G4">
            <v>1300</v>
          </cell>
          <cell r="H4" t="str">
            <v>BELLEY</v>
          </cell>
          <cell r="I4">
            <v>479816776</v>
          </cell>
          <cell r="K4" t="str">
            <v>r.martin@margueron.fr</v>
          </cell>
          <cell r="L4" t="str">
            <v>MARGUERON</v>
          </cell>
          <cell r="M4" t="str">
            <v>ILE DE FRANCE</v>
          </cell>
          <cell r="N4">
            <v>95</v>
          </cell>
          <cell r="O4" t="str">
            <v>LOUVRES</v>
          </cell>
          <cell r="U4" t="str">
            <v/>
          </cell>
          <cell r="W4">
            <v>60628.800000000003</v>
          </cell>
          <cell r="Y4">
            <v>60628.800000000003</v>
          </cell>
          <cell r="Z4">
            <v>36793</v>
          </cell>
          <cell r="AA4" t="str">
            <v>JM</v>
          </cell>
        </row>
        <row r="5">
          <cell r="A5">
            <v>4.0000000000000001E-3</v>
          </cell>
          <cell r="B5">
            <v>1</v>
          </cell>
          <cell r="C5" t="str">
            <v>BE</v>
          </cell>
          <cell r="D5" t="str">
            <v>DI</v>
          </cell>
          <cell r="E5" t="str">
            <v>COREAL</v>
          </cell>
          <cell r="F5" t="str">
            <v>9, Avene de l'Europe   140 Tour Europa</v>
          </cell>
          <cell r="G5">
            <v>94532</v>
          </cell>
          <cell r="H5" t="str">
            <v>THIAIS Cédex</v>
          </cell>
          <cell r="I5">
            <v>157021100</v>
          </cell>
          <cell r="J5">
            <v>608880294</v>
          </cell>
          <cell r="K5" t="str">
            <v>jp.pinier@coreal.pro</v>
          </cell>
          <cell r="L5" t="str">
            <v>THERRA NOBILIS</v>
          </cell>
          <cell r="M5" t="str">
            <v>PICARDIE</v>
          </cell>
          <cell r="N5">
            <v>60</v>
          </cell>
          <cell r="O5" t="str">
            <v>MESNIL EN THELLE</v>
          </cell>
          <cell r="P5" t="str">
            <v>COREAL</v>
          </cell>
          <cell r="Q5" t="str">
            <v>9, Avene de l'Europe   140 Tour Europa</v>
          </cell>
          <cell r="R5">
            <v>94532</v>
          </cell>
          <cell r="S5" t="str">
            <v>THIAIS Cédex</v>
          </cell>
          <cell r="T5">
            <v>157021100</v>
          </cell>
          <cell r="U5">
            <v>608880294</v>
          </cell>
          <cell r="V5" t="str">
            <v>jp.pinier@coreal.pro</v>
          </cell>
          <cell r="W5">
            <v>74580.899999999994</v>
          </cell>
          <cell r="Y5">
            <v>74580.899999999994</v>
          </cell>
          <cell r="Z5">
            <v>40314</v>
          </cell>
          <cell r="AA5" t="str">
            <v>JM</v>
          </cell>
        </row>
        <row r="6">
          <cell r="A6">
            <v>5.0000000000000001E-3</v>
          </cell>
          <cell r="B6">
            <v>1</v>
          </cell>
          <cell r="C6" t="str">
            <v>RM</v>
          </cell>
          <cell r="D6" t="str">
            <v>BI</v>
          </cell>
          <cell r="E6" t="str">
            <v>KEOPS PROMOTION</v>
          </cell>
          <cell r="F6" t="str">
            <v>12, Rue Alfred Kastler</v>
          </cell>
          <cell r="G6">
            <v>71530</v>
          </cell>
          <cell r="H6" t="str">
            <v>FRAGNES LA LOYERE</v>
          </cell>
          <cell r="I6">
            <v>385991397</v>
          </cell>
          <cell r="L6" t="str">
            <v>METAL DEPLOYE RESISTOR - MDR - SCI Y 3M</v>
          </cell>
          <cell r="M6" t="str">
            <v>RHONE ALPES</v>
          </cell>
          <cell r="N6">
            <v>69</v>
          </cell>
          <cell r="O6" t="str">
            <v>GLEIZE</v>
          </cell>
          <cell r="P6" t="str">
            <v>KEOPS CONCEPTION</v>
          </cell>
          <cell r="Q6" t="str">
            <v>3, Porte du Grand Lyon</v>
          </cell>
          <cell r="R6">
            <v>1700</v>
          </cell>
          <cell r="S6" t="str">
            <v>NEYRON</v>
          </cell>
          <cell r="T6">
            <v>478881427</v>
          </cell>
          <cell r="U6" t="str">
            <v/>
          </cell>
          <cell r="V6" t="str">
            <v>keops@keops-conception.com</v>
          </cell>
          <cell r="W6">
            <v>272400</v>
          </cell>
          <cell r="Y6">
            <v>272400</v>
          </cell>
          <cell r="Z6">
            <v>127000</v>
          </cell>
          <cell r="AA6" t="str">
            <v>RM</v>
          </cell>
        </row>
        <row r="7">
          <cell r="A7">
            <v>6.0000000000000001E-3</v>
          </cell>
          <cell r="B7">
            <v>1</v>
          </cell>
          <cell r="C7" t="str">
            <v>JLC</v>
          </cell>
          <cell r="D7" t="str">
            <v>BI</v>
          </cell>
          <cell r="E7" t="str">
            <v>JRS</v>
          </cell>
          <cell r="F7" t="str">
            <v>ZI de la Carrière</v>
          </cell>
          <cell r="G7">
            <v>21530</v>
          </cell>
          <cell r="H7" t="str">
            <v>LA ROCHE EN BRENIL</v>
          </cell>
          <cell r="I7">
            <v>380840810</v>
          </cell>
          <cell r="L7" t="str">
            <v>JRS</v>
          </cell>
          <cell r="M7" t="str">
            <v>BOURGOGNE</v>
          </cell>
          <cell r="N7">
            <v>21</v>
          </cell>
          <cell r="O7" t="str">
            <v>LA ROCHE EN BRENIL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26765</v>
          </cell>
          <cell r="Y7">
            <v>26765</v>
          </cell>
          <cell r="Z7">
            <v>4800</v>
          </cell>
          <cell r="AA7" t="str">
            <v>RC</v>
          </cell>
        </row>
        <row r="8">
          <cell r="A8">
            <v>7.0000000000000001E-3</v>
          </cell>
          <cell r="B8">
            <v>2</v>
          </cell>
          <cell r="C8" t="str">
            <v>JLC</v>
          </cell>
          <cell r="D8" t="str">
            <v>DI</v>
          </cell>
          <cell r="E8" t="str">
            <v>BATIPRO CONCEPT</v>
          </cell>
          <cell r="F8" t="str">
            <v>31, Rue de la Gare</v>
          </cell>
          <cell r="G8">
            <v>25770</v>
          </cell>
          <cell r="H8" t="str">
            <v>SERRE LES SAPINS</v>
          </cell>
          <cell r="I8">
            <v>381412500</v>
          </cell>
          <cell r="J8">
            <v>676487196</v>
          </cell>
          <cell r="K8" t="str">
            <v>sebastien.pheulpin@batiproconcept.fr</v>
          </cell>
          <cell r="L8" t="str">
            <v>SCI HABERGIE</v>
          </cell>
          <cell r="M8" t="str">
            <v>FRANCHE COMTE</v>
          </cell>
          <cell r="N8">
            <v>70</v>
          </cell>
          <cell r="O8" t="str">
            <v>VESOUL</v>
          </cell>
          <cell r="P8" t="str">
            <v>BATIPRO CONCEPT</v>
          </cell>
          <cell r="Q8" t="str">
            <v>31, Rue de la Gare</v>
          </cell>
          <cell r="R8">
            <v>25770</v>
          </cell>
          <cell r="S8" t="str">
            <v>SERRE LES SAPINS</v>
          </cell>
          <cell r="T8">
            <v>381412500</v>
          </cell>
          <cell r="U8">
            <v>676487196</v>
          </cell>
          <cell r="V8" t="str">
            <v>sebastien.pheulpin@batiproconcept.fr</v>
          </cell>
          <cell r="W8">
            <v>72500</v>
          </cell>
          <cell r="Y8">
            <v>72500</v>
          </cell>
          <cell r="Z8">
            <v>40600</v>
          </cell>
          <cell r="AA8" t="str">
            <v>JM</v>
          </cell>
        </row>
        <row r="9">
          <cell r="A9">
            <v>8.0000000000000002E-3</v>
          </cell>
          <cell r="B9">
            <v>2</v>
          </cell>
          <cell r="C9" t="str">
            <v>JLC</v>
          </cell>
          <cell r="D9" t="str">
            <v>AR</v>
          </cell>
          <cell r="E9" t="str">
            <v>CUROT CONSTRUCTION</v>
          </cell>
          <cell r="F9" t="str">
            <v>152, Rue des Vieilles Vignes   BP 50101</v>
          </cell>
          <cell r="G9">
            <v>21602</v>
          </cell>
          <cell r="H9" t="str">
            <v>LONGVIC</v>
          </cell>
          <cell r="I9">
            <v>380680730</v>
          </cell>
          <cell r="K9" t="str">
            <v>yfermont@curot.fr</v>
          </cell>
          <cell r="L9" t="str">
            <v>SCI SAULE 2008</v>
          </cell>
          <cell r="M9" t="str">
            <v>BOURGOGNE</v>
          </cell>
          <cell r="N9">
            <v>21</v>
          </cell>
          <cell r="O9" t="str">
            <v>BROCHON</v>
          </cell>
          <cell r="U9" t="str">
            <v/>
          </cell>
          <cell r="W9">
            <v>23000</v>
          </cell>
          <cell r="Y9">
            <v>23000</v>
          </cell>
          <cell r="Z9">
            <v>8650</v>
          </cell>
          <cell r="AA9" t="str">
            <v>RC</v>
          </cell>
        </row>
        <row r="10">
          <cell r="A10">
            <v>8.9999999999999993E-3</v>
          </cell>
          <cell r="B10">
            <v>2</v>
          </cell>
          <cell r="C10" t="str">
            <v>JH</v>
          </cell>
          <cell r="D10" t="str">
            <v>HS</v>
          </cell>
          <cell r="E10" t="str">
            <v>LCR</v>
          </cell>
          <cell r="F10" t="str">
            <v>19, Rue de la Haye   CS 30058   SCHILTIGHEIM</v>
          </cell>
          <cell r="G10">
            <v>67013</v>
          </cell>
          <cell r="H10" t="str">
            <v>STRASBOURG Cédex</v>
          </cell>
          <cell r="I10">
            <v>388770240</v>
          </cell>
          <cell r="J10">
            <v>388770265</v>
          </cell>
          <cell r="L10" t="str">
            <v>L&amp;L PRODUCTS EUROPE - STOCK - Projet 3</v>
          </cell>
          <cell r="M10" t="str">
            <v>ALSACE</v>
          </cell>
          <cell r="N10">
            <v>67</v>
          </cell>
          <cell r="O10" t="str">
            <v>ALTORF</v>
          </cell>
          <cell r="P10" t="str">
            <v>LCR</v>
          </cell>
          <cell r="Q10" t="str">
            <v>19, Rue de la Haye   CS 30058   SCHILTIGHEIM</v>
          </cell>
          <cell r="R10">
            <v>67013</v>
          </cell>
          <cell r="S10" t="str">
            <v>STRASBOURG Cédex</v>
          </cell>
          <cell r="T10">
            <v>388770240</v>
          </cell>
          <cell r="U10">
            <v>388770265</v>
          </cell>
          <cell r="V10" t="str">
            <v/>
          </cell>
          <cell r="W10">
            <v>170000</v>
          </cell>
          <cell r="Y10">
            <v>170000</v>
          </cell>
          <cell r="Z10">
            <v>56890</v>
          </cell>
          <cell r="AA10" t="str">
            <v>JM</v>
          </cell>
        </row>
        <row r="11">
          <cell r="A11">
            <v>0.01</v>
          </cell>
          <cell r="B11">
            <v>2</v>
          </cell>
          <cell r="C11" t="str">
            <v>JH</v>
          </cell>
          <cell r="D11" t="str">
            <v>AR</v>
          </cell>
          <cell r="E11" t="str">
            <v>ARCO</v>
          </cell>
          <cell r="F11" t="str">
            <v>6, Rue de Dublin</v>
          </cell>
          <cell r="G11">
            <v>67300</v>
          </cell>
          <cell r="H11" t="str">
            <v>SCHILTIGHEIM</v>
          </cell>
          <cell r="I11">
            <v>388251715</v>
          </cell>
          <cell r="J11">
            <v>388251119</v>
          </cell>
          <cell r="K11" t="str">
            <v>violette@arco.fr</v>
          </cell>
          <cell r="L11" t="str">
            <v>VENTIL'EST</v>
          </cell>
          <cell r="M11" t="str">
            <v>ALSACE</v>
          </cell>
          <cell r="N11">
            <v>67</v>
          </cell>
          <cell r="O11" t="str">
            <v>HANGENBIETEN</v>
          </cell>
          <cell r="P11" t="str">
            <v>ARCO</v>
          </cell>
          <cell r="Q11" t="str">
            <v>6, Rue de Dublin</v>
          </cell>
          <cell r="R11">
            <v>67300</v>
          </cell>
          <cell r="S11" t="str">
            <v>SCHILTIGHEIM</v>
          </cell>
          <cell r="T11">
            <v>388251715</v>
          </cell>
          <cell r="U11">
            <v>388251119</v>
          </cell>
          <cell r="V11" t="str">
            <v>violette@arco.fr</v>
          </cell>
          <cell r="W11">
            <v>95000</v>
          </cell>
          <cell r="Y11">
            <v>95000</v>
          </cell>
          <cell r="Z11">
            <v>44195</v>
          </cell>
          <cell r="AA11" t="str">
            <v>ER</v>
          </cell>
        </row>
        <row r="12">
          <cell r="A12">
            <v>1.0999999999999999E-2</v>
          </cell>
          <cell r="B12">
            <v>2</v>
          </cell>
          <cell r="C12" t="str">
            <v>JH</v>
          </cell>
          <cell r="D12" t="str">
            <v>DI</v>
          </cell>
          <cell r="E12" t="str">
            <v>LCR</v>
          </cell>
          <cell r="F12" t="str">
            <v>1, Place Marie Curie   Immeuble Atria</v>
          </cell>
          <cell r="G12">
            <v>74000</v>
          </cell>
          <cell r="H12" t="str">
            <v>ANNECY</v>
          </cell>
          <cell r="I12">
            <v>450640410</v>
          </cell>
          <cell r="J12">
            <v>450108136</v>
          </cell>
          <cell r="L12" t="str">
            <v>ASSOCIATION NOUS AUSSI - ESAT</v>
          </cell>
          <cell r="M12" t="str">
            <v>RHONE ALPES</v>
          </cell>
          <cell r="N12">
            <v>74</v>
          </cell>
          <cell r="O12" t="str">
            <v>VETRAZ MONTHOUX</v>
          </cell>
          <cell r="P12" t="str">
            <v>LCR</v>
          </cell>
          <cell r="Q12" t="str">
            <v>1, Place Marie Curie   Immeuble Atria</v>
          </cell>
          <cell r="R12">
            <v>74000</v>
          </cell>
          <cell r="S12" t="str">
            <v>ANNECY</v>
          </cell>
          <cell r="T12">
            <v>450640410</v>
          </cell>
          <cell r="U12">
            <v>450108136</v>
          </cell>
          <cell r="V12" t="str">
            <v/>
          </cell>
          <cell r="W12">
            <v>97705</v>
          </cell>
          <cell r="Y12">
            <v>97705</v>
          </cell>
          <cell r="Z12">
            <v>51451</v>
          </cell>
          <cell r="AA12" t="str">
            <v>FM</v>
          </cell>
        </row>
        <row r="13">
          <cell r="A13">
            <v>1.2E-2</v>
          </cell>
          <cell r="B13">
            <v>2</v>
          </cell>
          <cell r="C13" t="str">
            <v>JLC</v>
          </cell>
          <cell r="D13" t="str">
            <v>MP</v>
          </cell>
          <cell r="E13" t="str">
            <v>EIFFAGE IMMOBILIER GRAND EST</v>
          </cell>
          <cell r="F13" t="str">
            <v>11, Avenue du Rhin</v>
          </cell>
          <cell r="G13">
            <v>54320</v>
          </cell>
          <cell r="H13" t="str">
            <v>MAXEVILLE</v>
          </cell>
          <cell r="L13" t="str">
            <v>CITE INTERNATIONALE DE LA GASTRONOMIE ET DES VINS</v>
          </cell>
          <cell r="M13" t="str">
            <v>BOURGOGNE</v>
          </cell>
          <cell r="N13">
            <v>21</v>
          </cell>
          <cell r="O13" t="str">
            <v>DIJON</v>
          </cell>
          <cell r="P13" t="str">
            <v>EIFFAGE CONSTRUCTION</v>
          </cell>
          <cell r="Q13" t="str">
            <v>10, Rue du Vallon</v>
          </cell>
          <cell r="R13">
            <v>25480</v>
          </cell>
          <cell r="S13" t="str">
            <v>ECOLE VALENTIN</v>
          </cell>
          <cell r="T13">
            <v>381483434</v>
          </cell>
          <cell r="U13">
            <v>634383497</v>
          </cell>
          <cell r="V13" t="str">
            <v>cedric.joder@eiffage.com</v>
          </cell>
          <cell r="W13">
            <v>648635</v>
          </cell>
          <cell r="X13">
            <v>417.75</v>
          </cell>
          <cell r="Y13">
            <v>649052.75</v>
          </cell>
          <cell r="Z13">
            <v>207090</v>
          </cell>
          <cell r="AA13" t="str">
            <v>RC</v>
          </cell>
        </row>
        <row r="14">
          <cell r="A14">
            <v>1.2999999999999999E-2</v>
          </cell>
          <cell r="B14">
            <v>2</v>
          </cell>
          <cell r="C14" t="str">
            <v>JLC</v>
          </cell>
          <cell r="D14" t="str">
            <v>MP</v>
          </cell>
          <cell r="E14" t="str">
            <v>C3B</v>
          </cell>
          <cell r="F14" t="str">
            <v>18B, Boulevard Winston Churchill</v>
          </cell>
          <cell r="G14">
            <v>21000</v>
          </cell>
          <cell r="H14" t="str">
            <v>DIJON</v>
          </cell>
          <cell r="I14">
            <v>380666510</v>
          </cell>
          <cell r="L14" t="str">
            <v>CAMPUS METROPOLITAIN</v>
          </cell>
          <cell r="M14" t="str">
            <v>BOURGOGNE</v>
          </cell>
          <cell r="N14">
            <v>21</v>
          </cell>
          <cell r="O14" t="str">
            <v>DIJON</v>
          </cell>
          <cell r="P14" t="str">
            <v>C3B</v>
          </cell>
          <cell r="Q14" t="str">
            <v>Impasse JB Gambut   ZI Vignoles   BP 13</v>
          </cell>
          <cell r="R14">
            <v>21201</v>
          </cell>
          <cell r="S14" t="str">
            <v>BEAUNE Cédex</v>
          </cell>
          <cell r="U14">
            <v>616672076</v>
          </cell>
          <cell r="V14" t="str">
            <v>helene.caron@vinci-construction.fr</v>
          </cell>
          <cell r="W14">
            <v>115900</v>
          </cell>
          <cell r="Y14">
            <v>115900</v>
          </cell>
          <cell r="Z14">
            <v>34640</v>
          </cell>
          <cell r="AA14" t="str">
            <v>RC</v>
          </cell>
        </row>
        <row r="15">
          <cell r="A15">
            <v>1.4E-2</v>
          </cell>
          <cell r="B15">
            <v>2</v>
          </cell>
          <cell r="C15" t="str">
            <v>JH</v>
          </cell>
          <cell r="D15" t="str">
            <v>AR</v>
          </cell>
          <cell r="E15" t="str">
            <v>SCI AZIMUT</v>
          </cell>
          <cell r="F15" t="str">
            <v>18 Hunabuhl</v>
          </cell>
          <cell r="G15">
            <v>68230</v>
          </cell>
          <cell r="H15" t="str">
            <v>NIEDERMORSCHWIHR</v>
          </cell>
          <cell r="L15" t="str">
            <v>SCI AZIMUT</v>
          </cell>
          <cell r="M15" t="str">
            <v>ALSACE</v>
          </cell>
          <cell r="N15">
            <v>68</v>
          </cell>
          <cell r="O15" t="str">
            <v>COLMAR</v>
          </cell>
          <cell r="P15" t="str">
            <v>NEXT ID</v>
          </cell>
          <cell r="Q15" t="str">
            <v>13, Rue Bruat</v>
          </cell>
          <cell r="R15">
            <v>68000</v>
          </cell>
          <cell r="S15" t="str">
            <v>COLMAR</v>
          </cell>
          <cell r="U15">
            <v>645922237</v>
          </cell>
          <cell r="V15" t="str">
            <v>laurent.wotling@nextid.eu</v>
          </cell>
          <cell r="W15">
            <v>209235</v>
          </cell>
          <cell r="Y15">
            <v>209235</v>
          </cell>
          <cell r="Z15">
            <v>78720</v>
          </cell>
          <cell r="AA15" t="str">
            <v>FV</v>
          </cell>
        </row>
        <row r="16">
          <cell r="A16">
            <v>1.4999999999999999E-2</v>
          </cell>
          <cell r="B16">
            <v>2</v>
          </cell>
          <cell r="C16" t="str">
            <v>BE</v>
          </cell>
          <cell r="D16" t="str">
            <v>GD</v>
          </cell>
          <cell r="E16" t="str">
            <v>SCI LES PRES D'INCARVILLE</v>
          </cell>
          <cell r="F16" t="str">
            <v>Rue des Prés   BP 626   INCARVILLE</v>
          </cell>
          <cell r="G16">
            <v>27406</v>
          </cell>
          <cell r="H16" t="str">
            <v>LOUVIERS Cédex</v>
          </cell>
          <cell r="I16">
            <v>247432547</v>
          </cell>
          <cell r="J16">
            <v>247432548</v>
          </cell>
          <cell r="L16" t="str">
            <v>LOUVIERS DISTRIBUTION - LECLERC</v>
          </cell>
          <cell r="M16" t="str">
            <v>HAUTE NORMANDIE</v>
          </cell>
          <cell r="N16">
            <v>27</v>
          </cell>
          <cell r="O16" t="str">
            <v>INCARVILLE</v>
          </cell>
          <cell r="P16" t="str">
            <v>CL CONCEPT</v>
          </cell>
          <cell r="Q16" t="str">
            <v>2, Rue Alexander Calder   BP 17</v>
          </cell>
          <cell r="R16">
            <v>37320</v>
          </cell>
          <cell r="S16" t="str">
            <v>TRUYES Cédex</v>
          </cell>
          <cell r="T16">
            <v>247432547</v>
          </cell>
          <cell r="U16">
            <v>247432548</v>
          </cell>
          <cell r="V16" t="str">
            <v>secretariat@clconcept.fr</v>
          </cell>
          <cell r="W16">
            <v>1455150</v>
          </cell>
          <cell r="X16">
            <v>335</v>
          </cell>
          <cell r="Y16">
            <v>1455485</v>
          </cell>
          <cell r="Z16">
            <v>494555</v>
          </cell>
          <cell r="AA16" t="str">
            <v>FM</v>
          </cell>
        </row>
        <row r="17">
          <cell r="A17">
            <v>1.6E-2</v>
          </cell>
          <cell r="B17">
            <v>2</v>
          </cell>
          <cell r="C17" t="str">
            <v>JH</v>
          </cell>
          <cell r="D17" t="str">
            <v>HS</v>
          </cell>
          <cell r="E17" t="str">
            <v>LCR</v>
          </cell>
          <cell r="F17" t="str">
            <v>19, Rue de la Haye   CS 30058   SCHILTIGHEIM</v>
          </cell>
          <cell r="G17">
            <v>67013</v>
          </cell>
          <cell r="H17" t="str">
            <v>STRASBOURG Cédex</v>
          </cell>
          <cell r="I17">
            <v>388770240</v>
          </cell>
          <cell r="J17">
            <v>388770265</v>
          </cell>
          <cell r="K17" t="str">
            <v>strasbourg@lcr.fr</v>
          </cell>
          <cell r="L17" t="str">
            <v>SCI ANNIE G</v>
          </cell>
          <cell r="M17" t="str">
            <v>ALSACE</v>
          </cell>
          <cell r="N17">
            <v>67</v>
          </cell>
          <cell r="O17" t="str">
            <v>HOLTZHEIM</v>
          </cell>
          <cell r="P17" t="str">
            <v>LCR</v>
          </cell>
          <cell r="Q17" t="str">
            <v>19, Rue de la Haye   CS 30058   SCHILTIGHEIM</v>
          </cell>
          <cell r="R17">
            <v>67013</v>
          </cell>
          <cell r="S17" t="str">
            <v>STRASBOURG Cédex</v>
          </cell>
          <cell r="T17">
            <v>388770240</v>
          </cell>
          <cell r="U17">
            <v>388770265</v>
          </cell>
          <cell r="V17" t="str">
            <v>strasbourg@lcr.fr</v>
          </cell>
          <cell r="W17">
            <v>200000</v>
          </cell>
          <cell r="Y17">
            <v>200000</v>
          </cell>
          <cell r="Z17">
            <v>109020</v>
          </cell>
          <cell r="AA17" t="str">
            <v>JM</v>
          </cell>
        </row>
        <row r="18">
          <cell r="A18">
            <v>1.7000000000000001E-2</v>
          </cell>
          <cell r="B18">
            <v>2</v>
          </cell>
          <cell r="C18" t="str">
            <v>JH</v>
          </cell>
          <cell r="D18" t="str">
            <v>HS</v>
          </cell>
          <cell r="E18" t="str">
            <v>LCR</v>
          </cell>
          <cell r="F18" t="str">
            <v>8, Avenue de Bruxelles   Parc des Collines II   CS 62344   DIDENHEIM</v>
          </cell>
          <cell r="G18">
            <v>68069</v>
          </cell>
          <cell r="H18" t="str">
            <v>MULHOUSE Cédex</v>
          </cell>
          <cell r="I18">
            <v>389428974</v>
          </cell>
          <cell r="J18">
            <v>389321347</v>
          </cell>
          <cell r="K18" t="str">
            <v>mulhouse@lcr.fr</v>
          </cell>
          <cell r="L18" t="str">
            <v>AGRIVALOR ENERGIE - SCI PRN</v>
          </cell>
          <cell r="M18" t="str">
            <v>ALSACE</v>
          </cell>
          <cell r="N18">
            <v>68</v>
          </cell>
          <cell r="O18" t="str">
            <v>GUEMAR</v>
          </cell>
          <cell r="P18" t="str">
            <v>LCR</v>
          </cell>
          <cell r="Q18" t="str">
            <v>8, Avenue de Bruxelles   Parc des Collines II   CS 62344   DIDENHEIM</v>
          </cell>
          <cell r="R18">
            <v>68069</v>
          </cell>
          <cell r="S18" t="str">
            <v>MULHOUSE Cédex</v>
          </cell>
          <cell r="T18">
            <v>389428974</v>
          </cell>
          <cell r="U18">
            <v>389321347</v>
          </cell>
          <cell r="V18" t="str">
            <v>mulhouse@lcr.fr</v>
          </cell>
          <cell r="W18">
            <v>122000</v>
          </cell>
          <cell r="Y18">
            <v>122000</v>
          </cell>
          <cell r="Z18">
            <v>69000</v>
          </cell>
          <cell r="AA18" t="str">
            <v>JM</v>
          </cell>
        </row>
        <row r="19">
          <cell r="A19">
            <v>1.7999999999999999E-2</v>
          </cell>
          <cell r="B19">
            <v>2</v>
          </cell>
          <cell r="C19" t="str">
            <v>JH</v>
          </cell>
          <cell r="D19" t="str">
            <v>BI</v>
          </cell>
          <cell r="E19" t="str">
            <v>LCR</v>
          </cell>
          <cell r="F19" t="str">
            <v>19, Rue de la Haye   CS 30058   SCHILTIGHEIM</v>
          </cell>
          <cell r="G19">
            <v>67013</v>
          </cell>
          <cell r="H19" t="str">
            <v>STRASBOURG Cédex</v>
          </cell>
          <cell r="I19">
            <v>388770240</v>
          </cell>
          <cell r="J19">
            <v>388770265</v>
          </cell>
          <cell r="K19" t="str">
            <v>strasbourg@lcr.fr</v>
          </cell>
          <cell r="L19" t="str">
            <v>SCI DE L'AVENIR - ALM MECA</v>
          </cell>
          <cell r="M19" t="str">
            <v>ALSACE</v>
          </cell>
          <cell r="N19">
            <v>67</v>
          </cell>
          <cell r="O19" t="str">
            <v>ESCHBACH</v>
          </cell>
          <cell r="P19" t="str">
            <v>LCR</v>
          </cell>
          <cell r="Q19" t="str">
            <v>19, Rue de la Haye   CS 30058   SCHILTIGHEIM</v>
          </cell>
          <cell r="R19">
            <v>67013</v>
          </cell>
          <cell r="S19" t="str">
            <v>STRASBOURG Cédex</v>
          </cell>
          <cell r="T19">
            <v>388770240</v>
          </cell>
          <cell r="U19">
            <v>388770265</v>
          </cell>
          <cell r="V19" t="str">
            <v>strasbourg@lcr.fr</v>
          </cell>
          <cell r="W19">
            <v>120000</v>
          </cell>
          <cell r="Y19">
            <v>120000</v>
          </cell>
          <cell r="Z19">
            <v>62188</v>
          </cell>
          <cell r="AA19" t="str">
            <v>JM</v>
          </cell>
        </row>
        <row r="20">
          <cell r="A20">
            <v>1.9E-2</v>
          </cell>
          <cell r="B20">
            <v>2</v>
          </cell>
          <cell r="C20" t="str">
            <v>JH</v>
          </cell>
          <cell r="D20" t="str">
            <v>AR</v>
          </cell>
          <cell r="E20" t="str">
            <v>ARCO</v>
          </cell>
          <cell r="F20" t="str">
            <v>6, Rue de Dublin</v>
          </cell>
          <cell r="G20">
            <v>67300</v>
          </cell>
          <cell r="H20" t="str">
            <v>SCHILTIGHEIM</v>
          </cell>
          <cell r="I20">
            <v>388251715</v>
          </cell>
          <cell r="J20">
            <v>388251119</v>
          </cell>
          <cell r="K20" t="str">
            <v>violette@arco.fr</v>
          </cell>
          <cell r="L20" t="str">
            <v>SCI CAMELEON</v>
          </cell>
          <cell r="M20" t="str">
            <v>ALSACE</v>
          </cell>
          <cell r="N20">
            <v>67</v>
          </cell>
          <cell r="O20" t="str">
            <v>WEYERSHEIM</v>
          </cell>
          <cell r="P20" t="str">
            <v>ARCO</v>
          </cell>
          <cell r="Q20" t="str">
            <v>6, Rue de Dublin</v>
          </cell>
          <cell r="R20">
            <v>67300</v>
          </cell>
          <cell r="S20" t="str">
            <v>SCHILTIGHEIM</v>
          </cell>
          <cell r="T20">
            <v>388251715</v>
          </cell>
          <cell r="U20">
            <v>388251119</v>
          </cell>
          <cell r="V20" t="str">
            <v>violette@arco.fr</v>
          </cell>
          <cell r="W20">
            <v>102000</v>
          </cell>
          <cell r="Y20">
            <v>102000</v>
          </cell>
          <cell r="Z20">
            <v>49320</v>
          </cell>
          <cell r="AA20" t="str">
            <v>ER</v>
          </cell>
        </row>
        <row r="21">
          <cell r="A21">
            <v>0.02</v>
          </cell>
          <cell r="B21">
            <v>2</v>
          </cell>
          <cell r="C21" t="str">
            <v>JH</v>
          </cell>
          <cell r="D21" t="str">
            <v>AR</v>
          </cell>
          <cell r="E21" t="str">
            <v>ARCO</v>
          </cell>
          <cell r="F21" t="str">
            <v>6, Rue de Dublin</v>
          </cell>
          <cell r="G21">
            <v>67300</v>
          </cell>
          <cell r="H21" t="str">
            <v>SCHILTIGHEIM</v>
          </cell>
          <cell r="I21">
            <v>388251715</v>
          </cell>
          <cell r="J21">
            <v>388251119</v>
          </cell>
          <cell r="K21" t="str">
            <v>violette@arco.fr</v>
          </cell>
          <cell r="L21" t="str">
            <v>POLE SANTE - MAISON MEDICALE DREIECK</v>
          </cell>
          <cell r="M21" t="str">
            <v>ALSACE</v>
          </cell>
          <cell r="N21">
            <v>67</v>
          </cell>
          <cell r="O21" t="str">
            <v>GUNDERSHOFFEN</v>
          </cell>
          <cell r="P21" t="str">
            <v>ARCO</v>
          </cell>
          <cell r="Q21" t="str">
            <v>6, Rue de Dublin</v>
          </cell>
          <cell r="R21">
            <v>67300</v>
          </cell>
          <cell r="S21" t="str">
            <v>SCHILTIGHEIM</v>
          </cell>
          <cell r="T21">
            <v>388251715</v>
          </cell>
          <cell r="U21">
            <v>388251119</v>
          </cell>
          <cell r="V21" t="str">
            <v>violette@arco.fr</v>
          </cell>
          <cell r="W21">
            <v>37000</v>
          </cell>
          <cell r="Y21">
            <v>37000</v>
          </cell>
          <cell r="Z21">
            <v>15530</v>
          </cell>
          <cell r="AA21" t="str">
            <v>ER</v>
          </cell>
        </row>
        <row r="22">
          <cell r="A22">
            <v>2.1000000000000001E-2</v>
          </cell>
          <cell r="B22">
            <v>3</v>
          </cell>
          <cell r="C22" t="str">
            <v>JH</v>
          </cell>
          <cell r="D22" t="str">
            <v>BI</v>
          </cell>
          <cell r="E22" t="str">
            <v>LCR</v>
          </cell>
          <cell r="F22" t="str">
            <v>19, Rue de la Haye   CS 30058   SCHILTIGHEIM</v>
          </cell>
          <cell r="G22">
            <v>67013</v>
          </cell>
          <cell r="H22" t="str">
            <v>STRASBOURG Cédex</v>
          </cell>
          <cell r="I22">
            <v>388770240</v>
          </cell>
          <cell r="J22">
            <v>388770265</v>
          </cell>
          <cell r="L22" t="str">
            <v>GEOTEC HOLDING</v>
          </cell>
          <cell r="M22" t="str">
            <v>ALSACE</v>
          </cell>
          <cell r="N22">
            <v>67</v>
          </cell>
          <cell r="O22" t="str">
            <v>BERNOLSHEIM</v>
          </cell>
          <cell r="P22" t="str">
            <v>LCR</v>
          </cell>
          <cell r="Q22" t="str">
            <v>19, Rue de la Haye   CS 30058   SCHILTIGHEIM</v>
          </cell>
          <cell r="R22">
            <v>67013</v>
          </cell>
          <cell r="S22" t="str">
            <v>STRASBOURG Cédex</v>
          </cell>
          <cell r="T22">
            <v>388770240</v>
          </cell>
          <cell r="U22">
            <v>388770265</v>
          </cell>
          <cell r="V22" t="str">
            <v>strasbourg@lcr.fr</v>
          </cell>
          <cell r="W22">
            <v>52000</v>
          </cell>
          <cell r="Y22">
            <v>52000</v>
          </cell>
          <cell r="Z22">
            <v>28049</v>
          </cell>
          <cell r="AA22" t="str">
            <v>JM</v>
          </cell>
        </row>
        <row r="23">
          <cell r="A23">
            <v>2.1999999999999999E-2</v>
          </cell>
          <cell r="B23">
            <v>3</v>
          </cell>
          <cell r="C23" t="str">
            <v>BE</v>
          </cell>
          <cell r="D23" t="str">
            <v>AR</v>
          </cell>
          <cell r="E23" t="str">
            <v>SCI BLUEBAT</v>
          </cell>
          <cell r="F23" t="str">
            <v>5, Impasse Bernard Coquet   ZA Route de Laval</v>
          </cell>
          <cell r="G23">
            <v>37390</v>
          </cell>
          <cell r="H23" t="str">
            <v>LA MEMBROLLE SUR CHOISILLE</v>
          </cell>
          <cell r="L23" t="str">
            <v>SCI BLUEBAT</v>
          </cell>
          <cell r="M23" t="str">
            <v>CENTRE</v>
          </cell>
          <cell r="N23">
            <v>37</v>
          </cell>
          <cell r="O23" t="str">
            <v>LA MEMBROLLE SUR CHOISILLE</v>
          </cell>
          <cell r="P23" t="str">
            <v>CL CONCEPT</v>
          </cell>
          <cell r="Q23" t="str">
            <v>2, Impasse Alexander Calder   BP 17</v>
          </cell>
          <cell r="R23">
            <v>37320</v>
          </cell>
          <cell r="S23" t="str">
            <v>TRUYES</v>
          </cell>
          <cell r="T23">
            <v>247433914</v>
          </cell>
          <cell r="U23" t="str">
            <v/>
          </cell>
          <cell r="V23" t="str">
            <v>secretariat@clconcept.fr</v>
          </cell>
          <cell r="W23">
            <v>67000</v>
          </cell>
          <cell r="Y23">
            <v>67000</v>
          </cell>
          <cell r="Z23">
            <v>26000</v>
          </cell>
          <cell r="AA23" t="str">
            <v>FM</v>
          </cell>
        </row>
        <row r="24">
          <cell r="A24">
            <v>2.3E-2</v>
          </cell>
          <cell r="B24">
            <v>3</v>
          </cell>
          <cell r="C24" t="str">
            <v>BE</v>
          </cell>
          <cell r="D24" t="str">
            <v>MP</v>
          </cell>
          <cell r="E24" t="str">
            <v>CARAIB MOTER</v>
          </cell>
          <cell r="F24" t="str">
            <v>Voir n° 2   ZI La Lézarde</v>
          </cell>
          <cell r="G24">
            <v>97232</v>
          </cell>
          <cell r="H24" t="str">
            <v>LE LAMENTIN (MARTINIQUE)</v>
          </cell>
          <cell r="L24" t="str">
            <v>SARA (BASE PLATE CHAUDIERE)</v>
          </cell>
          <cell r="M24" t="str">
            <v>OUTRE MER</v>
          </cell>
          <cell r="N24">
            <v>97</v>
          </cell>
          <cell r="O24" t="str">
            <v>LE LAMENTIN (LA MARTINIQUE)</v>
          </cell>
          <cell r="W24">
            <v>32775</v>
          </cell>
          <cell r="Y24">
            <v>32775</v>
          </cell>
          <cell r="AA24" t="str">
            <v>RB</v>
          </cell>
        </row>
        <row r="25">
          <cell r="A25">
            <v>2.4E-2</v>
          </cell>
          <cell r="B25">
            <v>3</v>
          </cell>
          <cell r="C25" t="str">
            <v>BE</v>
          </cell>
          <cell r="D25" t="str">
            <v>MP</v>
          </cell>
          <cell r="E25" t="str">
            <v>SARA</v>
          </cell>
          <cell r="F25" t="str">
            <v>Californie Zone Industrielle</v>
          </cell>
          <cell r="G25">
            <v>97232</v>
          </cell>
          <cell r="H25" t="str">
            <v>LE LAMENTIN (MARTINIQUE)</v>
          </cell>
          <cell r="L25" t="str">
            <v>SARA (ESCALIER - GARDE-CORPS CLEARGEN - GREENWATER)</v>
          </cell>
          <cell r="M25" t="str">
            <v>OUTRE MER</v>
          </cell>
          <cell r="N25">
            <v>97</v>
          </cell>
          <cell r="O25" t="str">
            <v>LE LAMENTIN (LA MARTINIQUE)</v>
          </cell>
          <cell r="W25">
            <v>7610.8</v>
          </cell>
          <cell r="Y25">
            <v>7610.8</v>
          </cell>
          <cell r="AA25" t="str">
            <v>RB</v>
          </cell>
        </row>
        <row r="26">
          <cell r="A26">
            <v>2.5000000000000001E-2</v>
          </cell>
          <cell r="B26">
            <v>3</v>
          </cell>
          <cell r="C26" t="str">
            <v>JH</v>
          </cell>
          <cell r="D26" t="str">
            <v>AR</v>
          </cell>
          <cell r="E26" t="str">
            <v>PHM INVEST - GROUPE PHILIPPE MARRAUD</v>
          </cell>
          <cell r="F26" t="str">
            <v>4, Rue Pierre Mendès France  BP 60</v>
          </cell>
          <cell r="G26">
            <v>47552</v>
          </cell>
          <cell r="H26" t="str">
            <v>BOE</v>
          </cell>
          <cell r="I26">
            <v>553482000</v>
          </cell>
          <cell r="J26">
            <v>631845809</v>
          </cell>
          <cell r="K26" t="str">
            <v>m.lavau@marraud.com / phm.invest@marraud.com</v>
          </cell>
          <cell r="L26" t="str">
            <v>ENEDIS</v>
          </cell>
          <cell r="M26" t="str">
            <v>FRANCHE COMTE</v>
          </cell>
          <cell r="N26">
            <v>70</v>
          </cell>
          <cell r="O26" t="str">
            <v>LURE</v>
          </cell>
          <cell r="P26" t="str">
            <v>MARRAUD INGENIERIE</v>
          </cell>
          <cell r="Q26" t="str">
            <v>4, Rue Pierre Mendès France  BP 60</v>
          </cell>
          <cell r="R26">
            <v>47552</v>
          </cell>
          <cell r="S26" t="str">
            <v>BOE</v>
          </cell>
          <cell r="T26">
            <v>553482000</v>
          </cell>
          <cell r="U26">
            <v>631845809</v>
          </cell>
          <cell r="V26" t="str">
            <v>p.fayet@marraud.com</v>
          </cell>
          <cell r="W26">
            <v>78000</v>
          </cell>
          <cell r="X26">
            <v>145.91999999999999</v>
          </cell>
          <cell r="Y26">
            <v>78145.919999999998</v>
          </cell>
          <cell r="Z26">
            <v>35610</v>
          </cell>
          <cell r="AA26" t="str">
            <v>FV</v>
          </cell>
        </row>
        <row r="27">
          <cell r="A27">
            <v>2.5999999999999999E-2</v>
          </cell>
          <cell r="B27">
            <v>3</v>
          </cell>
          <cell r="C27" t="str">
            <v>JLC</v>
          </cell>
          <cell r="D27" t="str">
            <v>HS</v>
          </cell>
          <cell r="E27" t="str">
            <v>BOBARD JEUNE</v>
          </cell>
          <cell r="F27" t="str">
            <v>19, Rue de Béon</v>
          </cell>
          <cell r="G27">
            <v>21200</v>
          </cell>
          <cell r="H27" t="str">
            <v>BEAUNE</v>
          </cell>
          <cell r="L27" t="str">
            <v>BOBARD JEUNE</v>
          </cell>
          <cell r="M27" t="str">
            <v>BOURGOGNE</v>
          </cell>
          <cell r="N27">
            <v>21</v>
          </cell>
          <cell r="O27" t="str">
            <v>VIGNOLES</v>
          </cell>
          <cell r="P27" t="str">
            <v>SETUREC MOE</v>
          </cell>
          <cell r="Q27" t="str">
            <v>37, Rue Elsa Triolet   Parc Valmy</v>
          </cell>
          <cell r="R27">
            <v>21000</v>
          </cell>
          <cell r="S27" t="str">
            <v>DIJON</v>
          </cell>
          <cell r="T27">
            <v>380740102</v>
          </cell>
          <cell r="V27" t="str">
            <v>ddegeorges@seturec.fr</v>
          </cell>
          <cell r="W27">
            <v>280800</v>
          </cell>
          <cell r="X27">
            <v>1100</v>
          </cell>
          <cell r="Y27">
            <v>281900</v>
          </cell>
          <cell r="Z27">
            <v>151050</v>
          </cell>
          <cell r="AA27" t="str">
            <v>RC</v>
          </cell>
        </row>
        <row r="28">
          <cell r="A28">
            <v>2.7E-2</v>
          </cell>
          <cell r="B28">
            <v>3</v>
          </cell>
          <cell r="C28" t="str">
            <v>RM</v>
          </cell>
          <cell r="D28" t="str">
            <v>DI</v>
          </cell>
          <cell r="E28" t="str">
            <v>RION CONSTRUCTION INDUSTRIELLE</v>
          </cell>
          <cell r="F28" t="str">
            <v>c/o BURO CLUB   11, Rue des Arts et Métiers</v>
          </cell>
          <cell r="G28">
            <v>97200</v>
          </cell>
          <cell r="H28" t="str">
            <v>FORT DE FRANCE</v>
          </cell>
          <cell r="J28">
            <v>696079708</v>
          </cell>
          <cell r="L28" t="str">
            <v>SIMP</v>
          </cell>
          <cell r="M28" t="str">
            <v>OUTRE MER</v>
          </cell>
          <cell r="N28">
            <v>97</v>
          </cell>
          <cell r="O28" t="str">
            <v>LA MARTINIQUE</v>
          </cell>
          <cell r="P28" t="str">
            <v>RION CONSTRUCTION INDUSTRIELLE</v>
          </cell>
          <cell r="Q28" t="str">
            <v>c/o BURO CLUB   11, Rue des Arts et Métiers</v>
          </cell>
          <cell r="R28">
            <v>97200</v>
          </cell>
          <cell r="S28" t="str">
            <v>FORT DE FRANCE</v>
          </cell>
          <cell r="U28">
            <v>696079708</v>
          </cell>
          <cell r="V28" t="str">
            <v>rion.ci@orange.fr</v>
          </cell>
          <cell r="W28">
            <v>9300</v>
          </cell>
          <cell r="Y28">
            <v>9300</v>
          </cell>
          <cell r="Z28">
            <v>3000</v>
          </cell>
          <cell r="AA28" t="str">
            <v>RM</v>
          </cell>
        </row>
        <row r="29">
          <cell r="A29">
            <v>2.8000000000000001E-2</v>
          </cell>
          <cell r="B29">
            <v>3</v>
          </cell>
          <cell r="C29" t="str">
            <v>JH</v>
          </cell>
          <cell r="D29" t="str">
            <v>HS</v>
          </cell>
          <cell r="E29" t="str">
            <v>IPE</v>
          </cell>
          <cell r="F29" t="str">
            <v>2, Avenue Christian Doppler</v>
          </cell>
          <cell r="G29">
            <v>77700</v>
          </cell>
          <cell r="H29" t="str">
            <v>SERRIS</v>
          </cell>
          <cell r="I29">
            <v>160431029</v>
          </cell>
          <cell r="K29" t="str">
            <v>info@ipebat.com</v>
          </cell>
          <cell r="L29" t="str">
            <v>SCI LES VINGT ROSES</v>
          </cell>
          <cell r="M29" t="str">
            <v>ILE DE FRANCE</v>
          </cell>
          <cell r="N29">
            <v>95</v>
          </cell>
          <cell r="O29" t="str">
            <v>TAVERNY</v>
          </cell>
          <cell r="P29" t="str">
            <v>IPE</v>
          </cell>
          <cell r="Q29" t="str">
            <v>2, Avenue Christian Doppler</v>
          </cell>
          <cell r="R29">
            <v>77700</v>
          </cell>
          <cell r="S29" t="str">
            <v>SERRIS</v>
          </cell>
          <cell r="T29">
            <v>160431029</v>
          </cell>
          <cell r="U29" t="str">
            <v/>
          </cell>
          <cell r="V29" t="str">
            <v>info@ipebat.com</v>
          </cell>
          <cell r="W29">
            <v>217200</v>
          </cell>
          <cell r="X29">
            <v>1500</v>
          </cell>
          <cell r="Y29">
            <v>218700</v>
          </cell>
          <cell r="Z29">
            <v>119698</v>
          </cell>
          <cell r="AA29" t="str">
            <v>FV</v>
          </cell>
        </row>
        <row r="30">
          <cell r="A30">
            <v>2.9000000000000001E-2</v>
          </cell>
          <cell r="B30">
            <v>3</v>
          </cell>
          <cell r="C30" t="str">
            <v>JH</v>
          </cell>
          <cell r="D30" t="str">
            <v>HS</v>
          </cell>
          <cell r="E30" t="str">
            <v>IPE</v>
          </cell>
          <cell r="F30" t="str">
            <v>2, Avenue Christian Doppler</v>
          </cell>
          <cell r="G30">
            <v>77700</v>
          </cell>
          <cell r="H30" t="str">
            <v>SERRIS</v>
          </cell>
          <cell r="I30">
            <v>160431029</v>
          </cell>
          <cell r="K30" t="str">
            <v>info@ipebat.com</v>
          </cell>
          <cell r="L30" t="str">
            <v>SCI IMMO CHESNAY PP - ECHOVERT</v>
          </cell>
          <cell r="M30" t="str">
            <v>ILE DE FRANCE</v>
          </cell>
          <cell r="N30">
            <v>95</v>
          </cell>
          <cell r="O30" t="str">
            <v>PUISEUX PONTOISE</v>
          </cell>
          <cell r="P30" t="str">
            <v>IPE</v>
          </cell>
          <cell r="Q30" t="str">
            <v>2, Avenue Christian Doppler</v>
          </cell>
          <cell r="R30">
            <v>77700</v>
          </cell>
          <cell r="S30" t="str">
            <v>SERRIS</v>
          </cell>
          <cell r="T30">
            <v>160431029</v>
          </cell>
          <cell r="U30" t="str">
            <v/>
          </cell>
          <cell r="V30" t="str">
            <v>info@ipebat.com</v>
          </cell>
          <cell r="W30">
            <v>76000</v>
          </cell>
          <cell r="Y30">
            <v>76000</v>
          </cell>
          <cell r="Z30">
            <v>39450</v>
          </cell>
          <cell r="AA30" t="str">
            <v>FV</v>
          </cell>
        </row>
        <row r="31">
          <cell r="A31">
            <v>0.03</v>
          </cell>
          <cell r="B31">
            <v>3</v>
          </cell>
          <cell r="C31" t="str">
            <v>JH</v>
          </cell>
          <cell r="D31" t="str">
            <v>BI</v>
          </cell>
          <cell r="E31" t="str">
            <v>IPE</v>
          </cell>
          <cell r="F31" t="str">
            <v>2, Avenue Christian Doppler</v>
          </cell>
          <cell r="G31">
            <v>77700</v>
          </cell>
          <cell r="H31" t="str">
            <v>SERRIS</v>
          </cell>
          <cell r="I31">
            <v>160431029</v>
          </cell>
          <cell r="K31" t="str">
            <v>info@ipebat.com</v>
          </cell>
          <cell r="L31" t="str">
            <v>SOMERIV - SCI VILA</v>
          </cell>
          <cell r="M31" t="str">
            <v>ILE DE FRANCE</v>
          </cell>
          <cell r="N31">
            <v>77</v>
          </cell>
          <cell r="O31" t="str">
            <v>COURTRY</v>
          </cell>
          <cell r="P31" t="str">
            <v>IPE</v>
          </cell>
          <cell r="Q31" t="str">
            <v>2, Avenue Christian Doppler</v>
          </cell>
          <cell r="R31">
            <v>77700</v>
          </cell>
          <cell r="S31" t="str">
            <v>SERRIS</v>
          </cell>
          <cell r="T31">
            <v>160431029</v>
          </cell>
          <cell r="U31" t="str">
            <v/>
          </cell>
          <cell r="V31" t="str">
            <v>info@ipebat.com</v>
          </cell>
          <cell r="W31">
            <v>48100</v>
          </cell>
          <cell r="X31">
            <v>115.42</v>
          </cell>
          <cell r="Y31">
            <v>48215.42</v>
          </cell>
          <cell r="Z31">
            <v>20960</v>
          </cell>
          <cell r="AA31" t="str">
            <v>FV</v>
          </cell>
        </row>
        <row r="32">
          <cell r="A32">
            <v>3.1E-2</v>
          </cell>
          <cell r="B32">
            <v>3</v>
          </cell>
          <cell r="C32" t="str">
            <v>BE</v>
          </cell>
          <cell r="D32" t="str">
            <v>BI</v>
          </cell>
          <cell r="E32" t="str">
            <v>BDM</v>
          </cell>
          <cell r="F32" t="str">
            <v>14, Avenue de l'Europe   Immeuble Néos</v>
          </cell>
          <cell r="G32">
            <v>77144</v>
          </cell>
          <cell r="H32" t="str">
            <v>MONTEVRAIN</v>
          </cell>
          <cell r="I32">
            <v>160315757</v>
          </cell>
          <cell r="J32">
            <v>766862721</v>
          </cell>
          <cell r="K32" t="str">
            <v>rm@bdmsas.com</v>
          </cell>
          <cell r="L32" t="str">
            <v>CS MEDICAL</v>
          </cell>
          <cell r="M32" t="str">
            <v>ILE DE FRANCE</v>
          </cell>
          <cell r="N32">
            <v>91</v>
          </cell>
          <cell r="O32" t="str">
            <v>VILLEBON SUR YVETTE</v>
          </cell>
          <cell r="P32" t="str">
            <v>COBI ENGINNERING REALISATION</v>
          </cell>
          <cell r="Q32" t="str">
            <v>2, Rue Charles De Gaulle   BP 74147</v>
          </cell>
          <cell r="R32">
            <v>22100</v>
          </cell>
          <cell r="S32" t="str">
            <v>LANVALLAY</v>
          </cell>
          <cell r="V32" t="str">
            <v>maiwenn.lebodeau@cobi-sa.com</v>
          </cell>
          <cell r="W32">
            <v>500000</v>
          </cell>
          <cell r="X32">
            <v>1800</v>
          </cell>
          <cell r="Y32">
            <v>501800</v>
          </cell>
          <cell r="Z32">
            <v>249745</v>
          </cell>
          <cell r="AA32" t="str">
            <v>FV</v>
          </cell>
        </row>
        <row r="33">
          <cell r="A33">
            <v>3.2000000000000001E-2</v>
          </cell>
          <cell r="B33">
            <v>4</v>
          </cell>
          <cell r="C33" t="str">
            <v>JH</v>
          </cell>
          <cell r="D33" t="str">
            <v>DI</v>
          </cell>
          <cell r="E33" t="str">
            <v>BABBI</v>
          </cell>
          <cell r="F33" t="str">
            <v>53, Avenue du Docteur Justin Jolly</v>
          </cell>
          <cell r="G33">
            <v>51240</v>
          </cell>
          <cell r="H33" t="str">
            <v>LA CHAUSSEE SUR MARNE</v>
          </cell>
          <cell r="I33">
            <v>326729557</v>
          </cell>
          <cell r="J33">
            <v>607727122</v>
          </cell>
          <cell r="K33" t="str">
            <v>travaux.babbi@orange.fr</v>
          </cell>
          <cell r="L33" t="str">
            <v>BABBI</v>
          </cell>
          <cell r="M33" t="str">
            <v>LORRAINE</v>
          </cell>
          <cell r="N33">
            <v>57</v>
          </cell>
          <cell r="O33" t="str">
            <v>TERVILLE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W33">
            <v>8000</v>
          </cell>
          <cell r="Y33">
            <v>8000</v>
          </cell>
          <cell r="Z33">
            <v>1020</v>
          </cell>
          <cell r="AA33" t="str">
            <v>JH</v>
          </cell>
        </row>
        <row r="34">
          <cell r="A34">
            <v>3.3000000000000002E-2</v>
          </cell>
          <cell r="B34">
            <v>3</v>
          </cell>
          <cell r="C34" t="str">
            <v>JLC</v>
          </cell>
          <cell r="D34" t="str">
            <v>AR</v>
          </cell>
          <cell r="E34" t="str">
            <v>BS WINES</v>
          </cell>
          <cell r="F34" t="str">
            <v>ZAC des Cerisières</v>
          </cell>
          <cell r="G34">
            <v>21200</v>
          </cell>
          <cell r="H34" t="str">
            <v>BEAUNE</v>
          </cell>
          <cell r="I34">
            <v>380206316</v>
          </cell>
          <cell r="L34" t="str">
            <v>BS WINES</v>
          </cell>
          <cell r="M34" t="str">
            <v>BOURGOGNE</v>
          </cell>
          <cell r="N34">
            <v>21</v>
          </cell>
          <cell r="O34" t="str">
            <v>BEAUNE</v>
          </cell>
          <cell r="P34" t="str">
            <v>GODART ROUSSEL</v>
          </cell>
          <cell r="Q34" t="str">
            <v>30, Rue de Metz</v>
          </cell>
          <cell r="R34">
            <v>21000</v>
          </cell>
          <cell r="S34" t="str">
            <v>DIJON</v>
          </cell>
          <cell r="T34">
            <v>380239958</v>
          </cell>
          <cell r="U34" t="str">
            <v/>
          </cell>
          <cell r="V34" t="str">
            <v>johann@godart-roussel.com</v>
          </cell>
          <cell r="W34">
            <v>62600</v>
          </cell>
          <cell r="Y34">
            <v>62600</v>
          </cell>
          <cell r="Z34">
            <v>25500</v>
          </cell>
          <cell r="AA34" t="str">
            <v>RC</v>
          </cell>
        </row>
        <row r="35">
          <cell r="A35">
            <v>3.4000000000000002E-2</v>
          </cell>
          <cell r="B35">
            <v>4</v>
          </cell>
          <cell r="C35" t="str">
            <v>JLC</v>
          </cell>
          <cell r="D35" t="str">
            <v>AR</v>
          </cell>
          <cell r="E35" t="str">
            <v>SETUREC / CEM</v>
          </cell>
          <cell r="F35" t="str">
            <v>37, Rue Elsa Triolet   Parc Valmy</v>
          </cell>
          <cell r="G35">
            <v>21000</v>
          </cell>
          <cell r="H35" t="str">
            <v>DIJON</v>
          </cell>
          <cell r="I35">
            <v>380740102</v>
          </cell>
          <cell r="J35">
            <v>380740106</v>
          </cell>
          <cell r="K35" t="str">
            <v>seturec@seturec.fr</v>
          </cell>
          <cell r="L35" t="str">
            <v>DOMAINE LE GUELLEC - DUCOUET</v>
          </cell>
          <cell r="M35" t="str">
            <v>BOURGOGNE</v>
          </cell>
          <cell r="N35">
            <v>21</v>
          </cell>
          <cell r="O35" t="str">
            <v>BROCHON</v>
          </cell>
          <cell r="P35" t="str">
            <v>SETUREC MOE</v>
          </cell>
          <cell r="Q35" t="str">
            <v>37, Rue Elsa Triolet   Parc Valmy</v>
          </cell>
          <cell r="R35">
            <v>21000</v>
          </cell>
          <cell r="S35" t="str">
            <v>DIJON</v>
          </cell>
          <cell r="T35">
            <v>380740106</v>
          </cell>
          <cell r="U35">
            <v>626816234</v>
          </cell>
          <cell r="V35" t="str">
            <v>achaussade@seturec.fr</v>
          </cell>
          <cell r="W35">
            <v>40100</v>
          </cell>
          <cell r="X35">
            <v>770</v>
          </cell>
          <cell r="Y35">
            <v>40870</v>
          </cell>
          <cell r="Z35">
            <v>20050</v>
          </cell>
          <cell r="AA35" t="str">
            <v>RC</v>
          </cell>
        </row>
        <row r="36">
          <cell r="A36">
            <v>3.5000000000000003E-2</v>
          </cell>
          <cell r="B36">
            <v>4</v>
          </cell>
          <cell r="C36" t="str">
            <v>BE</v>
          </cell>
          <cell r="D36" t="str">
            <v>DI</v>
          </cell>
          <cell r="E36" t="str">
            <v>COREAL</v>
          </cell>
          <cell r="F36" t="str">
            <v>9, Avenue de l'Europe   140, Tour Europa</v>
          </cell>
          <cell r="G36">
            <v>94532</v>
          </cell>
          <cell r="H36" t="str">
            <v>THIAIS Cédex</v>
          </cell>
          <cell r="I36">
            <v>157021100</v>
          </cell>
          <cell r="J36">
            <v>760459875</v>
          </cell>
          <cell r="K36" t="str">
            <v>a.corre@coreal.pro</v>
          </cell>
          <cell r="L36" t="str">
            <v>TRIBUNES BENIN</v>
          </cell>
          <cell r="M36" t="str">
            <v>BENIN</v>
          </cell>
          <cell r="N36" t="str">
            <v>E</v>
          </cell>
          <cell r="O36" t="str">
            <v xml:space="preserve">ABOMEY </v>
          </cell>
          <cell r="P36" t="str">
            <v>COREAL</v>
          </cell>
          <cell r="Q36" t="str">
            <v>9, Avenue de l'Europe   140 Tour Europa</v>
          </cell>
          <cell r="R36">
            <v>94532</v>
          </cell>
          <cell r="S36" t="str">
            <v>THIAIS Cédex</v>
          </cell>
          <cell r="T36">
            <v>157021100</v>
          </cell>
          <cell r="V36" t="str">
            <v>a.corre@coreal.pro</v>
          </cell>
          <cell r="W36">
            <v>101850</v>
          </cell>
          <cell r="Y36">
            <v>101850</v>
          </cell>
          <cell r="Z36">
            <v>75000</v>
          </cell>
          <cell r="AA36" t="str">
            <v>JM</v>
          </cell>
        </row>
        <row r="37">
          <cell r="A37">
            <v>3.5999999999999997E-2</v>
          </cell>
          <cell r="B37">
            <v>4</v>
          </cell>
          <cell r="C37" t="str">
            <v>BE</v>
          </cell>
          <cell r="D37" t="str">
            <v>DI</v>
          </cell>
          <cell r="E37" t="str">
            <v>SCI FLAKS</v>
          </cell>
          <cell r="F37" t="str">
            <v>Le Grand Berchenay</v>
          </cell>
          <cell r="G37">
            <v>37320</v>
          </cell>
          <cell r="H37" t="str">
            <v>ESVRES</v>
          </cell>
          <cell r="L37" t="str">
            <v>SCI FLAKS (SALLE DE SPORT)</v>
          </cell>
          <cell r="M37" t="str">
            <v>CENTRE</v>
          </cell>
          <cell r="N37">
            <v>37</v>
          </cell>
          <cell r="O37" t="str">
            <v>ESVRES</v>
          </cell>
          <cell r="P37" t="str">
            <v>CL CONCEPT</v>
          </cell>
          <cell r="Q37" t="str">
            <v>2, Rue Alexander Calder   BP 17</v>
          </cell>
          <cell r="R37">
            <v>37320</v>
          </cell>
          <cell r="S37" t="str">
            <v>TRUYES</v>
          </cell>
          <cell r="T37">
            <v>247433914</v>
          </cell>
          <cell r="V37" t="str">
            <v>secretariat@clconcept.fr</v>
          </cell>
          <cell r="W37">
            <v>45000</v>
          </cell>
          <cell r="Y37">
            <v>45000</v>
          </cell>
          <cell r="Z37">
            <v>21280</v>
          </cell>
          <cell r="AA37" t="str">
            <v>FM</v>
          </cell>
        </row>
        <row r="38">
          <cell r="A38">
            <v>3.6999999999999998E-2</v>
          </cell>
          <cell r="B38">
            <v>4</v>
          </cell>
          <cell r="C38" t="str">
            <v>JH</v>
          </cell>
          <cell r="D38" t="str">
            <v>DI</v>
          </cell>
          <cell r="E38" t="str">
            <v>DE GIORGI</v>
          </cell>
          <cell r="F38" t="str">
            <v>30, Rue Denis Papin   BP 35</v>
          </cell>
          <cell r="G38">
            <v>25301</v>
          </cell>
          <cell r="H38" t="str">
            <v>PONTARLIER</v>
          </cell>
          <cell r="I38">
            <v>381467187</v>
          </cell>
          <cell r="K38" t="str">
            <v>elodie.billod@de-giorgi.fr</v>
          </cell>
          <cell r="L38" t="str">
            <v>MEULLENET</v>
          </cell>
          <cell r="M38" t="str">
            <v>FRANCHE COMTE</v>
          </cell>
          <cell r="N38">
            <v>25</v>
          </cell>
          <cell r="O38" t="str">
            <v>PIREY</v>
          </cell>
          <cell r="P38" t="str">
            <v>DE GIORGI</v>
          </cell>
          <cell r="Q38" t="str">
            <v>30, Rue Denis Papin   BP 35</v>
          </cell>
          <cell r="R38">
            <v>25301</v>
          </cell>
          <cell r="S38" t="str">
            <v>PONTARLIER</v>
          </cell>
          <cell r="T38">
            <v>381467187</v>
          </cell>
          <cell r="U38" t="str">
            <v/>
          </cell>
          <cell r="V38" t="str">
            <v>elodie.billod@de-giorgi.fr</v>
          </cell>
          <cell r="W38">
            <v>56005</v>
          </cell>
          <cell r="Y38">
            <v>56005</v>
          </cell>
          <cell r="Z38">
            <v>28330</v>
          </cell>
          <cell r="AA38" t="str">
            <v>JH</v>
          </cell>
        </row>
        <row r="39">
          <cell r="A39">
            <v>3.7999999999999999E-2</v>
          </cell>
          <cell r="B39">
            <v>4</v>
          </cell>
          <cell r="C39" t="str">
            <v>BE</v>
          </cell>
          <cell r="D39" t="str">
            <v>HS</v>
          </cell>
          <cell r="E39" t="str">
            <v>IXIM FID</v>
          </cell>
          <cell r="F39" t="str">
            <v>4, Rue Bayard</v>
          </cell>
          <cell r="G39">
            <v>75008</v>
          </cell>
          <cell r="H39" t="str">
            <v>PARIS</v>
          </cell>
          <cell r="L39" t="str">
            <v>SOREMI - DND1 - PLATEFORME ACTIVITES</v>
          </cell>
          <cell r="M39" t="str">
            <v>HAUTE NORMANDIE</v>
          </cell>
          <cell r="N39">
            <v>76</v>
          </cell>
          <cell r="O39" t="str">
            <v>SAINT ETIENNE DU ROUVRAY</v>
          </cell>
          <cell r="P39" t="str">
            <v>FRANC</v>
          </cell>
          <cell r="Q39" t="str">
            <v>7, Rue Bayard</v>
          </cell>
          <cell r="R39">
            <v>75000</v>
          </cell>
          <cell r="S39" t="str">
            <v>PARIS</v>
          </cell>
          <cell r="T39">
            <v>142252607</v>
          </cell>
          <cell r="U39">
            <v>614223888</v>
          </cell>
          <cell r="V39" t="str">
            <v>kamel.harche@agencefranc.com</v>
          </cell>
          <cell r="W39">
            <v>250965</v>
          </cell>
          <cell r="X39">
            <v>16100</v>
          </cell>
          <cell r="Y39">
            <v>267065</v>
          </cell>
          <cell r="Z39">
            <v>31700</v>
          </cell>
          <cell r="AA39" t="str">
            <v>FM</v>
          </cell>
        </row>
        <row r="40">
          <cell r="A40">
            <v>3.9E-2</v>
          </cell>
          <cell r="B40">
            <v>5</v>
          </cell>
          <cell r="C40" t="str">
            <v>RM</v>
          </cell>
          <cell r="D40" t="str">
            <v>DI</v>
          </cell>
          <cell r="E40" t="str">
            <v>RION CONSTRUCTION INDUSTRIELLE</v>
          </cell>
          <cell r="F40" t="str">
            <v>c/o BURO CLUB   11, Rue des Arts et Métiers</v>
          </cell>
          <cell r="G40">
            <v>97200</v>
          </cell>
          <cell r="H40" t="str">
            <v>FORT DE FRANCE</v>
          </cell>
          <cell r="J40">
            <v>696079708</v>
          </cell>
          <cell r="K40" t="str">
            <v>rion.ci@orange.fr</v>
          </cell>
          <cell r="L40" t="str">
            <v>JOLI</v>
          </cell>
          <cell r="M40" t="str">
            <v>OUTRE MER</v>
          </cell>
          <cell r="N40">
            <v>97</v>
          </cell>
          <cell r="O40" t="str">
            <v>LA MARTINIQUE</v>
          </cell>
          <cell r="P40" t="str">
            <v>RION CONSTRUCTION INDUSTRIELLE</v>
          </cell>
          <cell r="Q40" t="str">
            <v>c/o BURO CLUB   11, Rue des Arts et Métiers</v>
          </cell>
          <cell r="R40">
            <v>97200</v>
          </cell>
          <cell r="S40" t="str">
            <v>FORT DE FRANCE</v>
          </cell>
          <cell r="U40">
            <v>696079708</v>
          </cell>
          <cell r="V40" t="str">
            <v>rion.ci@orange.fr</v>
          </cell>
          <cell r="W40">
            <v>7900</v>
          </cell>
          <cell r="Y40">
            <v>7900</v>
          </cell>
          <cell r="Z40">
            <v>2900</v>
          </cell>
          <cell r="AA40" t="str">
            <v>RM</v>
          </cell>
        </row>
        <row r="41">
          <cell r="A41">
            <v>0.04</v>
          </cell>
          <cell r="B41">
            <v>5</v>
          </cell>
          <cell r="C41" t="str">
            <v>RM</v>
          </cell>
          <cell r="D41" t="str">
            <v>DI</v>
          </cell>
          <cell r="E41" t="str">
            <v>RION CONSTRUCTION INDUSTRIELLE</v>
          </cell>
          <cell r="F41" t="str">
            <v>c/o BURO CLUB   11, Rue des Arts et Métiers</v>
          </cell>
          <cell r="G41">
            <v>97200</v>
          </cell>
          <cell r="H41" t="str">
            <v>FORT DE FRANCE</v>
          </cell>
          <cell r="J41">
            <v>696079708</v>
          </cell>
          <cell r="K41" t="str">
            <v>rion.ci@orange.fr</v>
          </cell>
          <cell r="L41" t="str">
            <v>SCI ATLANTIQUE</v>
          </cell>
          <cell r="M41" t="str">
            <v>OUTRE MER</v>
          </cell>
          <cell r="N41">
            <v>97</v>
          </cell>
          <cell r="O41" t="str">
            <v>LA MARTINIQUE</v>
          </cell>
          <cell r="P41" t="str">
            <v>RION CONSTRUCTION INDUSTRIELLE</v>
          </cell>
          <cell r="Q41" t="str">
            <v>c/o BURO CLUB   11, Rue des Arts et Métiers</v>
          </cell>
          <cell r="R41">
            <v>97200</v>
          </cell>
          <cell r="S41" t="str">
            <v>FORT DE FRANCE</v>
          </cell>
          <cell r="U41">
            <v>696079708</v>
          </cell>
          <cell r="V41" t="str">
            <v>rion.ci@orange.fr</v>
          </cell>
          <cell r="W41">
            <v>201089.48</v>
          </cell>
          <cell r="Y41">
            <v>201089.48</v>
          </cell>
          <cell r="Z41">
            <v>106262</v>
          </cell>
          <cell r="AA41" t="str">
            <v>RM</v>
          </cell>
        </row>
        <row r="42">
          <cell r="A42">
            <v>4.1000000000000002E-2</v>
          </cell>
          <cell r="M42" t="str">
            <v/>
          </cell>
          <cell r="T42" t="str">
            <v/>
          </cell>
          <cell r="U42" t="str">
            <v/>
          </cell>
          <cell r="Y42" t="str">
            <v/>
          </cell>
          <cell r="AA42">
            <v>0</v>
          </cell>
        </row>
        <row r="43">
          <cell r="A43">
            <v>4.2000000000000003E-2</v>
          </cell>
          <cell r="B43">
            <v>5</v>
          </cell>
          <cell r="C43" t="str">
            <v>BE</v>
          </cell>
          <cell r="D43" t="str">
            <v>BI</v>
          </cell>
          <cell r="E43" t="str">
            <v>ESPACE 4 US</v>
          </cell>
          <cell r="F43" t="str">
            <v>Les Petits Prés</v>
          </cell>
          <cell r="G43">
            <v>91410</v>
          </cell>
          <cell r="H43" t="str">
            <v>DOURDAN</v>
          </cell>
          <cell r="L43" t="str">
            <v>COM US</v>
          </cell>
          <cell r="M43" t="str">
            <v>ILE DE FRANCE</v>
          </cell>
          <cell r="N43">
            <v>91</v>
          </cell>
          <cell r="O43" t="str">
            <v>DOURDAN</v>
          </cell>
          <cell r="P43" t="str">
            <v>CL CONCEPT</v>
          </cell>
          <cell r="Q43" t="str">
            <v>2, Rue Alexander Calder   BP 17</v>
          </cell>
          <cell r="R43">
            <v>37320</v>
          </cell>
          <cell r="S43" t="str">
            <v>TRUYES Cédex</v>
          </cell>
          <cell r="T43">
            <v>247432547</v>
          </cell>
          <cell r="V43" t="str">
            <v>secretariat@clconcept.fr</v>
          </cell>
          <cell r="W43">
            <v>115000</v>
          </cell>
          <cell r="Y43">
            <v>115000</v>
          </cell>
          <cell r="Z43">
            <v>58169</v>
          </cell>
          <cell r="AA43" t="str">
            <v>FM</v>
          </cell>
        </row>
        <row r="44">
          <cell r="A44">
            <v>4.2999999999999997E-2</v>
          </cell>
          <cell r="B44">
            <v>5</v>
          </cell>
          <cell r="C44" t="str">
            <v>RM</v>
          </cell>
          <cell r="D44" t="str">
            <v>AR</v>
          </cell>
          <cell r="E44" t="str">
            <v>SCI CAPLEO</v>
          </cell>
          <cell r="F44" t="str">
            <v>5147, Route de Saint Genis</v>
          </cell>
          <cell r="G44">
            <v>69610</v>
          </cell>
          <cell r="H44" t="str">
            <v>SAINTE FOY L'ARGENTIERE</v>
          </cell>
          <cell r="L44" t="str">
            <v>SGC</v>
          </cell>
          <cell r="M44" t="str">
            <v>RHONE ALPES</v>
          </cell>
          <cell r="N44">
            <v>69</v>
          </cell>
          <cell r="O44" t="str">
            <v>MORNANT</v>
          </cell>
          <cell r="P44" t="str">
            <v>KADEIS</v>
          </cell>
          <cell r="Q44" t="str">
            <v>Chemin Renard</v>
          </cell>
          <cell r="R44">
            <v>1600</v>
          </cell>
          <cell r="S44" t="str">
            <v>SAINT DIDIER DE FORMANS</v>
          </cell>
          <cell r="T44">
            <v>474085155</v>
          </cell>
          <cell r="U44" t="str">
            <v/>
          </cell>
          <cell r="V44" t="str">
            <v>alain.mialon@kadeis.com</v>
          </cell>
          <cell r="W44">
            <v>142000</v>
          </cell>
          <cell r="Y44">
            <v>142000</v>
          </cell>
          <cell r="Z44">
            <v>75037</v>
          </cell>
          <cell r="AA44" t="str">
            <v>RM</v>
          </cell>
        </row>
        <row r="45">
          <cell r="A45">
            <v>4.3999999999999997E-2</v>
          </cell>
          <cell r="B45">
            <v>5</v>
          </cell>
          <cell r="C45" t="str">
            <v>JH</v>
          </cell>
          <cell r="D45" t="str">
            <v>AR</v>
          </cell>
          <cell r="E45" t="str">
            <v>ARCO</v>
          </cell>
          <cell r="F45" t="str">
            <v>6, Rue de Dublin</v>
          </cell>
          <cell r="G45">
            <v>67300</v>
          </cell>
          <cell r="H45" t="str">
            <v>SCHILTIGHEIM</v>
          </cell>
          <cell r="I45">
            <v>388251715</v>
          </cell>
          <cell r="J45">
            <v>388251119</v>
          </cell>
          <cell r="L45" t="str">
            <v>HEOS</v>
          </cell>
          <cell r="M45" t="str">
            <v>ALSACE</v>
          </cell>
          <cell r="N45">
            <v>67</v>
          </cell>
          <cell r="O45" t="str">
            <v>HANGENBIETEN</v>
          </cell>
          <cell r="P45" t="str">
            <v>ARCO</v>
          </cell>
          <cell r="Q45" t="str">
            <v>6, Rue de Dublin</v>
          </cell>
          <cell r="R45">
            <v>67300</v>
          </cell>
          <cell r="S45" t="str">
            <v>SCHILTIGHEIM</v>
          </cell>
          <cell r="T45">
            <v>388251715</v>
          </cell>
          <cell r="U45">
            <v>388251119</v>
          </cell>
          <cell r="V45" t="str">
            <v>violette@arco.fr</v>
          </cell>
          <cell r="W45">
            <v>130495</v>
          </cell>
          <cell r="Y45">
            <v>130495</v>
          </cell>
          <cell r="Z45">
            <v>56330</v>
          </cell>
          <cell r="AA45" t="str">
            <v>ER</v>
          </cell>
        </row>
        <row r="46">
          <cell r="A46">
            <v>4.4999999999999998E-2</v>
          </cell>
          <cell r="B46">
            <v>5</v>
          </cell>
          <cell r="C46" t="str">
            <v>JLC</v>
          </cell>
          <cell r="D46" t="str">
            <v>BI</v>
          </cell>
          <cell r="E46" t="str">
            <v>BATIPRO CONCEPT</v>
          </cell>
          <cell r="F46" t="str">
            <v>31, Rue de la Gare</v>
          </cell>
          <cell r="G46">
            <v>25770</v>
          </cell>
          <cell r="H46" t="str">
            <v>SERRE LES SAPINS</v>
          </cell>
          <cell r="I46">
            <v>381412500</v>
          </cell>
          <cell r="J46">
            <v>676487196</v>
          </cell>
          <cell r="K46" t="str">
            <v>sebastien.pheulpin@batiproconcept.fr</v>
          </cell>
          <cell r="L46" t="str">
            <v>FHP HYDRAULIQUE - SCI A2O</v>
          </cell>
          <cell r="M46" t="str">
            <v>RHONE ALPES</v>
          </cell>
          <cell r="N46">
            <v>1</v>
          </cell>
          <cell r="O46" t="str">
            <v>SAINT VULBAS</v>
          </cell>
          <cell r="P46" t="str">
            <v>BATIPRO CONCEPT</v>
          </cell>
          <cell r="Q46" t="str">
            <v>31, Rue de la Gare</v>
          </cell>
          <cell r="R46">
            <v>25770</v>
          </cell>
          <cell r="S46" t="str">
            <v>SERRE LES SAPINS</v>
          </cell>
          <cell r="T46">
            <v>381412500</v>
          </cell>
          <cell r="U46">
            <v>676487196</v>
          </cell>
          <cell r="V46" t="str">
            <v>sebastien.pheulpin@batiproconcept.fr</v>
          </cell>
          <cell r="W46">
            <v>114739.35</v>
          </cell>
          <cell r="X46">
            <v>21275.4</v>
          </cell>
          <cell r="Y46">
            <v>136014.75</v>
          </cell>
          <cell r="Z46">
            <v>77046</v>
          </cell>
          <cell r="AA46" t="str">
            <v>JM</v>
          </cell>
        </row>
        <row r="47">
          <cell r="A47">
            <v>4.5999999999999999E-2</v>
          </cell>
          <cell r="B47">
            <v>5</v>
          </cell>
          <cell r="C47" t="str">
            <v>JLC</v>
          </cell>
          <cell r="D47" t="str">
            <v>BI</v>
          </cell>
          <cell r="E47" t="str">
            <v>BATIPRO CONCEPT</v>
          </cell>
          <cell r="F47" t="str">
            <v>31, Rue de la Gare</v>
          </cell>
          <cell r="G47">
            <v>25770</v>
          </cell>
          <cell r="H47" t="str">
            <v>SERRE LES SAPINS</v>
          </cell>
          <cell r="I47">
            <v>381412500</v>
          </cell>
          <cell r="J47">
            <v>676487196</v>
          </cell>
          <cell r="K47" t="str">
            <v>sebastien.pheulpin@batiproconcept.fr</v>
          </cell>
          <cell r="L47" t="str">
            <v>Transports TSM - SCI BERTONE 25</v>
          </cell>
          <cell r="M47" t="str">
            <v>FRANCHE COMTE</v>
          </cell>
          <cell r="N47">
            <v>25</v>
          </cell>
          <cell r="O47" t="str">
            <v>CHEMAUDIN</v>
          </cell>
          <cell r="P47" t="str">
            <v>BATIPRO CONCEPT</v>
          </cell>
          <cell r="Q47" t="str">
            <v>31, Rue de la Gare</v>
          </cell>
          <cell r="R47">
            <v>25770</v>
          </cell>
          <cell r="S47" t="str">
            <v>SERRE LES SAPINS</v>
          </cell>
          <cell r="T47">
            <v>381412500</v>
          </cell>
          <cell r="U47">
            <v>676487196</v>
          </cell>
          <cell r="V47" t="str">
            <v>sebastien.pheulpin@batiproconcept.fr</v>
          </cell>
          <cell r="W47">
            <v>42856</v>
          </cell>
          <cell r="Y47">
            <v>42856</v>
          </cell>
          <cell r="Z47">
            <v>25706</v>
          </cell>
          <cell r="AA47" t="str">
            <v>JM</v>
          </cell>
        </row>
        <row r="48">
          <cell r="A48">
            <v>4.7E-2</v>
          </cell>
          <cell r="B48">
            <v>5</v>
          </cell>
          <cell r="C48" t="str">
            <v>JH</v>
          </cell>
          <cell r="D48" t="str">
            <v>GD</v>
          </cell>
          <cell r="E48" t="str">
            <v>CARDINAL PARTICIPATIONS</v>
          </cell>
          <cell r="F48" t="str">
            <v>24, Rue Auguste Chabrières</v>
          </cell>
          <cell r="G48">
            <v>75015</v>
          </cell>
          <cell r="H48" t="str">
            <v>PARIS</v>
          </cell>
          <cell r="L48" t="str">
            <v>BRICOMARCHE</v>
          </cell>
          <cell r="M48" t="str">
            <v>RHONE ALPES</v>
          </cell>
          <cell r="N48">
            <v>74</v>
          </cell>
          <cell r="O48" t="str">
            <v>SAINT JULIEN EN GENEVOIS</v>
          </cell>
          <cell r="P48" t="str">
            <v>COMM ARCHI</v>
          </cell>
          <cell r="Q48" t="str">
            <v>1121, Rue de la Bergeresse</v>
          </cell>
          <cell r="R48">
            <v>75015</v>
          </cell>
          <cell r="S48" t="str">
            <v>PARIS</v>
          </cell>
          <cell r="U48">
            <v>625042170</v>
          </cell>
          <cell r="V48" t="str">
            <v/>
          </cell>
          <cell r="W48">
            <v>80000</v>
          </cell>
          <cell r="Y48">
            <v>80000</v>
          </cell>
          <cell r="Z48">
            <v>31920</v>
          </cell>
          <cell r="AA48" t="str">
            <v>JH</v>
          </cell>
        </row>
        <row r="49">
          <cell r="A49">
            <v>4.8000000000000001E-2</v>
          </cell>
          <cell r="B49">
            <v>5</v>
          </cell>
          <cell r="C49" t="str">
            <v>RM</v>
          </cell>
          <cell r="D49" t="str">
            <v>BA</v>
          </cell>
          <cell r="E49" t="str">
            <v>GAEC MARTET</v>
          </cell>
          <cell r="G49">
            <v>70100</v>
          </cell>
          <cell r="H49" t="str">
            <v>ONAY</v>
          </cell>
          <cell r="L49" t="str">
            <v>GAEC MARTET</v>
          </cell>
          <cell r="M49" t="str">
            <v>FRANCHE COMTE</v>
          </cell>
          <cell r="N49">
            <v>70</v>
          </cell>
          <cell r="O49" t="str">
            <v>ONAY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40823</v>
          </cell>
          <cell r="Y49">
            <v>40823</v>
          </cell>
          <cell r="Z49">
            <v>13055</v>
          </cell>
          <cell r="AA49" t="str">
            <v>RM</v>
          </cell>
        </row>
        <row r="50">
          <cell r="A50">
            <v>4.9000000000000002E-2</v>
          </cell>
          <cell r="B50">
            <v>6</v>
          </cell>
          <cell r="C50" t="str">
            <v>JH</v>
          </cell>
          <cell r="D50" t="str">
            <v>DI</v>
          </cell>
          <cell r="E50" t="str">
            <v>LCR</v>
          </cell>
          <cell r="F50" t="str">
            <v>8, Avenue de Bruxelles   Parc des Collines   CS 62344   DIDENHEIM</v>
          </cell>
          <cell r="G50">
            <v>69069</v>
          </cell>
          <cell r="H50" t="str">
            <v>MULHOUSE Cédex</v>
          </cell>
          <cell r="I50">
            <v>389428974</v>
          </cell>
          <cell r="J50">
            <v>389321347</v>
          </cell>
          <cell r="K50" t="str">
            <v>mulhouse@lcr.fr</v>
          </cell>
          <cell r="L50" t="str">
            <v>SCI ROVIDA</v>
          </cell>
          <cell r="M50" t="str">
            <v>ALSACE</v>
          </cell>
          <cell r="N50">
            <v>68</v>
          </cell>
          <cell r="O50" t="str">
            <v>WALHEIM</v>
          </cell>
          <cell r="P50" t="str">
            <v>LCR</v>
          </cell>
          <cell r="Q50" t="str">
            <v>8, Avenue de Bruxelles   Parc des Collines   CS 62344   DIDENHEIM</v>
          </cell>
          <cell r="R50">
            <v>69069</v>
          </cell>
          <cell r="S50" t="str">
            <v>MULHOUSE Cédex</v>
          </cell>
          <cell r="T50">
            <v>389428974</v>
          </cell>
          <cell r="U50">
            <v>389321347</v>
          </cell>
          <cell r="V50" t="str">
            <v>mulhouse@lcr.fr</v>
          </cell>
          <cell r="W50">
            <v>25000</v>
          </cell>
          <cell r="Y50">
            <v>25000</v>
          </cell>
          <cell r="Z50">
            <v>10000</v>
          </cell>
          <cell r="AA50" t="str">
            <v>JM</v>
          </cell>
        </row>
        <row r="51">
          <cell r="A51">
            <v>0.05</v>
          </cell>
          <cell r="B51">
            <v>9</v>
          </cell>
          <cell r="C51" t="str">
            <v>JH</v>
          </cell>
          <cell r="D51" t="str">
            <v>GD</v>
          </cell>
          <cell r="E51" t="str">
            <v>SCI SELESTAT HK</v>
          </cell>
          <cell r="F51" t="str">
            <v>14C, Rue Gay Lussac</v>
          </cell>
          <cell r="G51">
            <v>68000</v>
          </cell>
          <cell r="H51" t="str">
            <v>COLMAR</v>
          </cell>
          <cell r="L51" t="str">
            <v xml:space="preserve">KFC </v>
          </cell>
          <cell r="M51" t="str">
            <v>ALSACE</v>
          </cell>
          <cell r="N51">
            <v>67</v>
          </cell>
          <cell r="O51" t="str">
            <v>SELESTAT</v>
          </cell>
          <cell r="P51" t="str">
            <v>NEXT ID</v>
          </cell>
          <cell r="Q51" t="str">
            <v>13, Rue Bruat</v>
          </cell>
          <cell r="R51">
            <v>68000</v>
          </cell>
          <cell r="S51" t="str">
            <v>COLMAR</v>
          </cell>
          <cell r="U51">
            <v>645922237</v>
          </cell>
          <cell r="V51" t="str">
            <v>laurent.wotling@nextid.eu</v>
          </cell>
          <cell r="W51">
            <v>71500</v>
          </cell>
          <cell r="X51">
            <v>8000</v>
          </cell>
          <cell r="Y51">
            <v>79500</v>
          </cell>
          <cell r="Z51">
            <v>28310</v>
          </cell>
          <cell r="AA51" t="str">
            <v>FV</v>
          </cell>
        </row>
        <row r="52">
          <cell r="A52">
            <v>5.0999999999999997E-2</v>
          </cell>
          <cell r="B52">
            <v>6</v>
          </cell>
          <cell r="C52" t="str">
            <v>BE</v>
          </cell>
          <cell r="D52" t="str">
            <v>GD</v>
          </cell>
          <cell r="E52" t="str">
            <v>MANTES EXPLOITATION</v>
          </cell>
          <cell r="F52" t="str">
            <v>167, Boulevard Victor Hugo</v>
          </cell>
          <cell r="G52">
            <v>92110</v>
          </cell>
          <cell r="H52" t="str">
            <v>CLICHY</v>
          </cell>
          <cell r="L52" t="str">
            <v>LECLERC</v>
          </cell>
          <cell r="M52" t="str">
            <v>ILE DE FRANCE</v>
          </cell>
          <cell r="N52">
            <v>78</v>
          </cell>
          <cell r="O52" t="str">
            <v>MANTES LA VILLE</v>
          </cell>
          <cell r="P52" t="str">
            <v>2CZI</v>
          </cell>
          <cell r="Q52" t="str">
            <v>11, Rue de la Chapelle</v>
          </cell>
          <cell r="R52">
            <v>91150</v>
          </cell>
          <cell r="S52" t="str">
            <v>BOUTERVILLIERS</v>
          </cell>
          <cell r="T52">
            <v>169955039</v>
          </cell>
          <cell r="U52">
            <v>608729366</v>
          </cell>
          <cell r="V52" t="str">
            <v>cyrille@dreuxconsultatns.fr</v>
          </cell>
          <cell r="W52">
            <v>325000</v>
          </cell>
          <cell r="Y52">
            <v>325000</v>
          </cell>
          <cell r="Z52">
            <v>91355</v>
          </cell>
          <cell r="AA52" t="str">
            <v>RM</v>
          </cell>
        </row>
        <row r="53">
          <cell r="A53">
            <v>5.1999999999999998E-2</v>
          </cell>
          <cell r="B53">
            <v>6</v>
          </cell>
          <cell r="C53" t="str">
            <v>BE</v>
          </cell>
          <cell r="D53" t="str">
            <v>HS</v>
          </cell>
          <cell r="E53" t="str">
            <v>SCI GMI LES CLOYES</v>
          </cell>
          <cell r="F53" t="str">
            <v>Rue de l'Entreprise</v>
          </cell>
          <cell r="G53">
            <v>70200</v>
          </cell>
          <cell r="H53" t="str">
            <v>LURE</v>
          </cell>
          <cell r="L53" t="str">
            <v>LECLERC</v>
          </cell>
          <cell r="M53" t="str">
            <v>FRANCHE COMTE</v>
          </cell>
          <cell r="N53">
            <v>70</v>
          </cell>
          <cell r="O53" t="str">
            <v>LURE</v>
          </cell>
          <cell r="P53" t="str">
            <v>ATEBAT</v>
          </cell>
          <cell r="Q53" t="str">
            <v>5, Avenue Charles De Gaulle</v>
          </cell>
          <cell r="R53">
            <v>51510</v>
          </cell>
          <cell r="S53" t="str">
            <v>FAGNIERES</v>
          </cell>
          <cell r="T53">
            <v>336685793</v>
          </cell>
          <cell r="U53">
            <v>623897078</v>
          </cell>
          <cell r="V53" t="str">
            <v>contact@atebat.fr</v>
          </cell>
          <cell r="W53">
            <v>71000</v>
          </cell>
          <cell r="Y53">
            <v>71000</v>
          </cell>
          <cell r="Z53">
            <v>37970</v>
          </cell>
          <cell r="AA53" t="str">
            <v>RM</v>
          </cell>
        </row>
        <row r="54">
          <cell r="A54">
            <v>5.2999999999999999E-2</v>
          </cell>
          <cell r="B54">
            <v>6</v>
          </cell>
          <cell r="C54" t="str">
            <v>JLC</v>
          </cell>
          <cell r="D54" t="str">
            <v>BI</v>
          </cell>
          <cell r="E54" t="str">
            <v>SCI LEFEVRE 25</v>
          </cell>
          <cell r="F54" t="str">
            <v>Route Nationale 77</v>
          </cell>
          <cell r="G54">
            <v>89230</v>
          </cell>
          <cell r="H54" t="str">
            <v>POLIGNY</v>
          </cell>
          <cell r="J54">
            <v>603041147</v>
          </cell>
          <cell r="L54" t="str">
            <v>DAF</v>
          </cell>
          <cell r="M54" t="str">
            <v>FRANCHE COMTE</v>
          </cell>
          <cell r="N54">
            <v>25</v>
          </cell>
          <cell r="O54" t="str">
            <v>CHEMAUDIN</v>
          </cell>
          <cell r="P54" t="str">
            <v>TRIDON ARCHITECTURE</v>
          </cell>
          <cell r="Q54" t="str">
            <v>41, Rue Diderot</v>
          </cell>
          <cell r="R54">
            <v>21000</v>
          </cell>
          <cell r="S54" t="str">
            <v>DIJON</v>
          </cell>
          <cell r="T54">
            <v>380716363</v>
          </cell>
          <cell r="U54">
            <v>660726363</v>
          </cell>
          <cell r="V54" t="str">
            <v>contact@tridonarchitecture.fr</v>
          </cell>
          <cell r="W54">
            <v>172000</v>
          </cell>
          <cell r="X54">
            <v>800</v>
          </cell>
          <cell r="Y54">
            <v>172800</v>
          </cell>
          <cell r="Z54">
            <v>86500</v>
          </cell>
          <cell r="AA54" t="str">
            <v>JM</v>
          </cell>
        </row>
        <row r="55">
          <cell r="A55">
            <v>5.3999999999999999E-2</v>
          </cell>
          <cell r="B55">
            <v>6</v>
          </cell>
          <cell r="C55" t="str">
            <v>JH</v>
          </cell>
          <cell r="D55" t="str">
            <v>GD</v>
          </cell>
          <cell r="E55" t="str">
            <v>SCI ALENA</v>
          </cell>
          <cell r="F55" t="str">
            <v>CEZILLE   D 975</v>
          </cell>
          <cell r="G55">
            <v>1340</v>
          </cell>
          <cell r="H55" t="str">
            <v>JAYAT</v>
          </cell>
          <cell r="J55">
            <v>661747699</v>
          </cell>
          <cell r="L55" t="str">
            <v>INTERMARCHE</v>
          </cell>
          <cell r="M55" t="str">
            <v>RHONE ALPES</v>
          </cell>
          <cell r="N55">
            <v>1</v>
          </cell>
          <cell r="O55" t="str">
            <v>JAYAT</v>
          </cell>
          <cell r="P55" t="str">
            <v>AXIS INGENIERIE</v>
          </cell>
          <cell r="Q55" t="str">
            <v>89, Rue Bellecombe</v>
          </cell>
          <cell r="R55">
            <v>69003</v>
          </cell>
          <cell r="S55" t="str">
            <v>LYON</v>
          </cell>
          <cell r="T55">
            <v>478629555</v>
          </cell>
          <cell r="U55">
            <v>777974366</v>
          </cell>
          <cell r="V55" t="str">
            <v>info@axis-mo.fr</v>
          </cell>
          <cell r="W55">
            <v>275900</v>
          </cell>
          <cell r="Y55">
            <v>275900</v>
          </cell>
          <cell r="Z55">
            <v>111470</v>
          </cell>
          <cell r="AA55" t="str">
            <v>FV</v>
          </cell>
        </row>
        <row r="56">
          <cell r="A56">
            <v>5.5E-2</v>
          </cell>
          <cell r="B56">
            <v>7</v>
          </cell>
          <cell r="C56" t="str">
            <v>JLC</v>
          </cell>
          <cell r="D56" t="str">
            <v>HS</v>
          </cell>
          <cell r="E56" t="str">
            <v>VINALIX</v>
          </cell>
          <cell r="F56" t="str">
            <v>15, Route du Pont de Paris</v>
          </cell>
          <cell r="G56">
            <v>21190</v>
          </cell>
          <cell r="H56" t="str">
            <v>CORPEAU</v>
          </cell>
          <cell r="I56">
            <v>380219208</v>
          </cell>
          <cell r="K56" t="str">
            <v>w.alix@transportsalix.com</v>
          </cell>
          <cell r="L56" t="str">
            <v>VINALIX</v>
          </cell>
          <cell r="M56" t="str">
            <v>BOURGOGNE</v>
          </cell>
          <cell r="N56">
            <v>21</v>
          </cell>
          <cell r="O56" t="str">
            <v>BEAUNE</v>
          </cell>
          <cell r="P56" t="str">
            <v>SETUREC MOE</v>
          </cell>
          <cell r="Q56" t="str">
            <v>37, Rue Elsa Triolet   Parc Valmy</v>
          </cell>
          <cell r="R56">
            <v>21000</v>
          </cell>
          <cell r="S56" t="str">
            <v>DIJON</v>
          </cell>
          <cell r="T56">
            <v>380740102</v>
          </cell>
          <cell r="U56" t="str">
            <v/>
          </cell>
          <cell r="V56" t="str">
            <v>gguerlot@seturec.fr</v>
          </cell>
          <cell r="W56">
            <v>149000</v>
          </cell>
          <cell r="Y56">
            <v>149000</v>
          </cell>
          <cell r="Z56">
            <v>39600</v>
          </cell>
          <cell r="AA56" t="str">
            <v>FV</v>
          </cell>
        </row>
        <row r="57">
          <cell r="A57">
            <v>5.6000000000000001E-2</v>
          </cell>
          <cell r="B57">
            <v>7</v>
          </cell>
          <cell r="C57" t="str">
            <v>JH</v>
          </cell>
          <cell r="D57" t="str">
            <v>GD</v>
          </cell>
          <cell r="E57" t="str">
            <v>IMMOBILIERE EUROPEENNE DES MOUSQUETAIRES</v>
          </cell>
          <cell r="F57" t="str">
            <v>24, Rue Augsute Chabrière</v>
          </cell>
          <cell r="G57">
            <v>75015</v>
          </cell>
          <cell r="H57" t="str">
            <v>PARIS</v>
          </cell>
          <cell r="J57">
            <v>621416495</v>
          </cell>
          <cell r="K57" t="str">
            <v>charlesaymeric.robert@mousquetaires.com</v>
          </cell>
          <cell r="L57" t="str">
            <v>INTERMARCHE</v>
          </cell>
          <cell r="M57" t="str">
            <v>RHONE ALPES</v>
          </cell>
          <cell r="N57">
            <v>1</v>
          </cell>
          <cell r="O57" t="str">
            <v>CUISERY</v>
          </cell>
          <cell r="P57" t="str">
            <v>AB INGENIERIE</v>
          </cell>
          <cell r="Q57" t="str">
            <v>113, Avenue du 8 Mai 1945   BP 56</v>
          </cell>
          <cell r="R57">
            <v>42340</v>
          </cell>
          <cell r="S57" t="str">
            <v>VEAUCHE</v>
          </cell>
          <cell r="T57">
            <v>477546205</v>
          </cell>
          <cell r="V57" t="str">
            <v>secretariat.abi@aboudet.com</v>
          </cell>
          <cell r="W57">
            <v>125750</v>
          </cell>
          <cell r="Y57">
            <v>125750</v>
          </cell>
          <cell r="Z57">
            <v>70790</v>
          </cell>
          <cell r="AA57" t="str">
            <v>FV</v>
          </cell>
        </row>
        <row r="58">
          <cell r="A58">
            <v>5.7000000000000002E-2</v>
          </cell>
          <cell r="B58">
            <v>7</v>
          </cell>
          <cell r="C58" t="str">
            <v>BE</v>
          </cell>
          <cell r="D58" t="str">
            <v>DI</v>
          </cell>
          <cell r="E58" t="str">
            <v>ROC</v>
          </cell>
          <cell r="F58" t="str">
            <v>1, Rue de la Marne   ZAC de la Courtillière</v>
          </cell>
          <cell r="G58">
            <v>77400</v>
          </cell>
          <cell r="H58" t="str">
            <v>SAINT THIBAULT DES VIGNES</v>
          </cell>
          <cell r="J58">
            <v>698980613</v>
          </cell>
          <cell r="L58" t="str">
            <v>VAGUE DE SURF INTERIEURE - MARAGA</v>
          </cell>
          <cell r="M58" t="str">
            <v>ILE DE FRANCE</v>
          </cell>
          <cell r="N58">
            <v>75</v>
          </cell>
          <cell r="O58" t="str">
            <v>PARIS</v>
          </cell>
          <cell r="R58" t="str">
            <v/>
          </cell>
          <cell r="S58" t="str">
            <v/>
          </cell>
          <cell r="T58" t="str">
            <v/>
          </cell>
          <cell r="V58" t="str">
            <v/>
          </cell>
          <cell r="W58">
            <v>82930</v>
          </cell>
          <cell r="Y58">
            <v>82930</v>
          </cell>
          <cell r="Z58">
            <v>32170</v>
          </cell>
          <cell r="AA58" t="str">
            <v>FM</v>
          </cell>
        </row>
        <row r="59">
          <cell r="A59">
            <v>5.8000000000000003E-2</v>
          </cell>
          <cell r="B59">
            <v>7</v>
          </cell>
          <cell r="C59" t="str">
            <v>JH</v>
          </cell>
          <cell r="D59" t="str">
            <v>HS</v>
          </cell>
          <cell r="E59" t="str">
            <v>LCR</v>
          </cell>
          <cell r="F59" t="str">
            <v>96, Boulevard d'Austrasie   Quartier Rives de Meurthe</v>
          </cell>
          <cell r="G59">
            <v>54000</v>
          </cell>
          <cell r="H59" t="str">
            <v>NANCY</v>
          </cell>
          <cell r="I59">
            <v>383152300</v>
          </cell>
          <cell r="K59" t="str">
            <v>nancy@lcr.fr</v>
          </cell>
          <cell r="L59" t="str">
            <v>SCI GE REM 1</v>
          </cell>
          <cell r="M59" t="str">
            <v>LORRAINE</v>
          </cell>
          <cell r="N59">
            <v>54</v>
          </cell>
          <cell r="O59" t="str">
            <v>FLEVILLE DEVANT NANCY</v>
          </cell>
          <cell r="P59" t="str">
            <v>LCR</v>
          </cell>
          <cell r="Q59" t="str">
            <v>96, Boulevard d'Austrasie   Quartier Rives de Meurthe</v>
          </cell>
          <cell r="R59">
            <v>54000</v>
          </cell>
          <cell r="S59" t="str">
            <v>NANCY</v>
          </cell>
          <cell r="T59">
            <v>383152300</v>
          </cell>
          <cell r="U59" t="str">
            <v/>
          </cell>
          <cell r="V59" t="str">
            <v>nancy@lcr.fr</v>
          </cell>
          <cell r="W59">
            <v>135000</v>
          </cell>
          <cell r="Y59">
            <v>135000</v>
          </cell>
          <cell r="Z59">
            <v>80620</v>
          </cell>
          <cell r="AA59" t="str">
            <v>JM</v>
          </cell>
        </row>
        <row r="60">
          <cell r="A60">
            <v>5.8999999999999997E-2</v>
          </cell>
          <cell r="B60">
            <v>7</v>
          </cell>
          <cell r="C60" t="str">
            <v>BE</v>
          </cell>
          <cell r="D60" t="str">
            <v>GD</v>
          </cell>
          <cell r="E60" t="str">
            <v>SCI AEV IMMO</v>
          </cell>
          <cell r="F60" t="str">
            <v>6, Avenue de l'Europe</v>
          </cell>
          <cell r="G60">
            <v>91210</v>
          </cell>
          <cell r="H60" t="str">
            <v>DRAVEIL</v>
          </cell>
          <cell r="L60" t="str">
            <v>RETAIL</v>
          </cell>
          <cell r="M60" t="str">
            <v>ILE DE FRANCE</v>
          </cell>
          <cell r="N60">
            <v>91</v>
          </cell>
          <cell r="O60" t="str">
            <v>DRAVEIL</v>
          </cell>
          <cell r="P60" t="str">
            <v>2CZI</v>
          </cell>
          <cell r="Q60" t="str">
            <v>11, Rue de la Chapelle</v>
          </cell>
          <cell r="R60">
            <v>91150</v>
          </cell>
          <cell r="S60" t="str">
            <v>BOUTERVILLIERS</v>
          </cell>
          <cell r="T60">
            <v>169953000</v>
          </cell>
          <cell r="U60">
            <v>630150905</v>
          </cell>
          <cell r="V60" t="str">
            <v>draveil@2czi.eu</v>
          </cell>
          <cell r="W60">
            <v>41000</v>
          </cell>
          <cell r="Y60">
            <v>41000</v>
          </cell>
          <cell r="Z60">
            <v>19000</v>
          </cell>
          <cell r="AA60" t="str">
            <v>FM</v>
          </cell>
        </row>
        <row r="61">
          <cell r="A61">
            <v>0.06</v>
          </cell>
          <cell r="B61">
            <v>7</v>
          </cell>
          <cell r="C61" t="str">
            <v>JH</v>
          </cell>
          <cell r="D61" t="str">
            <v>HS</v>
          </cell>
          <cell r="E61" t="str">
            <v>LCR</v>
          </cell>
          <cell r="F61" t="str">
            <v>19, Rue de la Haye   CS 30058   SCHILTIGHEIM</v>
          </cell>
          <cell r="G61">
            <v>67013</v>
          </cell>
          <cell r="H61" t="str">
            <v>STRASBOURG Cédex</v>
          </cell>
          <cell r="I61">
            <v>388770240</v>
          </cell>
          <cell r="K61" t="str">
            <v>strasbourg@lcr.fr</v>
          </cell>
          <cell r="L61" t="str">
            <v>GARAGE ZINCK</v>
          </cell>
          <cell r="M61" t="str">
            <v>ALSACE</v>
          </cell>
          <cell r="N61">
            <v>67</v>
          </cell>
          <cell r="O61" t="str">
            <v>DRUSENHEIM</v>
          </cell>
          <cell r="P61" t="str">
            <v>LCR</v>
          </cell>
          <cell r="Q61" t="str">
            <v>19, Rue de la Haye   CS 30058   SCHILTIGHEIM</v>
          </cell>
          <cell r="R61">
            <v>67013</v>
          </cell>
          <cell r="S61" t="str">
            <v>STRASBOURG Cédex</v>
          </cell>
          <cell r="T61">
            <v>388770240</v>
          </cell>
          <cell r="U61" t="str">
            <v/>
          </cell>
          <cell r="V61" t="str">
            <v>strasbourg@lcr.fr</v>
          </cell>
          <cell r="W61">
            <v>44000</v>
          </cell>
          <cell r="Y61">
            <v>44000</v>
          </cell>
          <cell r="Z61">
            <v>22800</v>
          </cell>
          <cell r="AA61" t="str">
            <v>JM</v>
          </cell>
        </row>
        <row r="62">
          <cell r="A62">
            <v>6.0999999999999999E-2</v>
          </cell>
          <cell r="B62">
            <v>7</v>
          </cell>
          <cell r="C62" t="str">
            <v>JH</v>
          </cell>
          <cell r="D62" t="str">
            <v>HS</v>
          </cell>
          <cell r="E62" t="str">
            <v>LCR</v>
          </cell>
          <cell r="F62" t="str">
            <v>19, Rue de la Haye   CS 30058   SCHILTIGHEIM</v>
          </cell>
          <cell r="G62">
            <v>67013</v>
          </cell>
          <cell r="H62" t="str">
            <v>STRASBOURG Cédex</v>
          </cell>
          <cell r="I62">
            <v>388770240</v>
          </cell>
          <cell r="K62" t="str">
            <v>strasbourg@lcr.fr</v>
          </cell>
          <cell r="L62" t="str">
            <v>SERMES</v>
          </cell>
          <cell r="M62" t="str">
            <v>ALSACE</v>
          </cell>
          <cell r="N62">
            <v>67</v>
          </cell>
          <cell r="O62" t="str">
            <v>DACHSTEIN</v>
          </cell>
          <cell r="P62" t="str">
            <v>LCR</v>
          </cell>
          <cell r="Q62" t="str">
            <v>19, Rue de la Haye   CS 30058   SCHILTIGHEIM</v>
          </cell>
          <cell r="R62">
            <v>67013</v>
          </cell>
          <cell r="S62" t="str">
            <v>STRASBOURG Cédex</v>
          </cell>
          <cell r="T62">
            <v>388770240</v>
          </cell>
          <cell r="U62" t="str">
            <v/>
          </cell>
          <cell r="V62" t="str">
            <v>strasbourg@lcr.fr</v>
          </cell>
          <cell r="W62">
            <v>450000</v>
          </cell>
          <cell r="Y62">
            <v>450000</v>
          </cell>
          <cell r="Z62">
            <v>175516</v>
          </cell>
          <cell r="AA62" t="str">
            <v>JM</v>
          </cell>
        </row>
        <row r="63">
          <cell r="A63">
            <v>6.2E-2</v>
          </cell>
          <cell r="B63">
            <v>8</v>
          </cell>
          <cell r="C63" t="str">
            <v>BE</v>
          </cell>
          <cell r="D63" t="str">
            <v>MP</v>
          </cell>
          <cell r="E63" t="str">
            <v>SARA</v>
          </cell>
          <cell r="F63" t="str">
            <v>Californie Zone Industrielle</v>
          </cell>
          <cell r="G63">
            <v>97232</v>
          </cell>
          <cell r="H63" t="str">
            <v>LE LAMENTIN (MARTINIQUE)</v>
          </cell>
          <cell r="I63">
            <v>596501894</v>
          </cell>
          <cell r="K63" t="str">
            <v>sandra.dijon@sara.mq</v>
          </cell>
          <cell r="L63" t="str">
            <v>SARA (VAPELEC NOUVELLE CHAUDIERE 31H003)</v>
          </cell>
          <cell r="M63" t="str">
            <v>OUTRE MER</v>
          </cell>
          <cell r="N63">
            <v>97</v>
          </cell>
          <cell r="O63" t="str">
            <v>LE LAMENTIN (LA MARTINIQUE)</v>
          </cell>
          <cell r="W63">
            <v>38785.730000000003</v>
          </cell>
          <cell r="Y63">
            <v>38785.730000000003</v>
          </cell>
          <cell r="Z63">
            <v>2935</v>
          </cell>
          <cell r="AA63" t="str">
            <v>RB</v>
          </cell>
        </row>
        <row r="64">
          <cell r="A64">
            <v>6.3E-2</v>
          </cell>
          <cell r="B64">
            <v>8</v>
          </cell>
          <cell r="C64" t="str">
            <v>JH</v>
          </cell>
          <cell r="D64" t="str">
            <v>AR</v>
          </cell>
          <cell r="E64" t="str">
            <v>2-DSI</v>
          </cell>
          <cell r="F64" t="str">
            <v>56, Boulevard Courcerin   Les Espaces Multiservices   Lot n° 14</v>
          </cell>
          <cell r="G64">
            <v>77183</v>
          </cell>
          <cell r="H64" t="str">
            <v>CROISSY BEAUBOURG</v>
          </cell>
          <cell r="I64">
            <v>164681709</v>
          </cell>
          <cell r="K64" t="str">
            <v>fsaintjevin@2-dsi.fr</v>
          </cell>
          <cell r="L64" t="str">
            <v>SCI CHERTEMPS</v>
          </cell>
          <cell r="M64" t="str">
            <v>ILE DE FRANCE</v>
          </cell>
          <cell r="N64">
            <v>77</v>
          </cell>
          <cell r="O64" t="str">
            <v>MORNANT</v>
          </cell>
          <cell r="W64">
            <v>51900</v>
          </cell>
          <cell r="Y64">
            <v>51900</v>
          </cell>
          <cell r="Z64">
            <v>21000</v>
          </cell>
          <cell r="AA64" t="str">
            <v>FM</v>
          </cell>
        </row>
        <row r="65">
          <cell r="A65">
            <v>6.4000000000000001E-2</v>
          </cell>
          <cell r="B65">
            <v>8</v>
          </cell>
          <cell r="C65" t="str">
            <v>JH</v>
          </cell>
          <cell r="D65" t="str">
            <v>HS</v>
          </cell>
          <cell r="E65" t="str">
            <v>IPE</v>
          </cell>
          <cell r="F65" t="str">
            <v>2, Avenue Christian Doppler</v>
          </cell>
          <cell r="G65">
            <v>77700</v>
          </cell>
          <cell r="H65" t="str">
            <v>SERRIS</v>
          </cell>
          <cell r="I65">
            <v>160431029</v>
          </cell>
          <cell r="K65" t="str">
            <v>info@ipebat.com</v>
          </cell>
          <cell r="L65" t="str">
            <v>SCI CORTEURA</v>
          </cell>
          <cell r="M65" t="str">
            <v>NORD PAS DE CALAIS</v>
          </cell>
          <cell r="N65">
            <v>59</v>
          </cell>
          <cell r="O65" t="str">
            <v>LOOS</v>
          </cell>
          <cell r="P65" t="str">
            <v>IPE</v>
          </cell>
          <cell r="Q65" t="str">
            <v>2, Avenue Christian Doppler</v>
          </cell>
          <cell r="R65">
            <v>77700</v>
          </cell>
          <cell r="S65" t="str">
            <v>SERRIS</v>
          </cell>
          <cell r="T65">
            <v>160431029</v>
          </cell>
          <cell r="U65" t="str">
            <v/>
          </cell>
          <cell r="V65" t="str">
            <v>info@ipebat.com</v>
          </cell>
          <cell r="W65">
            <v>143200</v>
          </cell>
          <cell r="Y65">
            <v>143200</v>
          </cell>
          <cell r="Z65">
            <v>54720</v>
          </cell>
          <cell r="AA65" t="str">
            <v>FV</v>
          </cell>
        </row>
        <row r="66">
          <cell r="A66">
            <v>6.5000000000000002E-2</v>
          </cell>
          <cell r="B66">
            <v>8</v>
          </cell>
          <cell r="C66" t="str">
            <v>RM</v>
          </cell>
          <cell r="D66" t="str">
            <v>DI</v>
          </cell>
          <cell r="E66" t="str">
            <v>DEMATHIEU &amp; BARD CONSTRUCTION</v>
          </cell>
          <cell r="F66" t="str">
            <v>19, Rue de Picardie   CS 35853</v>
          </cell>
          <cell r="G66">
            <v>57078</v>
          </cell>
          <cell r="H66" t="str">
            <v>METZ Cédex 03</v>
          </cell>
          <cell r="J66">
            <v>603904550</v>
          </cell>
          <cell r="K66" t="str">
            <v>marc.stolz@vinci-construction.fr</v>
          </cell>
          <cell r="L66" t="str">
            <v>SIGNAL - WACKEN ARCHIPEL LOT 5</v>
          </cell>
          <cell r="M66" t="str">
            <v>ALSACE</v>
          </cell>
          <cell r="N66">
            <v>67</v>
          </cell>
          <cell r="O66" t="str">
            <v>STRASBOURG</v>
          </cell>
          <cell r="P66" t="str">
            <v>DEMATHIEU &amp; BARD CONSTRUCTION</v>
          </cell>
          <cell r="Q66" t="str">
            <v>19, Rue de Picardie   CS 35853</v>
          </cell>
          <cell r="R66">
            <v>57078</v>
          </cell>
          <cell r="S66" t="str">
            <v>METZ Cédex 03</v>
          </cell>
          <cell r="T66">
            <v>390409820</v>
          </cell>
          <cell r="U66">
            <v>603904550</v>
          </cell>
          <cell r="V66" t="str">
            <v>marc.stolz@vinci-construction.fr</v>
          </cell>
          <cell r="W66">
            <v>105000</v>
          </cell>
          <cell r="Y66">
            <v>105000</v>
          </cell>
          <cell r="Z66">
            <v>34348</v>
          </cell>
          <cell r="AA66" t="str">
            <v>RM</v>
          </cell>
        </row>
        <row r="67">
          <cell r="A67">
            <v>6.6000000000000003E-2</v>
          </cell>
          <cell r="B67">
            <v>8</v>
          </cell>
          <cell r="C67" t="str">
            <v>RM</v>
          </cell>
          <cell r="D67" t="str">
            <v>DI</v>
          </cell>
          <cell r="E67" t="str">
            <v>K PROMOTION pour SCCV LE KENNEDY</v>
          </cell>
          <cell r="F67" t="str">
            <v>5, Avenue Lavoisier   BP 21</v>
          </cell>
          <cell r="G67">
            <v>91322</v>
          </cell>
          <cell r="H67" t="str">
            <v>WISSOUS</v>
          </cell>
          <cell r="I67">
            <v>160465970</v>
          </cell>
          <cell r="K67" t="str">
            <v>contact@kpromotion.fr</v>
          </cell>
          <cell r="L67" t="str">
            <v>LE KENNEDY</v>
          </cell>
          <cell r="M67" t="str">
            <v>ILE DE FRANCE</v>
          </cell>
          <cell r="N67">
            <v>91</v>
          </cell>
          <cell r="O67" t="str">
            <v>VIRY CHATILLON</v>
          </cell>
          <cell r="P67" t="str">
            <v>SCHWAB ARCHITECTE</v>
          </cell>
          <cell r="Q67" t="str">
            <v>1 D, Rue Fort Ducrot</v>
          </cell>
          <cell r="R67">
            <v>67450</v>
          </cell>
          <cell r="S67" t="str">
            <v>MUNDOLSHEIM</v>
          </cell>
          <cell r="T67">
            <v>388818669</v>
          </cell>
          <cell r="U67" t="str">
            <v/>
          </cell>
          <cell r="V67" t="str">
            <v>gregoire.schwab@schwab-architectes.net</v>
          </cell>
          <cell r="W67">
            <v>166912</v>
          </cell>
          <cell r="Y67">
            <v>166912</v>
          </cell>
          <cell r="Z67">
            <v>82845</v>
          </cell>
          <cell r="AA67" t="str">
            <v>RM</v>
          </cell>
        </row>
        <row r="68">
          <cell r="A68">
            <v>6.7000000000000004E-2</v>
          </cell>
          <cell r="B68">
            <v>8</v>
          </cell>
          <cell r="C68" t="str">
            <v>RM</v>
          </cell>
          <cell r="D68" t="str">
            <v>DI</v>
          </cell>
          <cell r="E68" t="str">
            <v>K PROMOTION pour CENTER 4</v>
          </cell>
          <cell r="F68" t="str">
            <v>5, Avenue Lavoisier   BP 21</v>
          </cell>
          <cell r="G68">
            <v>91322</v>
          </cell>
          <cell r="H68" t="str">
            <v>WISSOUS</v>
          </cell>
          <cell r="I68">
            <v>160465970</v>
          </cell>
          <cell r="K68" t="str">
            <v>contact@kpromotion.fr</v>
          </cell>
          <cell r="L68" t="str">
            <v>CENTER 4</v>
          </cell>
          <cell r="M68" t="str">
            <v>ILE DE FRANCE</v>
          </cell>
          <cell r="N68">
            <v>91</v>
          </cell>
          <cell r="O68" t="str">
            <v>GRIGNY</v>
          </cell>
          <cell r="P68" t="str">
            <v>SCHWAB ARCHITECTE</v>
          </cell>
          <cell r="Q68" t="str">
            <v>1 D, Rue Fort Ducrot</v>
          </cell>
          <cell r="R68">
            <v>67450</v>
          </cell>
          <cell r="S68" t="str">
            <v>MUNDOLSHEIM</v>
          </cell>
          <cell r="T68">
            <v>388818669</v>
          </cell>
          <cell r="U68" t="str">
            <v/>
          </cell>
          <cell r="V68" t="str">
            <v>gregoire.schwab@schwab-architectes.net</v>
          </cell>
          <cell r="W68">
            <v>219200</v>
          </cell>
          <cell r="Y68">
            <v>219200</v>
          </cell>
          <cell r="Z68">
            <v>110867</v>
          </cell>
          <cell r="AA68" t="str">
            <v>RM</v>
          </cell>
        </row>
        <row r="69">
          <cell r="A69">
            <v>6.8000000000000005E-2</v>
          </cell>
          <cell r="B69">
            <v>9</v>
          </cell>
          <cell r="C69" t="str">
            <v>RM</v>
          </cell>
          <cell r="D69" t="str">
            <v>DI</v>
          </cell>
          <cell r="E69" t="str">
            <v>DRUET</v>
          </cell>
          <cell r="F69" t="str">
            <v>5, Rue Alfred Dornier   BP 46</v>
          </cell>
          <cell r="G69">
            <v>70180</v>
          </cell>
          <cell r="H69" t="str">
            <v>DAMPIERRE SUR SALON</v>
          </cell>
          <cell r="L69" t="str">
            <v>SAUMATY</v>
          </cell>
          <cell r="M69" t="str">
            <v>PROVENCE ALPES COTE AZUR</v>
          </cell>
          <cell r="N69">
            <v>13</v>
          </cell>
          <cell r="O69" t="str">
            <v>MARSEILLE</v>
          </cell>
          <cell r="P69" t="str">
            <v>KARHAM CARDETE &amp; HUET</v>
          </cell>
          <cell r="Q69" t="str">
            <v>40, Boulevard de Dunkerque</v>
          </cell>
          <cell r="R69">
            <v>13002</v>
          </cell>
          <cell r="S69" t="str">
            <v>MARSEILLE</v>
          </cell>
          <cell r="U69" t="str">
            <v/>
          </cell>
          <cell r="V69" t="str">
            <v/>
          </cell>
          <cell r="W69">
            <v>82000</v>
          </cell>
          <cell r="Y69">
            <v>82000</v>
          </cell>
          <cell r="Z69">
            <v>28500</v>
          </cell>
          <cell r="AA69" t="str">
            <v>RM</v>
          </cell>
        </row>
        <row r="70">
          <cell r="A70">
            <v>6.9000000000000006E-2</v>
          </cell>
          <cell r="B70">
            <v>9</v>
          </cell>
          <cell r="C70" t="str">
            <v>RM</v>
          </cell>
          <cell r="D70" t="str">
            <v>BI</v>
          </cell>
          <cell r="E70" t="str">
            <v>FADERCO</v>
          </cell>
          <cell r="F70" t="str">
            <v>ZI Les Eucalyptus   Lot 22   Route de Larbaa</v>
          </cell>
          <cell r="G70">
            <v>16057</v>
          </cell>
          <cell r="H70" t="str">
            <v>ALGER</v>
          </cell>
          <cell r="I70">
            <v>21321501476</v>
          </cell>
          <cell r="J70">
            <v>21321501484</v>
          </cell>
          <cell r="K70" t="str">
            <v>sboudjarane@faderco.dz</v>
          </cell>
          <cell r="L70" t="str">
            <v>FADERCO (CHEMIN ROULEMENT PAPIER TISSU)</v>
          </cell>
          <cell r="M70" t="str">
            <v>ALGERIE</v>
          </cell>
          <cell r="N70" t="str">
            <v>E</v>
          </cell>
          <cell r="O70" t="str">
            <v>SETIF (ALGERIE)</v>
          </cell>
          <cell r="R70" t="str">
            <v/>
          </cell>
          <cell r="S70" t="str">
            <v/>
          </cell>
          <cell r="T70" t="str">
            <v/>
          </cell>
          <cell r="W70">
            <v>108560.6</v>
          </cell>
          <cell r="Y70">
            <v>108560.6</v>
          </cell>
          <cell r="Z70">
            <v>57745</v>
          </cell>
          <cell r="AA70" t="str">
            <v>RM</v>
          </cell>
        </row>
        <row r="71">
          <cell r="A71">
            <v>7.0000000000000007E-2</v>
          </cell>
          <cell r="B71">
            <v>8</v>
          </cell>
          <cell r="C71" t="str">
            <v>BE</v>
          </cell>
          <cell r="D71" t="str">
            <v>GD</v>
          </cell>
          <cell r="E71" t="str">
            <v>COREAL</v>
          </cell>
          <cell r="F71" t="str">
            <v>9, Avenue de l'Europe   140, Tour Europa</v>
          </cell>
          <cell r="G71">
            <v>94532</v>
          </cell>
          <cell r="H71" t="str">
            <v>THIAIS Cédex</v>
          </cell>
          <cell r="I71">
            <v>760459875</v>
          </cell>
          <cell r="K71" t="str">
            <v>f.diffallah@coreal.pro</v>
          </cell>
          <cell r="L71" t="str">
            <v>O MARCHE FRAIS</v>
          </cell>
          <cell r="M71" t="str">
            <v>ILE DE FRANCE</v>
          </cell>
          <cell r="N71">
            <v>91</v>
          </cell>
          <cell r="O71" t="str">
            <v>CORBEIL ESSONNES</v>
          </cell>
          <cell r="P71" t="str">
            <v>COREAL</v>
          </cell>
          <cell r="Q71" t="str">
            <v>9, Avenue de l'Europe   140, Tour Europa</v>
          </cell>
          <cell r="R71">
            <v>94532</v>
          </cell>
          <cell r="S71" t="str">
            <v>THIAIS Cédex</v>
          </cell>
          <cell r="T71">
            <v>760459875</v>
          </cell>
          <cell r="U71" t="str">
            <v/>
          </cell>
          <cell r="V71" t="str">
            <v>f.diffallah@coreal.pro</v>
          </cell>
          <cell r="W71">
            <v>58000</v>
          </cell>
          <cell r="Y71">
            <v>58000</v>
          </cell>
          <cell r="Z71">
            <v>24660</v>
          </cell>
          <cell r="AA71" t="str">
            <v>RM</v>
          </cell>
        </row>
        <row r="72">
          <cell r="A72">
            <v>7.0999999999999994E-2</v>
          </cell>
          <cell r="B72">
            <v>8</v>
          </cell>
          <cell r="C72" t="str">
            <v>BE</v>
          </cell>
          <cell r="D72" t="str">
            <v>GD</v>
          </cell>
          <cell r="E72" t="str">
            <v>COREAL</v>
          </cell>
          <cell r="F72" t="str">
            <v>9, Avenue de l'Europe   140, Tour Europa</v>
          </cell>
          <cell r="G72">
            <v>94532</v>
          </cell>
          <cell r="H72" t="str">
            <v>THIAIS Cédex</v>
          </cell>
          <cell r="I72">
            <v>760459875</v>
          </cell>
          <cell r="K72" t="str">
            <v>f.diffallah@coreal.pro</v>
          </cell>
          <cell r="L72" t="str">
            <v>O VERTITUDE - O MARCHE FRAIS</v>
          </cell>
          <cell r="M72" t="str">
            <v>ILE DE FRANCE</v>
          </cell>
          <cell r="N72">
            <v>77</v>
          </cell>
          <cell r="O72" t="str">
            <v>SERVON</v>
          </cell>
          <cell r="P72" t="str">
            <v>COREAL</v>
          </cell>
          <cell r="Q72" t="str">
            <v>9, Avenue de l'Europe   140, Tour Europa</v>
          </cell>
          <cell r="R72">
            <v>94532</v>
          </cell>
          <cell r="S72" t="str">
            <v>THIAIS Cédex</v>
          </cell>
          <cell r="T72">
            <v>760459875</v>
          </cell>
          <cell r="U72" t="str">
            <v/>
          </cell>
          <cell r="V72" t="str">
            <v>f.diffallah@coreal.pro</v>
          </cell>
          <cell r="W72">
            <v>85000</v>
          </cell>
          <cell r="Y72">
            <v>85000</v>
          </cell>
          <cell r="Z72">
            <v>39690</v>
          </cell>
          <cell r="AA72" t="str">
            <v>RM</v>
          </cell>
        </row>
        <row r="73">
          <cell r="A73">
            <v>7.1999999999999995E-2</v>
          </cell>
          <cell r="B73">
            <v>8</v>
          </cell>
          <cell r="C73" t="str">
            <v>BE</v>
          </cell>
          <cell r="D73" t="str">
            <v>GD</v>
          </cell>
          <cell r="E73" t="str">
            <v>COREAL</v>
          </cell>
          <cell r="F73" t="str">
            <v>9, Avenue de l'Europe   140, Tour Europa</v>
          </cell>
          <cell r="G73">
            <v>94532</v>
          </cell>
          <cell r="H73" t="str">
            <v>THIAIS Cédex</v>
          </cell>
          <cell r="I73">
            <v>760459875</v>
          </cell>
          <cell r="K73" t="str">
            <v>f.diffallah@coreal.pro</v>
          </cell>
          <cell r="L73" t="str">
            <v>O MARCHE FRAIS</v>
          </cell>
          <cell r="M73" t="str">
            <v>ILE DE FRANCE</v>
          </cell>
          <cell r="N73">
            <v>94</v>
          </cell>
          <cell r="O73" t="str">
            <v>THIAIS</v>
          </cell>
          <cell r="P73" t="str">
            <v>COREAL</v>
          </cell>
          <cell r="Q73" t="str">
            <v>9, Avenue de l'Europe   140, Tour Europa</v>
          </cell>
          <cell r="R73">
            <v>94532</v>
          </cell>
          <cell r="S73" t="str">
            <v>THIAIS Cédex</v>
          </cell>
          <cell r="T73">
            <v>760459875</v>
          </cell>
          <cell r="U73" t="str">
            <v/>
          </cell>
          <cell r="V73" t="str">
            <v>f.diffallah@coreal.pro</v>
          </cell>
          <cell r="W73">
            <v>20000</v>
          </cell>
          <cell r="Y73">
            <v>20000</v>
          </cell>
          <cell r="Z73">
            <v>6120</v>
          </cell>
          <cell r="AA73" t="str">
            <v>RM</v>
          </cell>
        </row>
        <row r="74">
          <cell r="A74">
            <v>7.2999999999999995E-2</v>
          </cell>
          <cell r="B74">
            <v>8</v>
          </cell>
          <cell r="C74" t="str">
            <v>JH</v>
          </cell>
          <cell r="D74" t="str">
            <v>DI</v>
          </cell>
          <cell r="E74" t="str">
            <v>LCR</v>
          </cell>
          <cell r="F74" t="str">
            <v>19, Rue de la Haye   CS 30058   SCHILTIGHEIM</v>
          </cell>
          <cell r="G74">
            <v>67013</v>
          </cell>
          <cell r="H74" t="str">
            <v>STRASBOURG Cédex</v>
          </cell>
          <cell r="I74">
            <v>388770240</v>
          </cell>
          <cell r="K74" t="str">
            <v>secretariat.strasbourg@lcr.fr</v>
          </cell>
          <cell r="L74" t="str">
            <v>LES TERRASSES DU LAC (BAT A) - SCCV GREENWORK</v>
          </cell>
          <cell r="M74" t="str">
            <v>ALSACE</v>
          </cell>
          <cell r="N74">
            <v>67</v>
          </cell>
          <cell r="O74" t="str">
            <v>SCHILTIGHEIM</v>
          </cell>
          <cell r="P74" t="str">
            <v>LCR</v>
          </cell>
          <cell r="Q74" t="str">
            <v>19, Rue de la Haye   CS 30058   SCHILTIGHEIM</v>
          </cell>
          <cell r="R74">
            <v>67013</v>
          </cell>
          <cell r="S74" t="str">
            <v>STRASBOURG Cédex</v>
          </cell>
          <cell r="T74">
            <v>388770240</v>
          </cell>
          <cell r="U74" t="str">
            <v/>
          </cell>
          <cell r="V74" t="str">
            <v>secretariat.strasbourg@lcr.fr</v>
          </cell>
          <cell r="W74">
            <v>145000</v>
          </cell>
          <cell r="Y74">
            <v>145000</v>
          </cell>
          <cell r="Z74">
            <v>27516</v>
          </cell>
          <cell r="AA74" t="str">
            <v>JM</v>
          </cell>
        </row>
        <row r="75">
          <cell r="A75">
            <v>7.3999999999999996E-2</v>
          </cell>
          <cell r="B75">
            <v>8</v>
          </cell>
          <cell r="C75" t="str">
            <v>JH</v>
          </cell>
          <cell r="D75" t="str">
            <v>BI</v>
          </cell>
          <cell r="E75" t="str">
            <v>LCR</v>
          </cell>
          <cell r="F75" t="str">
            <v>19, Rue de la Haye   CS 30058   SCHILTIGHEIM</v>
          </cell>
          <cell r="G75">
            <v>67013</v>
          </cell>
          <cell r="H75" t="str">
            <v>STRASBOURG Cédex</v>
          </cell>
          <cell r="I75">
            <v>388770240</v>
          </cell>
          <cell r="K75" t="str">
            <v>secretariat.strasbourg@lcr.fr</v>
          </cell>
          <cell r="L75" t="str">
            <v>SCI ELLI</v>
          </cell>
          <cell r="M75" t="str">
            <v>ALSACE</v>
          </cell>
          <cell r="N75">
            <v>67</v>
          </cell>
          <cell r="O75" t="str">
            <v>ERSTEIN</v>
          </cell>
          <cell r="P75" t="str">
            <v>LCR</v>
          </cell>
          <cell r="Q75" t="str">
            <v>19, Rue de la Haye   CS 30058   SCHILTIGHEIM</v>
          </cell>
          <cell r="R75">
            <v>67013</v>
          </cell>
          <cell r="S75" t="str">
            <v>STRASBOURG Cédex</v>
          </cell>
          <cell r="T75">
            <v>388770240</v>
          </cell>
          <cell r="U75" t="str">
            <v/>
          </cell>
          <cell r="V75" t="str">
            <v>secretariat.strasbourg@lcr.fr</v>
          </cell>
          <cell r="W75">
            <v>81980</v>
          </cell>
          <cell r="Y75">
            <v>81980</v>
          </cell>
          <cell r="Z75">
            <v>44140</v>
          </cell>
          <cell r="AA75" t="str">
            <v>JM</v>
          </cell>
        </row>
        <row r="76">
          <cell r="A76">
            <v>7.4999999999999997E-2</v>
          </cell>
          <cell r="B76">
            <v>8</v>
          </cell>
          <cell r="C76" t="str">
            <v>JH</v>
          </cell>
          <cell r="D76" t="str">
            <v>BI</v>
          </cell>
          <cell r="E76" t="str">
            <v>LCR</v>
          </cell>
          <cell r="F76" t="str">
            <v>19, Rue de la Haye   CS 30058   SCHILTIGHEIM</v>
          </cell>
          <cell r="G76">
            <v>67013</v>
          </cell>
          <cell r="H76" t="str">
            <v>STRASBOURG Cédex</v>
          </cell>
          <cell r="I76">
            <v>388770240</v>
          </cell>
          <cell r="K76" t="str">
            <v>secretariat.strasbourg@lcr.fr</v>
          </cell>
          <cell r="L76" t="str">
            <v>SCI LES BAMBOUS</v>
          </cell>
          <cell r="M76" t="str">
            <v>ALSACE</v>
          </cell>
          <cell r="N76">
            <v>67</v>
          </cell>
          <cell r="O76" t="str">
            <v>SOULTZ SOUS FORET</v>
          </cell>
          <cell r="P76" t="str">
            <v>LCR</v>
          </cell>
          <cell r="Q76" t="str">
            <v>19, Rue de la Haye   CS 30058   SCHILTIGHEIM</v>
          </cell>
          <cell r="R76">
            <v>67013</v>
          </cell>
          <cell r="S76" t="str">
            <v>STRASBOURG Cédex</v>
          </cell>
          <cell r="T76">
            <v>388770240</v>
          </cell>
          <cell r="U76" t="str">
            <v/>
          </cell>
          <cell r="V76" t="str">
            <v>secretariat.strasbourg@lcr.fr</v>
          </cell>
          <cell r="W76">
            <v>99050</v>
          </cell>
          <cell r="Y76">
            <v>99050</v>
          </cell>
          <cell r="Z76">
            <v>49430</v>
          </cell>
          <cell r="AA76" t="str">
            <v>JM</v>
          </cell>
        </row>
        <row r="77">
          <cell r="A77">
            <v>7.5999999999999998E-2</v>
          </cell>
          <cell r="B77">
            <v>9</v>
          </cell>
          <cell r="C77" t="str">
            <v>RM</v>
          </cell>
          <cell r="D77" t="str">
            <v>BI</v>
          </cell>
          <cell r="E77" t="str">
            <v>FADERCO</v>
          </cell>
          <cell r="F77" t="str">
            <v>ZI Les Eucalyptus   Lot 22   Route de Larbaa</v>
          </cell>
          <cell r="G77">
            <v>16057</v>
          </cell>
          <cell r="H77" t="str">
            <v>ALGER</v>
          </cell>
          <cell r="I77">
            <v>21321501476</v>
          </cell>
          <cell r="J77">
            <v>21321501484</v>
          </cell>
          <cell r="K77" t="str">
            <v>sboudjarane@faderco.dz</v>
          </cell>
          <cell r="L77" t="str">
            <v>FADERCO (PLS 05 - PF S1)</v>
          </cell>
          <cell r="M77" t="str">
            <v>ALGERIE</v>
          </cell>
          <cell r="N77" t="str">
            <v>E</v>
          </cell>
          <cell r="O77" t="str">
            <v>SETIF (ALGERIE)</v>
          </cell>
          <cell r="R77" t="str">
            <v/>
          </cell>
          <cell r="S77" t="str">
            <v/>
          </cell>
          <cell r="T77" t="str">
            <v/>
          </cell>
          <cell r="W77">
            <v>888964.05</v>
          </cell>
          <cell r="Y77">
            <v>888964.05</v>
          </cell>
          <cell r="Z77">
            <v>535613</v>
          </cell>
          <cell r="AA77" t="str">
            <v>RM</v>
          </cell>
        </row>
        <row r="78">
          <cell r="A78">
            <v>7.6999999999999999E-2</v>
          </cell>
          <cell r="B78">
            <v>9</v>
          </cell>
          <cell r="C78" t="str">
            <v>RM</v>
          </cell>
          <cell r="D78" t="str">
            <v>DI</v>
          </cell>
          <cell r="E78" t="str">
            <v>RION CONSTRUCTION INDUSTRIELLE</v>
          </cell>
          <cell r="F78" t="str">
            <v>c/o BURO CLUB   11, Rue des Arts et Métiers</v>
          </cell>
          <cell r="G78">
            <v>97200</v>
          </cell>
          <cell r="H78" t="str">
            <v>FORT DE FRANCE</v>
          </cell>
          <cell r="J78">
            <v>696079708</v>
          </cell>
          <cell r="K78" t="str">
            <v>rion.ci@orange.fr</v>
          </cell>
          <cell r="L78" t="str">
            <v>SCI CARMILIA</v>
          </cell>
          <cell r="M78" t="str">
            <v>OUTRE MER</v>
          </cell>
          <cell r="N78">
            <v>97</v>
          </cell>
          <cell r="O78" t="str">
            <v>LA MARTINIQUE</v>
          </cell>
          <cell r="P78" t="str">
            <v>RION CONSTRUCTION INDUSTRIELLE</v>
          </cell>
          <cell r="Q78" t="str">
            <v>c/o BURO CLUB   11, Rue des Arts et Métiers</v>
          </cell>
          <cell r="R78">
            <v>97200</v>
          </cell>
          <cell r="S78" t="str">
            <v>FORT DE FRANCE</v>
          </cell>
          <cell r="U78">
            <v>696079708</v>
          </cell>
          <cell r="V78" t="str">
            <v>rion.ci@orange.fr</v>
          </cell>
          <cell r="W78">
            <v>18000</v>
          </cell>
          <cell r="Y78">
            <v>18000</v>
          </cell>
          <cell r="Z78">
            <v>6428</v>
          </cell>
          <cell r="AA78" t="str">
            <v>RM</v>
          </cell>
        </row>
        <row r="79">
          <cell r="A79">
            <v>7.8E-2</v>
          </cell>
          <cell r="B79">
            <v>9</v>
          </cell>
          <cell r="C79" t="str">
            <v>BE</v>
          </cell>
          <cell r="D79" t="str">
            <v>HS</v>
          </cell>
          <cell r="E79" t="str">
            <v>COMFALOC</v>
          </cell>
          <cell r="F79" t="str">
            <v>26 ZI les Giranaux</v>
          </cell>
          <cell r="G79">
            <v>70100</v>
          </cell>
          <cell r="H79" t="str">
            <v>ARC LES GRAY</v>
          </cell>
          <cell r="K79" t="str">
            <v>bardy.bernard106@wanadoo.fr</v>
          </cell>
          <cell r="L79" t="str">
            <v>TRANSPORTS BARDY</v>
          </cell>
          <cell r="M79" t="str">
            <v>FRANCHE COMTE</v>
          </cell>
          <cell r="N79">
            <v>70</v>
          </cell>
          <cell r="O79" t="str">
            <v>ARC LES GRAY</v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W79">
            <v>3200</v>
          </cell>
          <cell r="Y79">
            <v>3200</v>
          </cell>
          <cell r="Z79">
            <v>610</v>
          </cell>
        </row>
        <row r="80">
          <cell r="A80">
            <v>7.9000000000000001E-2</v>
          </cell>
          <cell r="B80">
            <v>9</v>
          </cell>
          <cell r="C80" t="str">
            <v>BE</v>
          </cell>
          <cell r="D80" t="str">
            <v>GD</v>
          </cell>
          <cell r="E80" t="str">
            <v>SUPER U</v>
          </cell>
          <cell r="F80" t="str">
            <v>Le Bois Clément</v>
          </cell>
          <cell r="G80">
            <v>77320</v>
          </cell>
          <cell r="H80" t="str">
            <v>LA FERTE GAUCHER</v>
          </cell>
          <cell r="L80" t="str">
            <v>SUPER U</v>
          </cell>
          <cell r="M80" t="str">
            <v>ILE DE FRANCE</v>
          </cell>
          <cell r="N80">
            <v>77</v>
          </cell>
          <cell r="O80" t="str">
            <v>LA FERTE GAUCHER</v>
          </cell>
          <cell r="P80" t="str">
            <v>COBI ENGINNERING REALISATION</v>
          </cell>
          <cell r="Q80" t="str">
            <v>2, Rue Charles De Gaulle   BP 74147</v>
          </cell>
          <cell r="R80">
            <v>22100</v>
          </cell>
          <cell r="S80" t="str">
            <v>LANVALLAY</v>
          </cell>
          <cell r="T80">
            <v>296399585</v>
          </cell>
          <cell r="U80" t="str">
            <v/>
          </cell>
          <cell r="V80" t="str">
            <v>maiwenn-lebideau@cobi-sa.com</v>
          </cell>
          <cell r="W80">
            <v>6610</v>
          </cell>
          <cell r="Y80">
            <v>6610</v>
          </cell>
          <cell r="Z80">
            <v>240</v>
          </cell>
          <cell r="AA80" t="str">
            <v>FV</v>
          </cell>
        </row>
        <row r="81">
          <cell r="A81">
            <v>0.08</v>
          </cell>
          <cell r="B81">
            <v>9</v>
          </cell>
          <cell r="C81" t="str">
            <v>JLC</v>
          </cell>
          <cell r="D81" t="str">
            <v>DI</v>
          </cell>
          <cell r="E81" t="str">
            <v>CUROT CONSTRUCTION</v>
          </cell>
          <cell r="F81" t="str">
            <v>152, Rue des Vieilles Vignes   BP 50101</v>
          </cell>
          <cell r="G81">
            <v>21602</v>
          </cell>
          <cell r="H81" t="str">
            <v>LONGVIC</v>
          </cell>
          <cell r="I81">
            <v>380680730</v>
          </cell>
          <cell r="J81">
            <v>677229583</v>
          </cell>
          <cell r="K81" t="str">
            <v>m.faivre@curot.sa</v>
          </cell>
          <cell r="L81" t="str">
            <v>SNCF</v>
          </cell>
          <cell r="M81" t="str">
            <v>BOURGOGNE</v>
          </cell>
          <cell r="N81">
            <v>21</v>
          </cell>
          <cell r="O81" t="str">
            <v>PERRIGNY</v>
          </cell>
          <cell r="P81" t="str">
            <v>CUROT CONSTRUCTION</v>
          </cell>
          <cell r="Q81" t="str">
            <v>152, Rue des Vieilles Vignes   BP 50101</v>
          </cell>
          <cell r="R81">
            <v>21602</v>
          </cell>
          <cell r="S81" t="str">
            <v>LONGVIC</v>
          </cell>
          <cell r="T81">
            <v>380680730</v>
          </cell>
          <cell r="U81">
            <v>677229583</v>
          </cell>
          <cell r="V81" t="str">
            <v>m.faivre@curot.sa</v>
          </cell>
          <cell r="W81">
            <v>33800</v>
          </cell>
          <cell r="Y81">
            <v>33800</v>
          </cell>
          <cell r="Z81">
            <v>3900</v>
          </cell>
          <cell r="AA81" t="str">
            <v>RC</v>
          </cell>
        </row>
        <row r="82">
          <cell r="A82">
            <v>8.1000000000000003E-2</v>
          </cell>
          <cell r="B82">
            <v>9</v>
          </cell>
          <cell r="C82" t="str">
            <v>JH</v>
          </cell>
          <cell r="D82" t="str">
            <v>BI</v>
          </cell>
          <cell r="E82" t="str">
            <v>BOURGEOIS</v>
          </cell>
          <cell r="F82" t="str">
            <v>25, Rue de Trépillot</v>
          </cell>
          <cell r="G82">
            <v>25000</v>
          </cell>
          <cell r="H82" t="str">
            <v>BESANCON</v>
          </cell>
          <cell r="K82" t="str">
            <v>maintenance.dpt@rbourgeois.com</v>
          </cell>
          <cell r="L82" t="str">
            <v>BOURGEOIS (ABRI PIETONS)</v>
          </cell>
          <cell r="M82" t="str">
            <v>FRANCHE COMTE</v>
          </cell>
          <cell r="N82">
            <v>25</v>
          </cell>
          <cell r="O82" t="str">
            <v>BESANCON</v>
          </cell>
          <cell r="P82" t="str">
            <v>NEXT ID</v>
          </cell>
          <cell r="Q82" t="str">
            <v>13, Rue Bruat</v>
          </cell>
          <cell r="R82">
            <v>68000</v>
          </cell>
          <cell r="S82" t="str">
            <v>COLMAR</v>
          </cell>
          <cell r="U82">
            <v>645922237</v>
          </cell>
          <cell r="V82" t="str">
            <v>laurent.wotling@nextid.eu</v>
          </cell>
          <cell r="W82">
            <v>6000</v>
          </cell>
          <cell r="Y82">
            <v>6000</v>
          </cell>
          <cell r="Z82">
            <v>820</v>
          </cell>
          <cell r="AA82" t="str">
            <v>FV</v>
          </cell>
        </row>
        <row r="83">
          <cell r="A83">
            <v>8.2000000000000003E-2</v>
          </cell>
          <cell r="B83">
            <v>10</v>
          </cell>
          <cell r="C83" t="str">
            <v>BE</v>
          </cell>
          <cell r="D83" t="str">
            <v>DI</v>
          </cell>
          <cell r="E83" t="str">
            <v>SCI EVEN</v>
          </cell>
          <cell r="F83" t="str">
            <v>2 Bis, Rue du Prieuré</v>
          </cell>
          <cell r="G83">
            <v>37320</v>
          </cell>
          <cell r="H83" t="str">
            <v>EVRES SUR INDRE</v>
          </cell>
          <cell r="L83" t="str">
            <v>MAISON MEDICALE DE SANTE</v>
          </cell>
          <cell r="M83" t="str">
            <v>CENTRE</v>
          </cell>
          <cell r="N83">
            <v>37</v>
          </cell>
          <cell r="O83" t="str">
            <v>ESVRES SUR INDRE</v>
          </cell>
          <cell r="P83" t="str">
            <v>CL CONCEPT</v>
          </cell>
          <cell r="Q83" t="str">
            <v>2, Rue Alexander Calder   BP 17</v>
          </cell>
          <cell r="R83">
            <v>37320</v>
          </cell>
          <cell r="S83" t="str">
            <v>TRUYES</v>
          </cell>
          <cell r="T83">
            <v>247433914</v>
          </cell>
          <cell r="U83">
            <v>247433831</v>
          </cell>
          <cell r="W83">
            <v>10000</v>
          </cell>
          <cell r="Y83">
            <v>10000</v>
          </cell>
          <cell r="Z83">
            <v>5000</v>
          </cell>
          <cell r="AA83" t="str">
            <v>FM</v>
          </cell>
        </row>
        <row r="84">
          <cell r="A84">
            <v>8.3000000000000004E-2</v>
          </cell>
          <cell r="B84">
            <v>10</v>
          </cell>
          <cell r="C84" t="str">
            <v>AH</v>
          </cell>
          <cell r="D84" t="str">
            <v>DI</v>
          </cell>
          <cell r="E84" t="str">
            <v>ICONES 69</v>
          </cell>
          <cell r="F84" t="str">
            <v>Chemin de la Sauvagère</v>
          </cell>
          <cell r="G84">
            <v>69390</v>
          </cell>
          <cell r="H84" t="str">
            <v>MILLERY</v>
          </cell>
          <cell r="J84">
            <v>680219026</v>
          </cell>
          <cell r="K84" t="str">
            <v>c.isaac@image.fr</v>
          </cell>
          <cell r="L84" t="str">
            <v>IMAGE</v>
          </cell>
          <cell r="M84" t="str">
            <v>RHONE ALPES</v>
          </cell>
          <cell r="N84">
            <v>69</v>
          </cell>
          <cell r="O84" t="str">
            <v>MILLERY</v>
          </cell>
          <cell r="P84" t="str">
            <v>BCR MOE</v>
          </cell>
          <cell r="Q84" t="str">
            <v>13b, Rue du Clos Varissan</v>
          </cell>
          <cell r="R84">
            <v>69390</v>
          </cell>
          <cell r="S84" t="str">
            <v>MILLERY</v>
          </cell>
          <cell r="U84">
            <v>672357040</v>
          </cell>
          <cell r="V84" t="str">
            <v>r.schmidt@bcr-moe.fr</v>
          </cell>
          <cell r="W84">
            <v>141000</v>
          </cell>
          <cell r="X84">
            <v>4865</v>
          </cell>
          <cell r="Y84">
            <v>145865</v>
          </cell>
          <cell r="Z84">
            <v>75131</v>
          </cell>
          <cell r="AA84" t="str">
            <v>AH</v>
          </cell>
        </row>
        <row r="85">
          <cell r="A85">
            <v>8.4000000000000005E-2</v>
          </cell>
          <cell r="B85">
            <v>10</v>
          </cell>
          <cell r="C85" t="str">
            <v>JLC</v>
          </cell>
          <cell r="D85" t="str">
            <v>HS</v>
          </cell>
          <cell r="E85" t="str">
            <v>SCAR</v>
          </cell>
          <cell r="F85" t="str">
            <v>ZI de la Turbanière   CS 53203   BRECE</v>
          </cell>
          <cell r="G85">
            <v>35538</v>
          </cell>
          <cell r="H85" t="str">
            <v>NOYAL SUR VILAINE</v>
          </cell>
          <cell r="K85" t="str">
            <v>n.richard@scar.fr</v>
          </cell>
          <cell r="L85" t="str">
            <v>SCAR</v>
          </cell>
          <cell r="M85" t="str">
            <v>BRETAGNE</v>
          </cell>
          <cell r="N85">
            <v>35</v>
          </cell>
          <cell r="O85" t="str">
            <v>DOMAGNE</v>
          </cell>
          <cell r="P85" t="str">
            <v>FM INGENIERIE</v>
          </cell>
          <cell r="Q85" t="str">
            <v>112, Rue Eugène Pottier   CS 84331   Immeuble Zn</v>
          </cell>
          <cell r="R85">
            <v>35043</v>
          </cell>
          <cell r="S85" t="str">
            <v>RENNES</v>
          </cell>
          <cell r="T85">
            <v>223302828</v>
          </cell>
          <cell r="U85" t="str">
            <v/>
          </cell>
          <cell r="V85" t="str">
            <v>christian.lebret@fm-ingenierie.com</v>
          </cell>
          <cell r="W85">
            <v>254540</v>
          </cell>
          <cell r="Y85">
            <v>254540</v>
          </cell>
          <cell r="Z85">
            <v>99598</v>
          </cell>
          <cell r="AA85" t="str">
            <v>RC</v>
          </cell>
        </row>
        <row r="86">
          <cell r="A86">
            <v>8.5000000000000006E-2</v>
          </cell>
          <cell r="B86">
            <v>10</v>
          </cell>
          <cell r="C86" t="str">
            <v>RM</v>
          </cell>
          <cell r="D86" t="str">
            <v>GD</v>
          </cell>
          <cell r="E86" t="str">
            <v>BMRA</v>
          </cell>
          <cell r="F86" t="str">
            <v>2080, Avenue des Landiers   CS 72412</v>
          </cell>
          <cell r="G86">
            <v>73024</v>
          </cell>
          <cell r="H86" t="str">
            <v>CHAMBERY Cédex</v>
          </cell>
          <cell r="I86">
            <v>479968000</v>
          </cell>
          <cell r="L86" t="str">
            <v>POINT P</v>
          </cell>
          <cell r="M86" t="str">
            <v>RHONE ALPES</v>
          </cell>
          <cell r="N86">
            <v>38</v>
          </cell>
          <cell r="O86" t="str">
            <v>BRESSON</v>
          </cell>
          <cell r="P86" t="str">
            <v>IBS</v>
          </cell>
          <cell r="Q86" t="str">
            <v>26, Rue de la Vaure</v>
          </cell>
          <cell r="R86">
            <v>42290</v>
          </cell>
          <cell r="S86" t="str">
            <v>SORBIERS</v>
          </cell>
          <cell r="T86">
            <v>477536401</v>
          </cell>
          <cell r="U86">
            <v>607988770</v>
          </cell>
          <cell r="V86" t="str">
            <v>f-delaval.ibs@orange.fr</v>
          </cell>
          <cell r="W86">
            <v>377400</v>
          </cell>
          <cell r="X86">
            <v>900</v>
          </cell>
          <cell r="Y86">
            <v>378300</v>
          </cell>
          <cell r="Z86">
            <v>220582</v>
          </cell>
          <cell r="AA86" t="str">
            <v>RM</v>
          </cell>
        </row>
        <row r="87">
          <cell r="A87">
            <v>8.5999999999999993E-2</v>
          </cell>
          <cell r="B87">
            <v>10</v>
          </cell>
          <cell r="C87" t="str">
            <v>JH</v>
          </cell>
          <cell r="D87" t="str">
            <v>GD</v>
          </cell>
          <cell r="E87" t="str">
            <v>IMMOBILIERE EUROPEENNE DES MOUSQUETAIRES</v>
          </cell>
          <cell r="F87" t="str">
            <v>24, Rue Augsute Chabrière</v>
          </cell>
          <cell r="G87">
            <v>75015</v>
          </cell>
          <cell r="H87" t="str">
            <v>PARIS</v>
          </cell>
          <cell r="J87">
            <v>621416495</v>
          </cell>
          <cell r="K87" t="str">
            <v>charlesaymeric.robert@mousquetaires.com</v>
          </cell>
          <cell r="L87" t="str">
            <v>NETTO</v>
          </cell>
          <cell r="M87" t="str">
            <v>RHONE ALPES</v>
          </cell>
          <cell r="N87">
            <v>74</v>
          </cell>
          <cell r="O87" t="str">
            <v>MUSIEGES</v>
          </cell>
          <cell r="P87" t="str">
            <v>AXIS INGENIERIE</v>
          </cell>
          <cell r="Q87" t="str">
            <v>89, Rue Bellecombe</v>
          </cell>
          <cell r="R87">
            <v>69003</v>
          </cell>
          <cell r="S87" t="str">
            <v>LYON</v>
          </cell>
          <cell r="T87">
            <v>777974366</v>
          </cell>
          <cell r="W87">
            <v>108758</v>
          </cell>
          <cell r="Y87">
            <v>108758</v>
          </cell>
          <cell r="Z87">
            <v>53870</v>
          </cell>
          <cell r="AA87" t="str">
            <v>JH</v>
          </cell>
        </row>
        <row r="88">
          <cell r="A88">
            <v>8.6999999999999994E-2</v>
          </cell>
          <cell r="B88">
            <v>10</v>
          </cell>
          <cell r="C88" t="str">
            <v>BE</v>
          </cell>
          <cell r="D88" t="str">
            <v>BI</v>
          </cell>
          <cell r="E88" t="str">
            <v>CMCM</v>
          </cell>
          <cell r="F88" t="str">
            <v>ZAC de Rivière Roche   Bâtiment D2</v>
          </cell>
          <cell r="G88">
            <v>97200</v>
          </cell>
          <cell r="H88" t="str">
            <v>FORT DE FRANCE</v>
          </cell>
          <cell r="J88">
            <v>696535444</v>
          </cell>
          <cell r="L88" t="str">
            <v>CARAIB MOTER - LA SARA BASE DE VIE</v>
          </cell>
          <cell r="M88" t="str">
            <v>OUTRE MER</v>
          </cell>
          <cell r="N88">
            <v>97</v>
          </cell>
          <cell r="O88" t="str">
            <v>FORT DE FRANCE</v>
          </cell>
          <cell r="W88">
            <v>23000</v>
          </cell>
          <cell r="X88">
            <v>5195</v>
          </cell>
          <cell r="Y88">
            <v>28195</v>
          </cell>
          <cell r="AA88" t="str">
            <v>BE</v>
          </cell>
        </row>
        <row r="89">
          <cell r="A89">
            <v>8.7999999999999995E-2</v>
          </cell>
          <cell r="B89">
            <v>10</v>
          </cell>
          <cell r="C89" t="str">
            <v>JH</v>
          </cell>
          <cell r="D89" t="str">
            <v>HS</v>
          </cell>
          <cell r="E89" t="str">
            <v>SALINI IMMOBILIER</v>
          </cell>
          <cell r="F89" t="str">
            <v>42, Avenue du Commandant Rolland</v>
          </cell>
          <cell r="G89">
            <v>93350</v>
          </cell>
          <cell r="H89" t="str">
            <v>LE BOURGET</v>
          </cell>
          <cell r="I89">
            <v>148399054</v>
          </cell>
          <cell r="K89" t="str">
            <v>a.diouri@salini-groupe.fr</v>
          </cell>
          <cell r="L89" t="str">
            <v>SCI JDSC - STOPPIL INDUSTRIE - SOFIBUS PATRIMOINE</v>
          </cell>
          <cell r="M89" t="str">
            <v>ILE DE FRANCE</v>
          </cell>
          <cell r="N89">
            <v>77</v>
          </cell>
          <cell r="O89" t="str">
            <v>CHANTELOUP LES VIGNES</v>
          </cell>
          <cell r="P89" t="str">
            <v>SALINI GROUPE</v>
          </cell>
          <cell r="Q89" t="str">
            <v>42, Rue du Commandant Rolland</v>
          </cell>
          <cell r="R89">
            <v>93350</v>
          </cell>
          <cell r="S89" t="str">
            <v>LE BOURGET</v>
          </cell>
          <cell r="T89">
            <v>148399054</v>
          </cell>
          <cell r="U89" t="str">
            <v/>
          </cell>
          <cell r="V89" t="str">
            <v>a.diouri@salini-groupe.fr</v>
          </cell>
          <cell r="W89">
            <v>200000</v>
          </cell>
          <cell r="Y89">
            <v>200000</v>
          </cell>
          <cell r="Z89">
            <v>100660</v>
          </cell>
          <cell r="AA89" t="str">
            <v>FV</v>
          </cell>
        </row>
        <row r="90">
          <cell r="A90">
            <v>8.8999999999999996E-2</v>
          </cell>
          <cell r="B90">
            <v>10</v>
          </cell>
          <cell r="C90" t="str">
            <v>JH</v>
          </cell>
          <cell r="D90" t="str">
            <v>DI</v>
          </cell>
          <cell r="E90" t="str">
            <v>PHM INVEST - GROUPE PHILIPPE MARRAUD</v>
          </cell>
          <cell r="F90" t="str">
            <v>4, Rue Pierre Mendès France  BP 60</v>
          </cell>
          <cell r="G90">
            <v>47552</v>
          </cell>
          <cell r="H90" t="str">
            <v>BOE</v>
          </cell>
          <cell r="I90">
            <v>553482000</v>
          </cell>
          <cell r="J90">
            <v>631845809</v>
          </cell>
          <cell r="K90" t="str">
            <v>m.lavau@marraud.com / phm.invest@marraud.com</v>
          </cell>
          <cell r="L90" t="str">
            <v>ENEDIS</v>
          </cell>
          <cell r="M90" t="str">
            <v>BOURGOGNE</v>
          </cell>
          <cell r="N90">
            <v>89</v>
          </cell>
          <cell r="O90" t="str">
            <v>APPOIGNY</v>
          </cell>
          <cell r="P90" t="str">
            <v>MARRAUD INGENIERIE</v>
          </cell>
          <cell r="Q90" t="str">
            <v>4, Rue Pierre Mendès France  BP 60</v>
          </cell>
          <cell r="R90">
            <v>47552</v>
          </cell>
          <cell r="S90" t="str">
            <v>BOE</v>
          </cell>
          <cell r="T90">
            <v>553482000</v>
          </cell>
          <cell r="U90">
            <v>631845809</v>
          </cell>
          <cell r="V90" t="str">
            <v>p.fayet@marraud.com</v>
          </cell>
          <cell r="W90">
            <v>400000</v>
          </cell>
          <cell r="Y90">
            <v>400000</v>
          </cell>
          <cell r="Z90">
            <v>209080</v>
          </cell>
          <cell r="AA90" t="str">
            <v>FV</v>
          </cell>
        </row>
        <row r="91">
          <cell r="A91">
            <v>0.09</v>
          </cell>
          <cell r="B91">
            <v>11</v>
          </cell>
          <cell r="C91" t="str">
            <v>BE</v>
          </cell>
          <cell r="D91" t="str">
            <v>GD</v>
          </cell>
          <cell r="E91" t="str">
            <v>COREAL</v>
          </cell>
          <cell r="F91" t="str">
            <v>9, Avenue de l'Europe   140, Tour Europa</v>
          </cell>
          <cell r="G91">
            <v>94532</v>
          </cell>
          <cell r="H91" t="str">
            <v>THIAIS Cédex</v>
          </cell>
          <cell r="I91">
            <v>760459875</v>
          </cell>
          <cell r="K91" t="str">
            <v>s.lucas@coreal.pro</v>
          </cell>
          <cell r="L91" t="str">
            <v>TERRASSE</v>
          </cell>
          <cell r="M91" t="str">
            <v>ILE DE FRANCE</v>
          </cell>
          <cell r="N91">
            <v>93</v>
          </cell>
          <cell r="O91" t="str">
            <v>VILLEMOMBLE</v>
          </cell>
          <cell r="P91" t="str">
            <v>COREAL</v>
          </cell>
          <cell r="Q91" t="str">
            <v>9, Avenue de l'Europe   140, Tour Europa</v>
          </cell>
          <cell r="R91">
            <v>94532</v>
          </cell>
          <cell r="S91" t="str">
            <v>THIAIS Cédex</v>
          </cell>
          <cell r="T91">
            <v>760459875</v>
          </cell>
          <cell r="U91" t="str">
            <v/>
          </cell>
          <cell r="V91" t="str">
            <v>s.lucas@coreal.pro</v>
          </cell>
          <cell r="W91">
            <v>31280</v>
          </cell>
          <cell r="Y91">
            <v>31280</v>
          </cell>
          <cell r="Z91">
            <v>3000</v>
          </cell>
          <cell r="AA91" t="str">
            <v>RM</v>
          </cell>
        </row>
        <row r="92">
          <cell r="A92">
            <v>9.0999999999999998E-2</v>
          </cell>
          <cell r="B92">
            <v>11</v>
          </cell>
          <cell r="C92" t="str">
            <v>JLC</v>
          </cell>
          <cell r="D92" t="str">
            <v>BI</v>
          </cell>
          <cell r="E92" t="str">
            <v>SCI SESTELA</v>
          </cell>
          <cell r="F92" t="str">
            <v>3, Rue en Parivaret</v>
          </cell>
          <cell r="G92">
            <v>21490</v>
          </cell>
          <cell r="H92" t="str">
            <v>BRETIGNY</v>
          </cell>
          <cell r="L92" t="str">
            <v>SCI SESTELA - POLI</v>
          </cell>
          <cell r="M92" t="str">
            <v>BOURGOGNE</v>
          </cell>
          <cell r="N92">
            <v>21</v>
          </cell>
          <cell r="O92" t="str">
            <v>DIJON</v>
          </cell>
          <cell r="P92" t="str">
            <v>TRIDON ARCHITECTURE</v>
          </cell>
          <cell r="Q92" t="str">
            <v>41, Rue Diderot</v>
          </cell>
          <cell r="R92">
            <v>21000</v>
          </cell>
          <cell r="S92" t="str">
            <v>DIJON</v>
          </cell>
          <cell r="T92">
            <v>380716363</v>
          </cell>
          <cell r="U92">
            <v>660726363</v>
          </cell>
          <cell r="V92" t="str">
            <v>contact@tridonarchitecture.fr</v>
          </cell>
          <cell r="W92">
            <v>137000</v>
          </cell>
          <cell r="Y92">
            <v>137000</v>
          </cell>
          <cell r="Z92">
            <v>71300</v>
          </cell>
          <cell r="AA92" t="str">
            <v>RC</v>
          </cell>
        </row>
        <row r="93">
          <cell r="A93">
            <v>9.1999999999999998E-2</v>
          </cell>
          <cell r="B93">
            <v>11</v>
          </cell>
          <cell r="C93" t="str">
            <v>JH</v>
          </cell>
          <cell r="D93" t="str">
            <v>GD</v>
          </cell>
          <cell r="E93" t="str">
            <v>SCI IMMO TRESIGNY</v>
          </cell>
          <cell r="F93" t="str">
            <v>73, Rue de l'Industrie   Zone Industrielle</v>
          </cell>
          <cell r="G93">
            <v>77176</v>
          </cell>
          <cell r="H93" t="str">
            <v>SAVIGNY LE TEMPLE</v>
          </cell>
          <cell r="L93" t="str">
            <v>LECLERC</v>
          </cell>
          <cell r="M93" t="str">
            <v>ILE DE FRANCE</v>
          </cell>
          <cell r="N93">
            <v>77</v>
          </cell>
          <cell r="O93" t="str">
            <v>FONTENAY TRESIGNY</v>
          </cell>
          <cell r="P93" t="str">
            <v>2CZI</v>
          </cell>
          <cell r="Q93" t="str">
            <v>11, Rue de la chapelle</v>
          </cell>
          <cell r="R93">
            <v>91150</v>
          </cell>
          <cell r="S93" t="str">
            <v>BOUTERVILLIERS</v>
          </cell>
          <cell r="T93">
            <v>169953000</v>
          </cell>
          <cell r="U93">
            <v>630150950</v>
          </cell>
          <cell r="V93" t="str">
            <v>contact@2czi.fr</v>
          </cell>
          <cell r="W93">
            <v>697233</v>
          </cell>
          <cell r="Y93">
            <v>697233</v>
          </cell>
          <cell r="Z93">
            <v>377312</v>
          </cell>
          <cell r="AA93" t="str">
            <v>FV</v>
          </cell>
        </row>
        <row r="94">
          <cell r="A94">
            <v>9.2999999999999999E-2</v>
          </cell>
          <cell r="B94">
            <v>11</v>
          </cell>
          <cell r="C94" t="str">
            <v>BE</v>
          </cell>
          <cell r="D94" t="str">
            <v>GD</v>
          </cell>
          <cell r="E94" t="str">
            <v>COREAL</v>
          </cell>
          <cell r="F94" t="str">
            <v>9, Avenue de l'Europe   140, Tour Europa</v>
          </cell>
          <cell r="G94">
            <v>94532</v>
          </cell>
          <cell r="H94" t="str">
            <v>THIAIS Cédex</v>
          </cell>
          <cell r="I94">
            <v>760459875</v>
          </cell>
          <cell r="K94" t="str">
            <v>s.lucas@coreal.pro</v>
          </cell>
          <cell r="L94" t="str">
            <v>SODES VAUJOURS</v>
          </cell>
          <cell r="M94" t="str">
            <v>ILE DE FRANCE</v>
          </cell>
          <cell r="N94">
            <v>93</v>
          </cell>
          <cell r="O94" t="str">
            <v>VAUJOURS</v>
          </cell>
          <cell r="P94" t="str">
            <v>COREAL</v>
          </cell>
          <cell r="Q94" t="str">
            <v>9, Avenue de l'Europe   140, Tour Europa</v>
          </cell>
          <cell r="R94">
            <v>94532</v>
          </cell>
          <cell r="S94" t="str">
            <v>THIAIS Cédex</v>
          </cell>
          <cell r="T94">
            <v>760459875</v>
          </cell>
          <cell r="U94" t="str">
            <v/>
          </cell>
          <cell r="V94" t="str">
            <v>a.corre@coreal.pro</v>
          </cell>
          <cell r="W94">
            <v>6700</v>
          </cell>
          <cell r="Y94">
            <v>6700</v>
          </cell>
          <cell r="AA94" t="str">
            <v>RM</v>
          </cell>
        </row>
        <row r="95">
          <cell r="A95">
            <v>9.4E-2</v>
          </cell>
          <cell r="B95">
            <v>11</v>
          </cell>
          <cell r="C95" t="str">
            <v>RM</v>
          </cell>
          <cell r="D95" t="str">
            <v>MP</v>
          </cell>
          <cell r="E95" t="str">
            <v>CMR</v>
          </cell>
          <cell r="F95" t="str">
            <v>2, Rue Théodule Grondin   ZAC des Sables</v>
          </cell>
          <cell r="G95">
            <v>97427</v>
          </cell>
          <cell r="H95" t="str">
            <v>ETANG SALE</v>
          </cell>
          <cell r="I95">
            <v>262220909</v>
          </cell>
          <cell r="K95" t="str">
            <v>n.duchemann@cmr.re</v>
          </cell>
          <cell r="L95" t="str">
            <v>COLLEGE ROQUEFEUIL</v>
          </cell>
          <cell r="M95" t="str">
            <v>OUTRE MER</v>
          </cell>
          <cell r="N95">
            <v>97</v>
          </cell>
          <cell r="O95" t="str">
            <v>SAINT PAUL (LA REUNION)</v>
          </cell>
          <cell r="P95" t="str">
            <v>CMR</v>
          </cell>
          <cell r="Q95" t="str">
            <v>2, Rue Théodule Grondin   ZAC des Sables</v>
          </cell>
          <cell r="R95">
            <v>97427</v>
          </cell>
          <cell r="S95" t="str">
            <v>ETANG SALE</v>
          </cell>
          <cell r="T95">
            <v>262220909</v>
          </cell>
          <cell r="U95" t="str">
            <v/>
          </cell>
          <cell r="V95" t="str">
            <v>n.duchemann@cmr.re</v>
          </cell>
          <cell r="W95">
            <v>13176.7</v>
          </cell>
          <cell r="Y95">
            <v>13176.7</v>
          </cell>
          <cell r="Z95">
            <v>5729</v>
          </cell>
          <cell r="AA95" t="str">
            <v>RM</v>
          </cell>
        </row>
        <row r="96">
          <cell r="A96">
            <v>9.5000000000000001E-2</v>
          </cell>
          <cell r="B96">
            <v>11</v>
          </cell>
          <cell r="C96" t="str">
            <v>RM</v>
          </cell>
          <cell r="D96" t="str">
            <v>GD</v>
          </cell>
          <cell r="E96" t="str">
            <v>SCI NIEDER</v>
          </cell>
          <cell r="F96" t="str">
            <v>157, Rue du Ladhof</v>
          </cell>
          <cell r="G96">
            <v>68025</v>
          </cell>
          <cell r="H96" t="str">
            <v>COLMAR Cédex</v>
          </cell>
          <cell r="L96" t="str">
            <v>SCAPALSACE</v>
          </cell>
          <cell r="M96" t="str">
            <v>ALSACE</v>
          </cell>
          <cell r="N96">
            <v>68</v>
          </cell>
          <cell r="O96" t="str">
            <v>NIEDERBHERGHEIM</v>
          </cell>
          <cell r="P96" t="str">
            <v>ATEBAT</v>
          </cell>
          <cell r="Q96" t="str">
            <v>51, Avenue Charles De Gaulle</v>
          </cell>
          <cell r="R96">
            <v>51510</v>
          </cell>
          <cell r="S96" t="str">
            <v>FAGNIERES</v>
          </cell>
          <cell r="T96">
            <v>326685793</v>
          </cell>
          <cell r="U96" t="str">
            <v/>
          </cell>
          <cell r="V96" t="str">
            <v>contact@atebat.fr</v>
          </cell>
          <cell r="W96">
            <v>860000</v>
          </cell>
          <cell r="Y96">
            <v>860000</v>
          </cell>
          <cell r="Z96">
            <v>267000</v>
          </cell>
          <cell r="AA96" t="str">
            <v>RM</v>
          </cell>
        </row>
        <row r="97">
          <cell r="A97">
            <v>9.6000000000000002E-2</v>
          </cell>
          <cell r="B97">
            <v>11</v>
          </cell>
          <cell r="C97" t="str">
            <v>JH</v>
          </cell>
          <cell r="D97" t="str">
            <v>DI</v>
          </cell>
          <cell r="E97" t="str">
            <v>LCR</v>
          </cell>
          <cell r="F97" t="str">
            <v>1, Place Marie Curie   Immeuble Atria</v>
          </cell>
          <cell r="G97">
            <v>74000</v>
          </cell>
          <cell r="H97" t="str">
            <v>ANNECY</v>
          </cell>
          <cell r="I97">
            <v>450640410</v>
          </cell>
          <cell r="K97" t="str">
            <v>annecy@lcr.fr</v>
          </cell>
          <cell r="L97" t="str">
            <v>SCI RIVANISRENT</v>
          </cell>
          <cell r="M97" t="str">
            <v>RHONE ALPES</v>
          </cell>
          <cell r="N97">
            <v>73</v>
          </cell>
          <cell r="O97" t="str">
            <v>MERY</v>
          </cell>
          <cell r="P97" t="str">
            <v>LCR</v>
          </cell>
          <cell r="Q97" t="str">
            <v>1, Place Marie Curie   Immeuble Atria</v>
          </cell>
          <cell r="R97">
            <v>74000</v>
          </cell>
          <cell r="S97" t="str">
            <v>ANNECY</v>
          </cell>
          <cell r="T97">
            <v>450640410</v>
          </cell>
          <cell r="U97" t="str">
            <v/>
          </cell>
          <cell r="V97" t="str">
            <v>annecy@lcr.fr</v>
          </cell>
          <cell r="W97">
            <v>120000</v>
          </cell>
          <cell r="Y97">
            <v>120000</v>
          </cell>
          <cell r="Z97">
            <v>63990</v>
          </cell>
          <cell r="AA97" t="str">
            <v>JM</v>
          </cell>
        </row>
        <row r="98">
          <cell r="A98">
            <v>9.7000000000000003E-2</v>
          </cell>
          <cell r="B98">
            <v>11</v>
          </cell>
          <cell r="C98" t="str">
            <v>BE</v>
          </cell>
          <cell r="D98" t="str">
            <v>GD</v>
          </cell>
          <cell r="E98" t="str">
            <v>COREAL</v>
          </cell>
          <cell r="F98" t="str">
            <v>9, Avenue de l'Europe   140, Tour Europa</v>
          </cell>
          <cell r="G98">
            <v>94532</v>
          </cell>
          <cell r="H98" t="str">
            <v>THIAIS Cédex</v>
          </cell>
          <cell r="I98">
            <v>157021100</v>
          </cell>
          <cell r="J98">
            <v>760459875</v>
          </cell>
          <cell r="K98" t="str">
            <v>a.corre@coreal.pro</v>
          </cell>
          <cell r="L98" t="str">
            <v>MARCHE FRAIS</v>
          </cell>
          <cell r="M98" t="str">
            <v>ILE DE FRANCE</v>
          </cell>
          <cell r="N98">
            <v>95</v>
          </cell>
          <cell r="O98" t="str">
            <v>PERSAN</v>
          </cell>
          <cell r="P98" t="str">
            <v>COREAL</v>
          </cell>
          <cell r="Q98" t="str">
            <v>9, Avenue de l'Europe   140, Tour Europa</v>
          </cell>
          <cell r="R98">
            <v>94532</v>
          </cell>
          <cell r="S98" t="str">
            <v>THIAIS Cédex</v>
          </cell>
          <cell r="T98">
            <v>157021100</v>
          </cell>
          <cell r="U98">
            <v>760459875</v>
          </cell>
          <cell r="V98" t="str">
            <v>a.corre@coreal.pro</v>
          </cell>
          <cell r="W98">
            <v>21797.85</v>
          </cell>
          <cell r="Y98">
            <v>21797.85</v>
          </cell>
          <cell r="Z98">
            <v>5011</v>
          </cell>
          <cell r="AA98" t="str">
            <v>RM</v>
          </cell>
        </row>
        <row r="99">
          <cell r="A99">
            <v>9.8000000000000004E-2</v>
          </cell>
          <cell r="B99">
            <v>12</v>
          </cell>
          <cell r="C99" t="str">
            <v>JLC</v>
          </cell>
          <cell r="D99" t="str">
            <v>BI</v>
          </cell>
          <cell r="E99" t="str">
            <v>JOVID'OR</v>
          </cell>
          <cell r="F99" t="str">
            <v>6, Rue des Entrepreneurs</v>
          </cell>
          <cell r="G99">
            <v>89300</v>
          </cell>
          <cell r="H99" t="str">
            <v>JOIGNY</v>
          </cell>
          <cell r="K99" t="str">
            <v>f.tymtschuk@jovidor.fr</v>
          </cell>
          <cell r="L99" t="str">
            <v>JOVID'OR</v>
          </cell>
          <cell r="M99" t="str">
            <v>BOURGOGNE</v>
          </cell>
          <cell r="N99">
            <v>89</v>
          </cell>
          <cell r="O99" t="str">
            <v>JOIGNY</v>
          </cell>
          <cell r="P99" t="str">
            <v>FM INGENIERIE</v>
          </cell>
          <cell r="Q99" t="str">
            <v>112, Rue Eugène Pottier   CS 84331   Immeuble Zn</v>
          </cell>
          <cell r="R99">
            <v>35043</v>
          </cell>
          <cell r="S99" t="str">
            <v>RENNES Cédex</v>
          </cell>
          <cell r="T99">
            <v>223302828</v>
          </cell>
          <cell r="U99">
            <v>634049734</v>
          </cell>
          <cell r="V99" t="str">
            <v>stephane.coyak@fm-ingenierie.com</v>
          </cell>
          <cell r="W99">
            <v>524530</v>
          </cell>
          <cell r="Y99">
            <v>524530</v>
          </cell>
          <cell r="Z99">
            <v>247500</v>
          </cell>
          <cell r="AA99" t="str">
            <v>RC</v>
          </cell>
        </row>
        <row r="100">
          <cell r="A100">
            <v>9.9000000000000005E-2</v>
          </cell>
          <cell r="B100">
            <v>12</v>
          </cell>
          <cell r="C100" t="str">
            <v>BE</v>
          </cell>
          <cell r="D100" t="str">
            <v>AR</v>
          </cell>
          <cell r="E100" t="str">
            <v>LANDRY Antoine</v>
          </cell>
          <cell r="F100" t="str">
            <v>Quartier Régal</v>
          </cell>
          <cell r="G100">
            <v>97211</v>
          </cell>
          <cell r="H100" t="str">
            <v>RIVIERE PILOTE</v>
          </cell>
          <cell r="L100" t="str">
            <v>LANDRY Antoine</v>
          </cell>
          <cell r="M100" t="str">
            <v>OUTRE MER</v>
          </cell>
          <cell r="N100">
            <v>97</v>
          </cell>
          <cell r="O100" t="str">
            <v>RIVIERE PILOTE (MARTINIQUE)</v>
          </cell>
          <cell r="V100" t="str">
            <v/>
          </cell>
          <cell r="W100">
            <v>49769.59</v>
          </cell>
          <cell r="Y100">
            <v>49769.59</v>
          </cell>
          <cell r="Z100">
            <v>13000</v>
          </cell>
          <cell r="AA100" t="str">
            <v>RB</v>
          </cell>
        </row>
        <row r="101">
          <cell r="A101">
            <v>0.1</v>
          </cell>
          <cell r="B101">
            <v>12</v>
          </cell>
          <cell r="C101" t="str">
            <v>JH</v>
          </cell>
          <cell r="D101" t="str">
            <v>HS</v>
          </cell>
          <cell r="E101" t="str">
            <v>LCR</v>
          </cell>
          <cell r="F101" t="str">
            <v>19, Rue de la Haye   CS 30058   SCHILTIGHEIM</v>
          </cell>
          <cell r="G101">
            <v>67013</v>
          </cell>
          <cell r="H101" t="str">
            <v>STRASBOURG Cédex</v>
          </cell>
          <cell r="I101">
            <v>388770240</v>
          </cell>
          <cell r="L101" t="str">
            <v>SCI ECHINACEA</v>
          </cell>
          <cell r="M101" t="str">
            <v>ALSACE</v>
          </cell>
          <cell r="N101">
            <v>67</v>
          </cell>
          <cell r="O101" t="str">
            <v>MONSWILLER</v>
          </cell>
          <cell r="P101" t="str">
            <v>LCR</v>
          </cell>
          <cell r="Q101" t="str">
            <v>19, Rue de la Haye   CS 30058   SCHILTIGHEIM</v>
          </cell>
          <cell r="R101">
            <v>67013</v>
          </cell>
          <cell r="S101" t="str">
            <v>STRASBOURG Cédex</v>
          </cell>
          <cell r="T101">
            <v>388770240</v>
          </cell>
          <cell r="U101" t="str">
            <v/>
          </cell>
          <cell r="V101" t="str">
            <v/>
          </cell>
          <cell r="W101">
            <v>95000</v>
          </cell>
          <cell r="Y101">
            <v>95000</v>
          </cell>
          <cell r="Z101">
            <v>45322</v>
          </cell>
          <cell r="AA101" t="str">
            <v>JM</v>
          </cell>
        </row>
        <row r="102">
          <cell r="A102">
            <v>0.10100000000000001</v>
          </cell>
          <cell r="B102">
            <v>12</v>
          </cell>
          <cell r="C102" t="str">
            <v>JLC</v>
          </cell>
          <cell r="D102" t="str">
            <v>AR</v>
          </cell>
          <cell r="E102" t="str">
            <v>BATIPRO CONCEPT</v>
          </cell>
          <cell r="F102" t="str">
            <v>31, Rue de la Gare</v>
          </cell>
          <cell r="G102">
            <v>25770</v>
          </cell>
          <cell r="H102" t="str">
            <v>SERRE LES SAPINS</v>
          </cell>
          <cell r="I102">
            <v>381412500</v>
          </cell>
          <cell r="J102">
            <v>376487196</v>
          </cell>
          <cell r="K102" t="str">
            <v>sebastien.pheulpin@batiproconcept.fr</v>
          </cell>
          <cell r="L102" t="str">
            <v>CICE</v>
          </cell>
          <cell r="M102" t="str">
            <v>FRANCHE COMTE</v>
          </cell>
          <cell r="N102">
            <v>90</v>
          </cell>
          <cell r="O102" t="str">
            <v>FONTAINE</v>
          </cell>
          <cell r="P102" t="str">
            <v>BATIPRO CONCEPT</v>
          </cell>
          <cell r="Q102" t="str">
            <v>31, Rue de la Gare</v>
          </cell>
          <cell r="R102">
            <v>25770</v>
          </cell>
          <cell r="S102" t="str">
            <v>SERRE LES SAPINS</v>
          </cell>
          <cell r="T102">
            <v>381412500</v>
          </cell>
          <cell r="U102">
            <v>376487196</v>
          </cell>
          <cell r="V102" t="str">
            <v>sebastien.pheulpin@batiproconcept.fr</v>
          </cell>
          <cell r="W102">
            <v>54400</v>
          </cell>
          <cell r="Y102">
            <v>54400</v>
          </cell>
          <cell r="Z102">
            <v>31385</v>
          </cell>
          <cell r="AA102" t="str">
            <v>JM</v>
          </cell>
        </row>
        <row r="103">
          <cell r="A103">
            <v>0.10199999999999999</v>
          </cell>
          <cell r="B103">
            <v>12</v>
          </cell>
          <cell r="C103" t="str">
            <v>BE</v>
          </cell>
          <cell r="D103" t="str">
            <v>MP</v>
          </cell>
          <cell r="E103" t="str">
            <v>CARAIB MOTER</v>
          </cell>
          <cell r="F103" t="str">
            <v>ZI La Lézarde</v>
          </cell>
          <cell r="G103">
            <v>97232</v>
          </cell>
          <cell r="H103" t="str">
            <v>LE LAMENTIN (MARTINIQUE)</v>
          </cell>
          <cell r="J103">
            <v>696333271</v>
          </cell>
          <cell r="K103" t="str">
            <v>mickael.macabi@eurovia.com</v>
          </cell>
          <cell r="L103" t="str">
            <v>GENDARMERIE REDOUTE</v>
          </cell>
          <cell r="M103" t="str">
            <v>OUTRE MER</v>
          </cell>
          <cell r="N103">
            <v>97</v>
          </cell>
          <cell r="O103" t="str">
            <v>FORT DE FRANCE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W103">
            <v>155779.32999999999</v>
          </cell>
          <cell r="Y103">
            <v>155779.32999999999</v>
          </cell>
          <cell r="Z103">
            <v>17000</v>
          </cell>
        </row>
        <row r="104">
          <cell r="A104">
            <v>0.10299999999999999</v>
          </cell>
          <cell r="B104">
            <v>12</v>
          </cell>
          <cell r="C104" t="str">
            <v>JH</v>
          </cell>
          <cell r="D104" t="str">
            <v>DI</v>
          </cell>
          <cell r="E104" t="str">
            <v>LA PLAINE DU LOUP</v>
          </cell>
          <cell r="F104" t="str">
            <v>8, Rue du 1er Février</v>
          </cell>
          <cell r="G104">
            <v>67390</v>
          </cell>
          <cell r="H104" t="str">
            <v>MARCKOLSHEIM</v>
          </cell>
          <cell r="L104" t="str">
            <v>LA PLAINE DU LOUP</v>
          </cell>
          <cell r="M104" t="str">
            <v>ALSACE</v>
          </cell>
          <cell r="N104">
            <v>67</v>
          </cell>
          <cell r="O104" t="str">
            <v>MARCKOLSHEIM</v>
          </cell>
          <cell r="P104" t="str">
            <v>FINKLER DIDIER</v>
          </cell>
          <cell r="Q104" t="str">
            <v>1, Place du Marché aux Pots</v>
          </cell>
          <cell r="R104">
            <v>67600</v>
          </cell>
          <cell r="S104" t="str">
            <v>SELESTAT</v>
          </cell>
          <cell r="T104">
            <v>388580225</v>
          </cell>
          <cell r="U104" t="str">
            <v/>
          </cell>
          <cell r="V104" t="str">
            <v/>
          </cell>
          <cell r="W104">
            <v>47415</v>
          </cell>
          <cell r="Y104">
            <v>47415</v>
          </cell>
          <cell r="Z104">
            <v>21756</v>
          </cell>
          <cell r="AA104" t="str">
            <v>FV</v>
          </cell>
        </row>
        <row r="105">
          <cell r="A105">
            <v>0.104</v>
          </cell>
          <cell r="B105">
            <v>12</v>
          </cell>
          <cell r="C105" t="str">
            <v>JH</v>
          </cell>
          <cell r="D105" t="str">
            <v>AL</v>
          </cell>
          <cell r="E105" t="str">
            <v>SCI BRUVER IMMO (DESJOUIS)</v>
          </cell>
          <cell r="F105" t="str">
            <v>54 - 58, Allée du Plateau</v>
          </cell>
          <cell r="G105">
            <v>93250</v>
          </cell>
          <cell r="H105" t="str">
            <v>VILLEMOMBLE</v>
          </cell>
          <cell r="J105">
            <v>607975762</v>
          </cell>
          <cell r="K105" t="str">
            <v>l.souillet@desjouis.net</v>
          </cell>
          <cell r="L105" t="str">
            <v>DESJOUIS - LES BUISSONNETS</v>
          </cell>
          <cell r="M105" t="str">
            <v>ILE DE FRANCE</v>
          </cell>
          <cell r="N105">
            <v>77</v>
          </cell>
          <cell r="O105" t="str">
            <v>SAINT MARD</v>
          </cell>
          <cell r="P105" t="str">
            <v>IPE</v>
          </cell>
          <cell r="Q105" t="str">
            <v>2, Avenue Christian Doppler</v>
          </cell>
          <cell r="R105">
            <v>77700</v>
          </cell>
          <cell r="S105" t="str">
            <v>SERRIS</v>
          </cell>
          <cell r="T105">
            <v>160431029</v>
          </cell>
          <cell r="V105" t="str">
            <v>coralie.jacquemin@ipebat.com</v>
          </cell>
          <cell r="W105">
            <v>160000</v>
          </cell>
          <cell r="Y105">
            <v>160000</v>
          </cell>
          <cell r="Z105">
            <v>78000</v>
          </cell>
          <cell r="AA105" t="str">
            <v>FV</v>
          </cell>
        </row>
        <row r="106">
          <cell r="A106">
            <v>0.105</v>
          </cell>
          <cell r="B106">
            <v>12</v>
          </cell>
          <cell r="C106" t="str">
            <v>BE</v>
          </cell>
          <cell r="D106" t="str">
            <v>GD</v>
          </cell>
          <cell r="E106" t="str">
            <v>COREAL</v>
          </cell>
          <cell r="F106" t="str">
            <v>9, Avenue de l'Europe   140, Tour Europa</v>
          </cell>
          <cell r="G106">
            <v>94532</v>
          </cell>
          <cell r="H106" t="str">
            <v>THIAIS Cédex</v>
          </cell>
          <cell r="I106">
            <v>157021100</v>
          </cell>
          <cell r="J106">
            <v>760459875</v>
          </cell>
          <cell r="K106" t="str">
            <v>a.corre@coreal.pro</v>
          </cell>
          <cell r="L106" t="str">
            <v>TERRA NOBILIS</v>
          </cell>
          <cell r="M106" t="str">
            <v>PICARDIE</v>
          </cell>
          <cell r="N106">
            <v>60</v>
          </cell>
          <cell r="O106" t="str">
            <v>LE MESNIL EN THELLE</v>
          </cell>
          <cell r="P106" t="str">
            <v>COREAL</v>
          </cell>
          <cell r="Q106" t="str">
            <v>9, Avenue de l'Europe   140, Tour Europa</v>
          </cell>
          <cell r="R106">
            <v>94532</v>
          </cell>
          <cell r="S106" t="str">
            <v>THIAIS Cédex</v>
          </cell>
          <cell r="T106">
            <v>157021100</v>
          </cell>
          <cell r="U106">
            <v>760459875</v>
          </cell>
          <cell r="V106" t="str">
            <v>a.corre@coreal.pro</v>
          </cell>
          <cell r="W106">
            <v>11500</v>
          </cell>
          <cell r="Y106">
            <v>11500</v>
          </cell>
          <cell r="AA106" t="str">
            <v>RM</v>
          </cell>
        </row>
        <row r="107">
          <cell r="A107">
            <v>0.106</v>
          </cell>
          <cell r="B107">
            <v>12</v>
          </cell>
          <cell r="C107" t="str">
            <v>BE</v>
          </cell>
          <cell r="D107" t="str">
            <v>GD</v>
          </cell>
          <cell r="E107" t="str">
            <v>COREAL</v>
          </cell>
          <cell r="F107" t="str">
            <v>9, Avenue de l'Europe   140, Tour Europa</v>
          </cell>
          <cell r="G107">
            <v>94532</v>
          </cell>
          <cell r="H107" t="str">
            <v>THIAIS Cédex</v>
          </cell>
          <cell r="I107">
            <v>157021100</v>
          </cell>
          <cell r="J107">
            <v>760459875</v>
          </cell>
          <cell r="K107" t="str">
            <v>a.corre@coreal.pro</v>
          </cell>
          <cell r="L107" t="str">
            <v>O MARCHE FRAIS</v>
          </cell>
          <cell r="M107" t="str">
            <v>PICARDIE</v>
          </cell>
          <cell r="N107">
            <v>60</v>
          </cell>
          <cell r="O107" t="str">
            <v>BEAUVAIS</v>
          </cell>
          <cell r="P107" t="str">
            <v>COREAL</v>
          </cell>
          <cell r="Q107" t="str">
            <v>9, Avenue de l'Europe   140, Tour Europa</v>
          </cell>
          <cell r="R107">
            <v>94532</v>
          </cell>
          <cell r="S107" t="str">
            <v>THIAIS Cédex</v>
          </cell>
          <cell r="T107">
            <v>157021100</v>
          </cell>
          <cell r="U107">
            <v>760459875</v>
          </cell>
          <cell r="V107" t="str">
            <v>a.corre@coreal.pro</v>
          </cell>
          <cell r="W107">
            <v>67000</v>
          </cell>
          <cell r="Y107">
            <v>67000</v>
          </cell>
          <cell r="Z107">
            <v>27961</v>
          </cell>
          <cell r="AA107" t="str">
            <v>RM</v>
          </cell>
        </row>
        <row r="108">
          <cell r="A108">
            <v>0.107</v>
          </cell>
          <cell r="B108">
            <v>12</v>
          </cell>
          <cell r="C108" t="str">
            <v>BE</v>
          </cell>
          <cell r="D108" t="str">
            <v>HS</v>
          </cell>
          <cell r="E108" t="str">
            <v>COREAL</v>
          </cell>
          <cell r="F108" t="str">
            <v>9, Avenue de l'Europe   140, Tour Europa</v>
          </cell>
          <cell r="G108">
            <v>94532</v>
          </cell>
          <cell r="H108" t="str">
            <v>THIAIS Cédex</v>
          </cell>
          <cell r="I108">
            <v>157021100</v>
          </cell>
          <cell r="J108">
            <v>760459875</v>
          </cell>
          <cell r="K108" t="str">
            <v>a.corre@coreal.pro</v>
          </cell>
          <cell r="L108" t="str">
            <v>PROUDREED</v>
          </cell>
          <cell r="M108" t="str">
            <v>BOURGOGNE</v>
          </cell>
          <cell r="N108">
            <v>21</v>
          </cell>
          <cell r="O108" t="str">
            <v>LONGVIC</v>
          </cell>
          <cell r="P108" t="str">
            <v>COREAL</v>
          </cell>
          <cell r="Q108" t="str">
            <v>9, Avenue de l'Europe   140, Tour Europa</v>
          </cell>
          <cell r="R108">
            <v>94532</v>
          </cell>
          <cell r="S108" t="str">
            <v>THIAIS Cédex</v>
          </cell>
          <cell r="T108">
            <v>157021100</v>
          </cell>
          <cell r="U108">
            <v>760459875</v>
          </cell>
          <cell r="V108" t="str">
            <v>a.corre@coreal.pro</v>
          </cell>
          <cell r="W108">
            <v>175000</v>
          </cell>
          <cell r="Y108">
            <v>175000</v>
          </cell>
          <cell r="Z108">
            <v>87380</v>
          </cell>
          <cell r="AA108" t="str">
            <v>RM</v>
          </cell>
        </row>
        <row r="109">
          <cell r="A109">
            <v>0.108</v>
          </cell>
          <cell r="B109">
            <v>12</v>
          </cell>
          <cell r="C109" t="str">
            <v>AH</v>
          </cell>
          <cell r="D109" t="str">
            <v>DI</v>
          </cell>
          <cell r="E109" t="str">
            <v>ADR (AMENAGEMENTS DISTRIBUTIONS REALISATIONS)</v>
          </cell>
          <cell r="F109" t="str">
            <v>131, Avenue de Parme</v>
          </cell>
          <cell r="G109">
            <v>1000</v>
          </cell>
          <cell r="H109" t="str">
            <v>BOURG EN BRESSE</v>
          </cell>
          <cell r="I109">
            <v>474557228</v>
          </cell>
          <cell r="K109" t="str">
            <v>contact@groupe-eltia.com</v>
          </cell>
          <cell r="L109" t="str">
            <v>SCI SCHALK</v>
          </cell>
          <cell r="M109" t="str">
            <v>ILE DE FRANCE</v>
          </cell>
          <cell r="N109">
            <v>78</v>
          </cell>
          <cell r="O109" t="str">
            <v>GAZERAN</v>
          </cell>
          <cell r="P109" t="str">
            <v>ADR - GROUPE ELTIA</v>
          </cell>
          <cell r="Q109" t="str">
            <v>131, Avenue de Parme</v>
          </cell>
          <cell r="R109">
            <v>1000</v>
          </cell>
          <cell r="S109" t="str">
            <v>BOURG EN BRESSE</v>
          </cell>
          <cell r="U109">
            <v>788702334</v>
          </cell>
          <cell r="V109" t="str">
            <v>christophe.thevenin@groupe-eltia.com</v>
          </cell>
          <cell r="W109">
            <v>70400</v>
          </cell>
          <cell r="Y109">
            <v>70400</v>
          </cell>
          <cell r="Z109">
            <v>31020</v>
          </cell>
          <cell r="AA109" t="str">
            <v>RM</v>
          </cell>
        </row>
        <row r="110">
          <cell r="A110">
            <v>0.109</v>
          </cell>
          <cell r="B110">
            <v>12</v>
          </cell>
          <cell r="C110" t="str">
            <v>JH</v>
          </cell>
          <cell r="D110" t="str">
            <v>DI</v>
          </cell>
          <cell r="E110" t="str">
            <v>MARGUERON</v>
          </cell>
          <cell r="F110" t="str">
            <v>Avenue du 133 RI</v>
          </cell>
          <cell r="G110">
            <v>1300</v>
          </cell>
          <cell r="H110" t="str">
            <v>BELLEY</v>
          </cell>
          <cell r="I110">
            <v>479816776</v>
          </cell>
          <cell r="L110" t="str">
            <v>MARGEURON (PORTIQUES)</v>
          </cell>
          <cell r="M110" t="str">
            <v>ILE DE FRANCE</v>
          </cell>
          <cell r="N110">
            <v>95</v>
          </cell>
          <cell r="O110" t="str">
            <v>LOUVRES</v>
          </cell>
          <cell r="P110" t="str">
            <v>MARGUERON</v>
          </cell>
          <cell r="Q110" t="str">
            <v>Avenue du 133 RI</v>
          </cell>
          <cell r="R110">
            <v>1300</v>
          </cell>
          <cell r="S110" t="str">
            <v>BELLEY</v>
          </cell>
          <cell r="T110">
            <v>479816776</v>
          </cell>
          <cell r="U110" t="str">
            <v/>
          </cell>
          <cell r="V110" t="str">
            <v/>
          </cell>
          <cell r="W110">
            <v>70950</v>
          </cell>
          <cell r="Y110">
            <v>70950</v>
          </cell>
          <cell r="Z110">
            <v>43000</v>
          </cell>
          <cell r="AA110" t="str">
            <v>JM</v>
          </cell>
        </row>
        <row r="111">
          <cell r="A111">
            <v>0.11</v>
          </cell>
          <cell r="B111">
            <v>12</v>
          </cell>
          <cell r="C111" t="str">
            <v>BE</v>
          </cell>
          <cell r="D111" t="str">
            <v>MP</v>
          </cell>
          <cell r="E111" t="str">
            <v>SCI POUVREAU DUDOGNON</v>
          </cell>
          <cell r="F111" t="str">
            <v>9b, Impasse du Calebassier</v>
          </cell>
          <cell r="G111">
            <v>97233</v>
          </cell>
          <cell r="H111" t="str">
            <v>SCHOELCHER</v>
          </cell>
          <cell r="L111" t="str">
            <v>CENTRE MEDICAL TERREVILLE</v>
          </cell>
          <cell r="M111" t="str">
            <v>OUTRE MER</v>
          </cell>
          <cell r="N111">
            <v>97</v>
          </cell>
          <cell r="O111" t="str">
            <v>SCHOELCHER (LA MARTINIQUE)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371044.5</v>
          </cell>
          <cell r="Y111">
            <v>371044.5</v>
          </cell>
          <cell r="Z111">
            <v>32000</v>
          </cell>
        </row>
        <row r="112">
          <cell r="L112" t="str">
            <v/>
          </cell>
          <cell r="M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Y112" t="str">
            <v/>
          </cell>
        </row>
        <row r="113">
          <cell r="L113" t="str">
            <v/>
          </cell>
          <cell r="M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Y113" t="str">
            <v/>
          </cell>
        </row>
        <row r="114">
          <cell r="L114" t="str">
            <v/>
          </cell>
          <cell r="M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Y114" t="str">
            <v/>
          </cell>
        </row>
        <row r="115">
          <cell r="L115" t="str">
            <v/>
          </cell>
          <cell r="M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Y115" t="str">
            <v/>
          </cell>
        </row>
        <row r="117">
          <cell r="L117" t="str">
            <v/>
          </cell>
          <cell r="M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Y117" t="str">
            <v/>
          </cell>
        </row>
        <row r="118">
          <cell r="L118" t="str">
            <v/>
          </cell>
          <cell r="M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Y118" t="str">
            <v/>
          </cell>
        </row>
        <row r="119">
          <cell r="L119" t="str">
            <v/>
          </cell>
          <cell r="M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Y119" t="str">
            <v/>
          </cell>
        </row>
        <row r="120">
          <cell r="L120" t="str">
            <v/>
          </cell>
          <cell r="M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Y120" t="str">
            <v/>
          </cell>
        </row>
        <row r="121">
          <cell r="L121" t="str">
            <v/>
          </cell>
          <cell r="M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Y121" t="str">
            <v/>
          </cell>
        </row>
        <row r="122">
          <cell r="L122" t="str">
            <v/>
          </cell>
          <cell r="M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Y122" t="str">
            <v/>
          </cell>
        </row>
        <row r="123">
          <cell r="L123" t="str">
            <v/>
          </cell>
          <cell r="M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Y123" t="str">
            <v/>
          </cell>
        </row>
        <row r="124">
          <cell r="L124" t="str">
            <v/>
          </cell>
          <cell r="M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Y124" t="str">
            <v/>
          </cell>
        </row>
        <row r="125">
          <cell r="L125" t="str">
            <v/>
          </cell>
          <cell r="M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Y125" t="str">
            <v/>
          </cell>
        </row>
        <row r="126">
          <cell r="L126" t="str">
            <v/>
          </cell>
          <cell r="M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Y126" t="str">
            <v/>
          </cell>
        </row>
        <row r="127">
          <cell r="L127" t="str">
            <v/>
          </cell>
          <cell r="M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Y127" t="str">
            <v/>
          </cell>
        </row>
        <row r="128">
          <cell r="L128" t="str">
            <v/>
          </cell>
          <cell r="M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Y128" t="str">
            <v/>
          </cell>
        </row>
        <row r="129">
          <cell r="L129" t="str">
            <v/>
          </cell>
          <cell r="M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Y129" t="str">
            <v/>
          </cell>
        </row>
        <row r="130">
          <cell r="L130" t="str">
            <v/>
          </cell>
          <cell r="M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Y130" t="str">
            <v/>
          </cell>
        </row>
        <row r="131">
          <cell r="L131" t="str">
            <v/>
          </cell>
          <cell r="M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Y131" t="str">
            <v/>
          </cell>
        </row>
        <row r="132">
          <cell r="L132" t="str">
            <v/>
          </cell>
          <cell r="M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Y132" t="str">
            <v/>
          </cell>
        </row>
        <row r="133">
          <cell r="L133" t="str">
            <v/>
          </cell>
          <cell r="M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Y133" t="str">
            <v/>
          </cell>
        </row>
        <row r="134">
          <cell r="L134" t="str">
            <v/>
          </cell>
          <cell r="M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Y134" t="str">
            <v/>
          </cell>
        </row>
        <row r="135">
          <cell r="L135" t="str">
            <v/>
          </cell>
          <cell r="M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Y135" t="str">
            <v/>
          </cell>
        </row>
        <row r="136">
          <cell r="A136">
            <v>0.13500000000000001</v>
          </cell>
          <cell r="E136" t="str">
            <v>ARCHIVER AFFAIRE DANS ACCESS</v>
          </cell>
          <cell r="L136" t="str">
            <v>ARCHIVER AFFAIRE DANS ACCESS</v>
          </cell>
          <cell r="P136" t="str">
            <v>ARCHIVER AFFAIRE DANS ACCESS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 t="str">
            <v/>
          </cell>
          <cell r="V136" t="str">
            <v/>
          </cell>
          <cell r="Y136" t="str">
            <v/>
          </cell>
        </row>
        <row r="137">
          <cell r="L137" t="str">
            <v/>
          </cell>
          <cell r="M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Y137" t="str">
            <v/>
          </cell>
        </row>
        <row r="138">
          <cell r="L138" t="str">
            <v/>
          </cell>
          <cell r="M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Y138" t="str">
            <v/>
          </cell>
        </row>
        <row r="139">
          <cell r="L139" t="str">
            <v/>
          </cell>
          <cell r="M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Y139" t="str">
            <v/>
          </cell>
        </row>
        <row r="140">
          <cell r="L140" t="str">
            <v/>
          </cell>
          <cell r="M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Y140" t="str">
            <v/>
          </cell>
        </row>
        <row r="141">
          <cell r="L141" t="str">
            <v/>
          </cell>
          <cell r="M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Y141" t="str">
            <v/>
          </cell>
        </row>
        <row r="142">
          <cell r="L142" t="str">
            <v/>
          </cell>
          <cell r="M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Y142" t="str">
            <v/>
          </cell>
        </row>
        <row r="143">
          <cell r="L143" t="str">
            <v/>
          </cell>
          <cell r="M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Y143" t="str">
            <v/>
          </cell>
        </row>
        <row r="144">
          <cell r="L144" t="str">
            <v/>
          </cell>
          <cell r="M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Y144" t="str">
            <v/>
          </cell>
        </row>
        <row r="145">
          <cell r="L145" t="str">
            <v/>
          </cell>
          <cell r="M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Y145" t="str">
            <v/>
          </cell>
        </row>
        <row r="146">
          <cell r="L146" t="str">
            <v/>
          </cell>
          <cell r="M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Y146" t="str">
            <v/>
          </cell>
        </row>
        <row r="147">
          <cell r="L147" t="str">
            <v/>
          </cell>
          <cell r="M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Y147" t="str">
            <v/>
          </cell>
        </row>
        <row r="148">
          <cell r="L148" t="str">
            <v/>
          </cell>
          <cell r="M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Y148" t="str">
            <v/>
          </cell>
        </row>
        <row r="149">
          <cell r="L149" t="str">
            <v/>
          </cell>
          <cell r="M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Y149" t="str">
            <v/>
          </cell>
        </row>
        <row r="150">
          <cell r="L150" t="str">
            <v/>
          </cell>
          <cell r="M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Y150" t="str">
            <v/>
          </cell>
        </row>
        <row r="151">
          <cell r="L151" t="str">
            <v/>
          </cell>
          <cell r="M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Y151" t="str">
            <v/>
          </cell>
        </row>
        <row r="152">
          <cell r="L152" t="str">
            <v/>
          </cell>
          <cell r="M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Y152" t="str">
            <v/>
          </cell>
        </row>
        <row r="153">
          <cell r="L153" t="str">
            <v/>
          </cell>
          <cell r="M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Y153" t="str">
            <v/>
          </cell>
        </row>
        <row r="154">
          <cell r="L154" t="str">
            <v/>
          </cell>
          <cell r="M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Y154" t="str">
            <v/>
          </cell>
        </row>
        <row r="155">
          <cell r="L155" t="str">
            <v/>
          </cell>
          <cell r="M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Y155" t="str">
            <v/>
          </cell>
        </row>
        <row r="156">
          <cell r="L156" t="str">
            <v/>
          </cell>
          <cell r="M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Y156" t="str">
            <v/>
          </cell>
        </row>
        <row r="157">
          <cell r="L157" t="str">
            <v/>
          </cell>
          <cell r="M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Y157" t="str">
            <v/>
          </cell>
        </row>
        <row r="158">
          <cell r="L158" t="str">
            <v/>
          </cell>
          <cell r="M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Y158" t="str">
            <v/>
          </cell>
        </row>
        <row r="159">
          <cell r="L159" t="str">
            <v/>
          </cell>
          <cell r="M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Y159" t="str">
            <v/>
          </cell>
        </row>
        <row r="160">
          <cell r="M160" t="str">
            <v/>
          </cell>
        </row>
        <row r="161">
          <cell r="M161" t="str">
            <v/>
          </cell>
        </row>
        <row r="162">
          <cell r="M162" t="str">
            <v/>
          </cell>
        </row>
        <row r="163">
          <cell r="M163" t="str">
            <v/>
          </cell>
        </row>
        <row r="164">
          <cell r="M164" t="str">
            <v/>
          </cell>
        </row>
        <row r="165">
          <cell r="M165" t="str">
            <v/>
          </cell>
        </row>
        <row r="166">
          <cell r="M166" t="str">
            <v/>
          </cell>
        </row>
        <row r="167">
          <cell r="M167" t="str">
            <v/>
          </cell>
        </row>
        <row r="168">
          <cell r="M168" t="str">
            <v/>
          </cell>
        </row>
        <row r="169">
          <cell r="M169" t="str">
            <v/>
          </cell>
        </row>
        <row r="170">
          <cell r="M170" t="str">
            <v/>
          </cell>
        </row>
        <row r="171">
          <cell r="M171" t="str">
            <v/>
          </cell>
        </row>
        <row r="172">
          <cell r="M172" t="str">
            <v/>
          </cell>
        </row>
        <row r="173">
          <cell r="M173" t="str">
            <v/>
          </cell>
        </row>
        <row r="174">
          <cell r="M174" t="str">
            <v/>
          </cell>
        </row>
        <row r="175">
          <cell r="M175" t="str">
            <v/>
          </cell>
        </row>
        <row r="176">
          <cell r="M176" t="str">
            <v/>
          </cell>
        </row>
        <row r="177">
          <cell r="M177" t="str">
            <v/>
          </cell>
        </row>
        <row r="178">
          <cell r="M178" t="str">
            <v/>
          </cell>
        </row>
        <row r="179">
          <cell r="M179" t="str">
            <v/>
          </cell>
        </row>
        <row r="180">
          <cell r="M180" t="str">
            <v/>
          </cell>
        </row>
        <row r="181">
          <cell r="M181" t="str">
            <v/>
          </cell>
        </row>
        <row r="182">
          <cell r="M182" t="str">
            <v/>
          </cell>
        </row>
        <row r="183">
          <cell r="M183" t="str">
            <v/>
          </cell>
        </row>
        <row r="184">
          <cell r="M184" t="str">
            <v/>
          </cell>
        </row>
        <row r="185">
          <cell r="M185" t="str">
            <v/>
          </cell>
        </row>
        <row r="186">
          <cell r="M186" t="str">
            <v/>
          </cell>
        </row>
        <row r="187">
          <cell r="M187" t="str">
            <v/>
          </cell>
        </row>
        <row r="188">
          <cell r="M188" t="str">
            <v/>
          </cell>
        </row>
        <row r="189">
          <cell r="M189" t="str">
            <v/>
          </cell>
        </row>
        <row r="190">
          <cell r="M190" t="str">
            <v/>
          </cell>
        </row>
        <row r="191">
          <cell r="M191" t="str">
            <v/>
          </cell>
        </row>
        <row r="192">
          <cell r="M192" t="str">
            <v/>
          </cell>
        </row>
        <row r="193">
          <cell r="M193" t="str">
            <v/>
          </cell>
        </row>
        <row r="194">
          <cell r="M194" t="str">
            <v/>
          </cell>
        </row>
        <row r="195">
          <cell r="M195" t="str">
            <v/>
          </cell>
        </row>
        <row r="196">
          <cell r="M196" t="str">
            <v/>
          </cell>
        </row>
        <row r="197">
          <cell r="M197" t="str">
            <v/>
          </cell>
        </row>
        <row r="198">
          <cell r="M198" t="str">
            <v/>
          </cell>
        </row>
        <row r="199">
          <cell r="M199" t="str">
            <v/>
          </cell>
        </row>
        <row r="200">
          <cell r="M200" t="str">
            <v/>
          </cell>
        </row>
        <row r="201">
          <cell r="M201" t="str">
            <v/>
          </cell>
        </row>
        <row r="202">
          <cell r="M202" t="str">
            <v/>
          </cell>
        </row>
        <row r="203">
          <cell r="M203" t="str">
            <v/>
          </cell>
        </row>
        <row r="204">
          <cell r="M204" t="str">
            <v/>
          </cell>
        </row>
        <row r="205">
          <cell r="M205" t="str">
            <v/>
          </cell>
        </row>
        <row r="206">
          <cell r="M206" t="str">
            <v/>
          </cell>
        </row>
        <row r="207">
          <cell r="M207" t="str">
            <v/>
          </cell>
        </row>
        <row r="208">
          <cell r="M208" t="str">
            <v/>
          </cell>
        </row>
        <row r="209">
          <cell r="M209" t="str">
            <v/>
          </cell>
        </row>
        <row r="210">
          <cell r="M210" t="str">
            <v/>
          </cell>
        </row>
        <row r="211">
          <cell r="M211" t="str">
            <v/>
          </cell>
        </row>
        <row r="212">
          <cell r="M212" t="str">
            <v/>
          </cell>
        </row>
        <row r="213">
          <cell r="M213" t="str">
            <v/>
          </cell>
        </row>
        <row r="214">
          <cell r="M214" t="str">
            <v/>
          </cell>
        </row>
        <row r="215">
          <cell r="M215" t="str">
            <v/>
          </cell>
        </row>
        <row r="216">
          <cell r="M216" t="str">
            <v/>
          </cell>
        </row>
        <row r="217">
          <cell r="M217" t="str">
            <v/>
          </cell>
        </row>
        <row r="218">
          <cell r="M218" t="str">
            <v/>
          </cell>
        </row>
        <row r="219">
          <cell r="M219" t="str">
            <v/>
          </cell>
        </row>
        <row r="220">
          <cell r="M220" t="str">
            <v/>
          </cell>
        </row>
        <row r="221">
          <cell r="M221" t="str">
            <v/>
          </cell>
        </row>
        <row r="222">
          <cell r="M222" t="str">
            <v/>
          </cell>
        </row>
        <row r="223">
          <cell r="M223" t="str">
            <v/>
          </cell>
        </row>
        <row r="224">
          <cell r="M224" t="str">
            <v/>
          </cell>
        </row>
        <row r="225">
          <cell r="M225" t="str">
            <v/>
          </cell>
        </row>
        <row r="226">
          <cell r="M226" t="str">
            <v/>
          </cell>
        </row>
        <row r="227">
          <cell r="M227" t="str">
            <v/>
          </cell>
        </row>
        <row r="228">
          <cell r="M228" t="str">
            <v/>
          </cell>
        </row>
        <row r="229">
          <cell r="M229" t="str">
            <v/>
          </cell>
        </row>
        <row r="230">
          <cell r="M230" t="str">
            <v/>
          </cell>
        </row>
        <row r="231">
          <cell r="M231" t="str">
            <v/>
          </cell>
        </row>
        <row r="232">
          <cell r="M232" t="str">
            <v/>
          </cell>
        </row>
        <row r="233">
          <cell r="M233" t="str">
            <v/>
          </cell>
        </row>
        <row r="234">
          <cell r="M234" t="str">
            <v/>
          </cell>
        </row>
        <row r="235">
          <cell r="M235" t="str">
            <v/>
          </cell>
        </row>
        <row r="236">
          <cell r="M236" t="str">
            <v/>
          </cell>
        </row>
        <row r="237">
          <cell r="M237" t="str">
            <v/>
          </cell>
        </row>
        <row r="238">
          <cell r="M238" t="str">
            <v/>
          </cell>
        </row>
        <row r="239">
          <cell r="M239" t="str">
            <v/>
          </cell>
        </row>
        <row r="240">
          <cell r="M240" t="str">
            <v/>
          </cell>
        </row>
        <row r="241">
          <cell r="M241" t="str">
            <v/>
          </cell>
        </row>
        <row r="242">
          <cell r="M242" t="str">
            <v/>
          </cell>
        </row>
        <row r="243">
          <cell r="M243" t="str">
            <v/>
          </cell>
        </row>
        <row r="244">
          <cell r="M244" t="str">
            <v/>
          </cell>
        </row>
        <row r="245">
          <cell r="M245" t="str">
            <v/>
          </cell>
        </row>
        <row r="246">
          <cell r="M246" t="str">
            <v/>
          </cell>
        </row>
        <row r="247">
          <cell r="M247" t="str">
            <v/>
          </cell>
        </row>
        <row r="248">
          <cell r="M248" t="str">
            <v/>
          </cell>
        </row>
        <row r="249">
          <cell r="M249" t="str">
            <v/>
          </cell>
        </row>
        <row r="250">
          <cell r="M250" t="str">
            <v/>
          </cell>
        </row>
        <row r="251">
          <cell r="M251" t="str">
            <v/>
          </cell>
        </row>
        <row r="252">
          <cell r="M252" t="str">
            <v/>
          </cell>
        </row>
        <row r="253">
          <cell r="M253" t="str">
            <v/>
          </cell>
        </row>
        <row r="254">
          <cell r="M254" t="str">
            <v/>
          </cell>
        </row>
        <row r="255">
          <cell r="M255" t="str">
            <v/>
          </cell>
        </row>
        <row r="256">
          <cell r="M256" t="str">
            <v/>
          </cell>
        </row>
        <row r="257">
          <cell r="M257" t="str">
            <v/>
          </cell>
        </row>
        <row r="258">
          <cell r="M258" t="str">
            <v/>
          </cell>
        </row>
        <row r="259">
          <cell r="M259" t="str">
            <v/>
          </cell>
        </row>
        <row r="260">
          <cell r="M260" t="str">
            <v/>
          </cell>
        </row>
        <row r="261">
          <cell r="M261" t="str">
            <v/>
          </cell>
        </row>
        <row r="262">
          <cell r="M262" t="str">
            <v/>
          </cell>
        </row>
        <row r="263">
          <cell r="M263" t="str">
            <v/>
          </cell>
        </row>
        <row r="264">
          <cell r="M264" t="str">
            <v/>
          </cell>
        </row>
        <row r="265">
          <cell r="M265" t="str">
            <v/>
          </cell>
        </row>
        <row r="266">
          <cell r="M266" t="str">
            <v/>
          </cell>
        </row>
        <row r="267">
          <cell r="M267" t="str">
            <v/>
          </cell>
        </row>
        <row r="268">
          <cell r="M268" t="str">
            <v/>
          </cell>
        </row>
        <row r="269">
          <cell r="M269" t="str">
            <v/>
          </cell>
        </row>
        <row r="270">
          <cell r="M270" t="str">
            <v/>
          </cell>
        </row>
        <row r="271">
          <cell r="M271" t="str">
            <v/>
          </cell>
        </row>
        <row r="272">
          <cell r="M272" t="str">
            <v/>
          </cell>
        </row>
        <row r="273">
          <cell r="M273" t="str">
            <v/>
          </cell>
        </row>
        <row r="274">
          <cell r="M274" t="str">
            <v/>
          </cell>
        </row>
        <row r="275">
          <cell r="M275" t="str">
            <v/>
          </cell>
        </row>
        <row r="276">
          <cell r="M276" t="str">
            <v/>
          </cell>
        </row>
        <row r="277">
          <cell r="M277" t="str">
            <v/>
          </cell>
        </row>
        <row r="278">
          <cell r="M278" t="str">
            <v/>
          </cell>
        </row>
        <row r="279">
          <cell r="M279" t="str">
            <v/>
          </cell>
        </row>
        <row r="280">
          <cell r="M280" t="str">
            <v/>
          </cell>
        </row>
        <row r="281">
          <cell r="M281" t="str">
            <v/>
          </cell>
        </row>
        <row r="282">
          <cell r="M282" t="str">
            <v/>
          </cell>
        </row>
        <row r="283">
          <cell r="M283" t="str">
            <v/>
          </cell>
        </row>
        <row r="284">
          <cell r="M284" t="str">
            <v/>
          </cell>
        </row>
        <row r="285">
          <cell r="M285" t="str">
            <v/>
          </cell>
        </row>
        <row r="286">
          <cell r="M286" t="str">
            <v/>
          </cell>
        </row>
        <row r="287">
          <cell r="M287" t="str">
            <v/>
          </cell>
        </row>
        <row r="288">
          <cell r="M288" t="str">
            <v/>
          </cell>
        </row>
        <row r="289">
          <cell r="M289" t="str">
            <v/>
          </cell>
        </row>
        <row r="290">
          <cell r="M290" t="str">
            <v/>
          </cell>
        </row>
        <row r="291">
          <cell r="M291" t="str">
            <v/>
          </cell>
        </row>
        <row r="292">
          <cell r="M292" t="str">
            <v/>
          </cell>
        </row>
        <row r="293">
          <cell r="M293" t="str">
            <v/>
          </cell>
        </row>
        <row r="294">
          <cell r="M294" t="str">
            <v/>
          </cell>
        </row>
        <row r="295">
          <cell r="M295" t="str">
            <v/>
          </cell>
        </row>
        <row r="296">
          <cell r="M296" t="str">
            <v/>
          </cell>
        </row>
        <row r="297">
          <cell r="M297" t="str">
            <v/>
          </cell>
        </row>
        <row r="298">
          <cell r="M298" t="str">
            <v/>
          </cell>
        </row>
        <row r="299">
          <cell r="M299" t="str">
            <v/>
          </cell>
        </row>
        <row r="300">
          <cell r="M300" t="str">
            <v/>
          </cell>
        </row>
      </sheetData>
      <sheetData sheetId="24">
        <row r="1">
          <cell r="A1" t="str">
            <v>N° AFFAIRE</v>
          </cell>
          <cell r="B1" t="str">
            <v>MOIS</v>
          </cell>
          <cell r="C1" t="str">
            <v>COM</v>
          </cell>
          <cell r="D1" t="str">
            <v>SECTEUR</v>
          </cell>
          <cell r="E1" t="str">
            <v>NOM DU CLIENT</v>
          </cell>
          <cell r="F1" t="str">
            <v>ADRESSE</v>
          </cell>
          <cell r="G1" t="str">
            <v>CP</v>
          </cell>
          <cell r="H1" t="str">
            <v>VILLE</v>
          </cell>
          <cell r="I1" t="str">
            <v>TEL</v>
          </cell>
          <cell r="J1" t="str">
            <v>PORTABLE</v>
          </cell>
          <cell r="K1" t="str">
            <v>MAIL</v>
          </cell>
          <cell r="L1" t="str">
            <v>NOM DU CHANTIER</v>
          </cell>
          <cell r="M1" t="str">
            <v>REGION</v>
          </cell>
          <cell r="N1" t="str">
            <v>DPT</v>
          </cell>
          <cell r="O1" t="str">
            <v>VILLE</v>
          </cell>
          <cell r="P1" t="str">
            <v>ARCHITECTE</v>
          </cell>
          <cell r="Q1" t="str">
            <v>ADRESSE</v>
          </cell>
          <cell r="R1" t="str">
            <v>CP</v>
          </cell>
          <cell r="S1" t="str">
            <v>VILLE</v>
          </cell>
          <cell r="T1" t="str">
            <v>TEL</v>
          </cell>
          <cell r="U1" t="str">
            <v>PORTABLE</v>
          </cell>
          <cell r="V1" t="str">
            <v>MAIL</v>
          </cell>
          <cell r="W1" t="str">
            <v>MONTANT HT</v>
          </cell>
          <cell r="X1" t="str">
            <v>AVENANTS HORS MARCHE HT</v>
          </cell>
          <cell r="Y1" t="str">
            <v>MONTANT TOTAL MARCHE HT</v>
          </cell>
          <cell r="Z1" t="str">
            <v>TONNAGE</v>
          </cell>
          <cell r="AA1" t="str">
            <v>CHARGE AFFAIRE</v>
          </cell>
          <cell r="AB1" t="str">
            <v>DESSINATEUR</v>
          </cell>
        </row>
        <row r="2">
          <cell r="A2">
            <v>1.0009999999999999</v>
          </cell>
          <cell r="B2">
            <v>1</v>
          </cell>
          <cell r="C2" t="str">
            <v>BE</v>
          </cell>
          <cell r="D2" t="str">
            <v>GD</v>
          </cell>
          <cell r="E2" t="str">
            <v>SCI BRICO MEG</v>
          </cell>
          <cell r="F2" t="str">
            <v>20, Rue Thiers</v>
          </cell>
          <cell r="G2">
            <v>51100</v>
          </cell>
          <cell r="H2" t="str">
            <v>REIMS</v>
          </cell>
          <cell r="L2" t="str">
            <v>MON BRICO</v>
          </cell>
          <cell r="M2" t="str">
            <v>CHAMPAGNE ARDENNES</v>
          </cell>
          <cell r="N2">
            <v>51</v>
          </cell>
          <cell r="O2" t="str">
            <v>MOURMELON LE GRAND</v>
          </cell>
          <cell r="P2" t="str">
            <v>ATEBAT</v>
          </cell>
          <cell r="Q2" t="str">
            <v>51, Avenue du Général De Gaulle</v>
          </cell>
          <cell r="R2">
            <v>51510</v>
          </cell>
          <cell r="S2" t="str">
            <v>FAGNIERES</v>
          </cell>
          <cell r="T2">
            <v>326685793</v>
          </cell>
          <cell r="U2">
            <v>603152501</v>
          </cell>
          <cell r="V2" t="str">
            <v>contact@atebat.fr</v>
          </cell>
          <cell r="W2">
            <v>140000</v>
          </cell>
          <cell r="Y2">
            <v>140000</v>
          </cell>
          <cell r="Z2">
            <v>69000</v>
          </cell>
          <cell r="AA2" t="str">
            <v>RM</v>
          </cell>
        </row>
        <row r="3">
          <cell r="A3">
            <v>1.002</v>
          </cell>
          <cell r="B3">
            <v>1</v>
          </cell>
          <cell r="C3" t="str">
            <v>JLC</v>
          </cell>
          <cell r="D3" t="str">
            <v>BI</v>
          </cell>
          <cell r="E3" t="str">
            <v>C3B</v>
          </cell>
          <cell r="F3" t="str">
            <v>18 B, Boulevard Winston Churchill</v>
          </cell>
          <cell r="G3">
            <v>21000</v>
          </cell>
          <cell r="H3" t="str">
            <v>DIJON</v>
          </cell>
          <cell r="I3">
            <v>380665510</v>
          </cell>
          <cell r="J3">
            <v>677534703</v>
          </cell>
          <cell r="K3" t="str">
            <v>duy-lam.le@vinci-construction.fr</v>
          </cell>
          <cell r="L3" t="str">
            <v>X NOV 6</v>
          </cell>
          <cell r="N3">
            <v>70</v>
          </cell>
          <cell r="O3" t="str">
            <v>HERICOURT</v>
          </cell>
          <cell r="P3" t="str">
            <v>C3B</v>
          </cell>
          <cell r="Q3" t="str">
            <v>18 B, Boulevard Winston Churchill</v>
          </cell>
          <cell r="R3">
            <v>21000</v>
          </cell>
          <cell r="S3" t="str">
            <v>DIJON</v>
          </cell>
          <cell r="T3">
            <v>380665510</v>
          </cell>
          <cell r="U3">
            <v>677534703</v>
          </cell>
          <cell r="V3" t="str">
            <v>duy-lam.le@vinci-construction.fr</v>
          </cell>
          <cell r="W3">
            <v>80320</v>
          </cell>
          <cell r="Y3">
            <v>80320</v>
          </cell>
          <cell r="Z3">
            <v>34000</v>
          </cell>
          <cell r="AA3" t="str">
            <v>FM</v>
          </cell>
        </row>
        <row r="4">
          <cell r="A4">
            <v>1.0029999999999999</v>
          </cell>
          <cell r="B4">
            <v>1</v>
          </cell>
          <cell r="C4" t="str">
            <v>BE</v>
          </cell>
          <cell r="D4" t="str">
            <v>GD</v>
          </cell>
          <cell r="E4" t="str">
            <v>BRISARD CARAIBES</v>
          </cell>
          <cell r="F4" t="str">
            <v>3, Rue Eugène Eucharis  Lot Dillon</v>
          </cell>
          <cell r="G4">
            <v>97200</v>
          </cell>
          <cell r="H4" t="str">
            <v xml:space="preserve">FORT DE FRANCE </v>
          </cell>
          <cell r="I4">
            <v>596716525</v>
          </cell>
          <cell r="J4">
            <v>696561019</v>
          </cell>
          <cell r="K4" t="str">
            <v>lucjulien.charbonnier@gmail.com</v>
          </cell>
          <cell r="L4" t="str">
            <v>MAISON DE LA LITERIE - ROSEAU</v>
          </cell>
          <cell r="M4" t="str">
            <v>OUTRE MER</v>
          </cell>
          <cell r="N4">
            <v>97</v>
          </cell>
          <cell r="O4" t="str">
            <v>FORT DE FRANCE</v>
          </cell>
          <cell r="U4">
            <v>696561019</v>
          </cell>
          <cell r="W4">
            <v>14000</v>
          </cell>
          <cell r="Y4">
            <v>14000</v>
          </cell>
          <cell r="Z4">
            <v>7000</v>
          </cell>
          <cell r="AA4" t="str">
            <v>RB</v>
          </cell>
        </row>
        <row r="5">
          <cell r="A5">
            <v>1.004</v>
          </cell>
          <cell r="B5">
            <v>1</v>
          </cell>
          <cell r="C5" t="str">
            <v>BE</v>
          </cell>
          <cell r="D5" t="str">
            <v>GD</v>
          </cell>
          <cell r="E5" t="str">
            <v>BRISARD CARAIBES</v>
          </cell>
          <cell r="F5" t="str">
            <v>3, Rue Eugène Eucharis  Lot Dillon</v>
          </cell>
          <cell r="G5">
            <v>97200</v>
          </cell>
          <cell r="H5" t="str">
            <v xml:space="preserve">FORT DE FRANCE </v>
          </cell>
          <cell r="I5">
            <v>596716525</v>
          </cell>
          <cell r="J5">
            <v>696561019</v>
          </cell>
          <cell r="K5" t="str">
            <v>lucjulien.charbonnier@gmail.com</v>
          </cell>
          <cell r="L5" t="str">
            <v>AGENCE DU BATIMENT</v>
          </cell>
          <cell r="M5" t="str">
            <v>OUTRE MER</v>
          </cell>
          <cell r="N5">
            <v>97</v>
          </cell>
          <cell r="O5" t="str">
            <v>FORT DE FRANCE</v>
          </cell>
          <cell r="U5">
            <v>696561019</v>
          </cell>
          <cell r="W5">
            <v>5000</v>
          </cell>
          <cell r="Y5">
            <v>5000</v>
          </cell>
          <cell r="Z5">
            <v>2000</v>
          </cell>
          <cell r="AA5" t="str">
            <v>RB</v>
          </cell>
        </row>
        <row r="6">
          <cell r="A6">
            <v>1.0049999999999999</v>
          </cell>
          <cell r="B6">
            <v>1</v>
          </cell>
          <cell r="C6" t="str">
            <v>JH</v>
          </cell>
          <cell r="D6" t="str">
            <v>AR</v>
          </cell>
          <cell r="E6" t="str">
            <v>DIFLE</v>
          </cell>
          <cell r="F6" t="str">
            <v>Rue de la Charme   Le Village</v>
          </cell>
          <cell r="G6">
            <v>21410</v>
          </cell>
          <cell r="H6" t="str">
            <v>FLEUREY SUR OUCHE</v>
          </cell>
          <cell r="L6" t="str">
            <v>CELLULE COMMERCIALE</v>
          </cell>
          <cell r="M6" t="str">
            <v>BOURGOGNE</v>
          </cell>
          <cell r="N6">
            <v>21</v>
          </cell>
          <cell r="O6" t="str">
            <v>FLEUREY SUR OUCHE</v>
          </cell>
          <cell r="P6" t="str">
            <v>COMMARCHIT</v>
          </cell>
          <cell r="Q6" t="str">
            <v>1121, Rue de la Bergeresse</v>
          </cell>
          <cell r="R6">
            <v>45160</v>
          </cell>
          <cell r="S6" t="str">
            <v>OLIVET</v>
          </cell>
          <cell r="T6" t="str">
            <v/>
          </cell>
          <cell r="U6">
            <v>625042170</v>
          </cell>
          <cell r="V6" t="str">
            <v>contact@comm-archit.fr</v>
          </cell>
          <cell r="W6">
            <v>25659</v>
          </cell>
          <cell r="Y6">
            <v>25659</v>
          </cell>
          <cell r="Z6">
            <v>9576</v>
          </cell>
          <cell r="AA6" t="str">
            <v>ER</v>
          </cell>
        </row>
        <row r="7">
          <cell r="A7">
            <v>1.006</v>
          </cell>
          <cell r="B7">
            <v>1</v>
          </cell>
          <cell r="C7" t="str">
            <v>JH</v>
          </cell>
          <cell r="D7" t="str">
            <v>BI</v>
          </cell>
          <cell r="E7" t="str">
            <v>LCR</v>
          </cell>
          <cell r="F7" t="str">
            <v>9, Avenue des Montboucons  ZAC Parc Scientifique et Industriel  Bât. Témis 2</v>
          </cell>
          <cell r="G7">
            <v>25000</v>
          </cell>
          <cell r="H7" t="str">
            <v>BESANCON</v>
          </cell>
          <cell r="I7">
            <v>381547261</v>
          </cell>
          <cell r="J7">
            <v>381618156</v>
          </cell>
          <cell r="K7" t="str">
            <v>besancon@lcr.fr</v>
          </cell>
          <cell r="L7" t="str">
            <v>COMAFRANC LOGISTIQUE</v>
          </cell>
          <cell r="M7" t="str">
            <v>FRANCHE COMTE</v>
          </cell>
          <cell r="N7">
            <v>90</v>
          </cell>
          <cell r="O7" t="str">
            <v>FONTAINE FOUSSEMAGNE</v>
          </cell>
          <cell r="P7" t="str">
            <v>LCR</v>
          </cell>
          <cell r="Q7" t="str">
            <v>9, Avenue des Montboucons  ZAC Parc Scientifique et Industriel  Bât. Témis 2</v>
          </cell>
          <cell r="R7">
            <v>25000</v>
          </cell>
          <cell r="S7" t="str">
            <v>BESANCON</v>
          </cell>
          <cell r="T7">
            <v>381547261</v>
          </cell>
          <cell r="V7" t="str">
            <v>besancon@lcr.fr</v>
          </cell>
          <cell r="W7">
            <v>198000</v>
          </cell>
          <cell r="Y7">
            <v>198000</v>
          </cell>
          <cell r="Z7">
            <v>84126</v>
          </cell>
          <cell r="AA7" t="str">
            <v>JM</v>
          </cell>
        </row>
        <row r="8">
          <cell r="A8">
            <v>1.0069999999999999</v>
          </cell>
          <cell r="B8">
            <v>1</v>
          </cell>
          <cell r="C8" t="str">
            <v>JH</v>
          </cell>
          <cell r="D8" t="str">
            <v>BI</v>
          </cell>
          <cell r="E8" t="str">
            <v>LCR</v>
          </cell>
          <cell r="F8" t="str">
            <v>9, Avenue des Montboucons  ZAC Parc Scientifique et Industriel  Bât. Témis 2</v>
          </cell>
          <cell r="G8">
            <v>25000</v>
          </cell>
          <cell r="H8" t="str">
            <v>BESANCON</v>
          </cell>
          <cell r="I8">
            <v>381547261</v>
          </cell>
          <cell r="J8">
            <v>381618156</v>
          </cell>
          <cell r="K8" t="str">
            <v>besancon@lcr.fr</v>
          </cell>
          <cell r="L8" t="str">
            <v>YSM INVEST HOLDING</v>
          </cell>
          <cell r="M8" t="str">
            <v>FRANCHE COMTE</v>
          </cell>
          <cell r="N8">
            <v>25</v>
          </cell>
          <cell r="O8" t="str">
            <v>CHEMAUDIN</v>
          </cell>
          <cell r="P8" t="str">
            <v>LCR</v>
          </cell>
          <cell r="Q8" t="str">
            <v>9, Avenue des Montboucons  ZAC Parc Scientifique et Industriel  Bât. Témis 2</v>
          </cell>
          <cell r="R8">
            <v>25000</v>
          </cell>
          <cell r="S8" t="str">
            <v>BESANCON</v>
          </cell>
          <cell r="T8">
            <v>381547261</v>
          </cell>
          <cell r="V8" t="str">
            <v>besancon@lcr.fr</v>
          </cell>
          <cell r="W8">
            <v>80000</v>
          </cell>
          <cell r="Y8">
            <v>80000</v>
          </cell>
          <cell r="Z8">
            <v>50023</v>
          </cell>
          <cell r="AA8" t="str">
            <v>JM</v>
          </cell>
        </row>
        <row r="9">
          <cell r="A9">
            <v>1.008</v>
          </cell>
          <cell r="B9">
            <v>1</v>
          </cell>
          <cell r="C9" t="str">
            <v>JH</v>
          </cell>
          <cell r="D9" t="str">
            <v>BI</v>
          </cell>
          <cell r="E9" t="str">
            <v>LCR</v>
          </cell>
          <cell r="F9" t="str">
            <v>19, Rue de la Haye   CS 30058   SCHILTIGHEIM</v>
          </cell>
          <cell r="G9">
            <v>67013</v>
          </cell>
          <cell r="H9" t="str">
            <v>STRASBOURG Cédex</v>
          </cell>
          <cell r="I9">
            <v>388770240</v>
          </cell>
          <cell r="J9">
            <v>388770265</v>
          </cell>
          <cell r="K9" t="str">
            <v>strasbourg@lcr.fr</v>
          </cell>
          <cell r="L9" t="str">
            <v>TRANSPORTS SADLER</v>
          </cell>
          <cell r="M9" t="str">
            <v>ALSACE</v>
          </cell>
          <cell r="N9">
            <v>67</v>
          </cell>
          <cell r="O9" t="str">
            <v>KESKASTEL</v>
          </cell>
          <cell r="P9" t="str">
            <v>LCR</v>
          </cell>
          <cell r="Q9" t="str">
            <v>19, Rue de la Haye   CS 30058   SCHILTIGHEIM</v>
          </cell>
          <cell r="R9">
            <v>67013</v>
          </cell>
          <cell r="S9" t="str">
            <v>STRASBOURG Cédex</v>
          </cell>
          <cell r="T9">
            <v>388770240</v>
          </cell>
          <cell r="V9" t="str">
            <v>strasbourg@lcr.fr</v>
          </cell>
          <cell r="W9">
            <v>253000</v>
          </cell>
          <cell r="Y9">
            <v>253000</v>
          </cell>
          <cell r="Z9">
            <v>141984</v>
          </cell>
          <cell r="AA9" t="str">
            <v>JM</v>
          </cell>
        </row>
        <row r="10">
          <cell r="A10">
            <v>1.0089999999999999</v>
          </cell>
          <cell r="B10">
            <v>1</v>
          </cell>
          <cell r="C10" t="str">
            <v>JH</v>
          </cell>
          <cell r="D10" t="str">
            <v>GD</v>
          </cell>
          <cell r="E10" t="str">
            <v>IMMOBILIERE EUROPEENNE DES MOUSQUETAIRES</v>
          </cell>
          <cell r="F10" t="str">
            <v>24, Rue Auguste Chabrière</v>
          </cell>
          <cell r="G10">
            <v>75015</v>
          </cell>
          <cell r="H10" t="str">
            <v>PARIS</v>
          </cell>
          <cell r="J10">
            <v>621416495</v>
          </cell>
          <cell r="L10" t="str">
            <v>NETTO</v>
          </cell>
          <cell r="M10" t="str">
            <v>BOURGOGNE</v>
          </cell>
          <cell r="N10">
            <v>71</v>
          </cell>
          <cell r="O10" t="str">
            <v>PARAY LE MONIAL</v>
          </cell>
          <cell r="P10" t="str">
            <v>AB INGENIERIE</v>
          </cell>
          <cell r="Q10" t="str">
            <v>113, Avenue du 8 Mai 1945   BP 56</v>
          </cell>
          <cell r="R10">
            <v>42340</v>
          </cell>
          <cell r="S10" t="str">
            <v>VEAUCHE</v>
          </cell>
          <cell r="T10">
            <v>477546205</v>
          </cell>
          <cell r="V10" t="str">
            <v>secretariat.abi@aboudet.com</v>
          </cell>
          <cell r="W10">
            <v>108996.82</v>
          </cell>
          <cell r="Y10">
            <v>108996.82</v>
          </cell>
          <cell r="Z10">
            <v>63420</v>
          </cell>
          <cell r="AA10" t="str">
            <v>FV</v>
          </cell>
        </row>
        <row r="11">
          <cell r="A11">
            <v>1.01</v>
          </cell>
          <cell r="B11">
            <v>2</v>
          </cell>
          <cell r="C11" t="str">
            <v>JLC</v>
          </cell>
          <cell r="D11" t="str">
            <v>BI</v>
          </cell>
          <cell r="E11" t="str">
            <v>METALHOM</v>
          </cell>
          <cell r="F11" t="str">
            <v>1126, Allée Henri Hugoniot</v>
          </cell>
          <cell r="G11">
            <v>25600</v>
          </cell>
          <cell r="H11" t="str">
            <v>BROGNARD</v>
          </cell>
          <cell r="I11">
            <v>381920370</v>
          </cell>
          <cell r="J11">
            <v>684931028</v>
          </cell>
          <cell r="K11" t="str">
            <v>xavier.lime@orange.fr</v>
          </cell>
          <cell r="L11" t="str">
            <v>METALHOM</v>
          </cell>
          <cell r="M11" t="str">
            <v>FRANCHE COMTE</v>
          </cell>
          <cell r="N11">
            <v>25</v>
          </cell>
          <cell r="O11" t="str">
            <v>BROGNARD</v>
          </cell>
          <cell r="W11">
            <v>192200</v>
          </cell>
          <cell r="Y11">
            <v>192200</v>
          </cell>
          <cell r="Z11">
            <v>84750</v>
          </cell>
          <cell r="AA11" t="str">
            <v>JM</v>
          </cell>
        </row>
        <row r="12">
          <cell r="A12">
            <v>1.0109999999999999</v>
          </cell>
          <cell r="B12">
            <v>2</v>
          </cell>
          <cell r="C12" t="str">
            <v>BE</v>
          </cell>
          <cell r="D12" t="str">
            <v>DI</v>
          </cell>
          <cell r="E12" t="str">
            <v>SCI BOMAFLOR IMMO</v>
          </cell>
          <cell r="F12" t="str">
            <v>2507, Avenue de l'Europe</v>
          </cell>
          <cell r="G12">
            <v>69140</v>
          </cell>
          <cell r="H12" t="str">
            <v>RILLEUX LA PAPE</v>
          </cell>
          <cell r="L12" t="str">
            <v>SCI BOMAFLOR IMMO</v>
          </cell>
          <cell r="M12" t="str">
            <v>RHONE ALPES</v>
          </cell>
          <cell r="N12">
            <v>1</v>
          </cell>
          <cell r="O12" t="str">
            <v>CIVRIEUX</v>
          </cell>
          <cell r="P12" t="str">
            <v>BM ENGINEERING</v>
          </cell>
          <cell r="Q12" t="str">
            <v>2507, Avenue de l'Europe</v>
          </cell>
          <cell r="R12">
            <v>69140</v>
          </cell>
          <cell r="S12" t="str">
            <v>RILLEUX LA PAPE</v>
          </cell>
          <cell r="T12">
            <v>469676277</v>
          </cell>
          <cell r="U12">
            <v>618437826</v>
          </cell>
          <cell r="V12" t="str">
            <v/>
          </cell>
          <cell r="W12">
            <v>99000</v>
          </cell>
          <cell r="Y12">
            <v>99000</v>
          </cell>
          <cell r="Z12">
            <v>50730</v>
          </cell>
          <cell r="AA12" t="str">
            <v>RM</v>
          </cell>
        </row>
        <row r="13">
          <cell r="A13">
            <v>1.012</v>
          </cell>
          <cell r="B13">
            <v>2</v>
          </cell>
          <cell r="C13" t="str">
            <v>RM</v>
          </cell>
          <cell r="D13" t="str">
            <v>AR</v>
          </cell>
          <cell r="E13" t="str">
            <v>SEQUOIAS PROJECT</v>
          </cell>
          <cell r="F13" t="str">
            <v>131, Route de Brignais</v>
          </cell>
          <cell r="G13">
            <v>69230</v>
          </cell>
          <cell r="H13" t="str">
            <v>SAINT GENIS LAVAL</v>
          </cell>
          <cell r="J13">
            <v>698119704</v>
          </cell>
          <cell r="K13" t="str">
            <v>lca@sequoias-groupe.fr</v>
          </cell>
          <cell r="L13" t="str">
            <v>SCI LES LENAS</v>
          </cell>
          <cell r="M13" t="str">
            <v>RHONE ALPES</v>
          </cell>
          <cell r="N13">
            <v>26</v>
          </cell>
          <cell r="O13" t="str">
            <v>VALENCE</v>
          </cell>
          <cell r="P13" t="str">
            <v>SEQUOIAS PROJECT</v>
          </cell>
          <cell r="Q13" t="str">
            <v>131, Route de Brignais</v>
          </cell>
          <cell r="R13">
            <v>69230</v>
          </cell>
          <cell r="S13" t="str">
            <v>SAINT GENIS LAVAL</v>
          </cell>
          <cell r="T13" t="str">
            <v/>
          </cell>
          <cell r="U13">
            <v>698119704</v>
          </cell>
          <cell r="V13" t="str">
            <v>lca@sequoias-groupe.fr</v>
          </cell>
          <cell r="W13">
            <v>500000</v>
          </cell>
          <cell r="Y13">
            <v>500000</v>
          </cell>
          <cell r="Z13">
            <v>293938</v>
          </cell>
          <cell r="AA13" t="str">
            <v>RM</v>
          </cell>
        </row>
        <row r="14">
          <cell r="A14">
            <v>1.0129999999999999</v>
          </cell>
          <cell r="B14">
            <v>2</v>
          </cell>
          <cell r="C14" t="str">
            <v>BE</v>
          </cell>
          <cell r="D14" t="str">
            <v>BI</v>
          </cell>
          <cell r="E14" t="str">
            <v>LA MAISON DU TREIZIEME</v>
          </cell>
          <cell r="F14" t="str">
            <v>1, Rue Jean Monnet</v>
          </cell>
          <cell r="G14">
            <v>94130</v>
          </cell>
          <cell r="H14" t="str">
            <v>NOGENT SUR MARNE</v>
          </cell>
          <cell r="J14">
            <v>659832062</v>
          </cell>
          <cell r="K14" t="str">
            <v>o.vergniere@bourrelier-group.com</v>
          </cell>
          <cell r="L14" t="str">
            <v>MAVIC</v>
          </cell>
          <cell r="M14" t="str">
            <v>RHONE ALPES</v>
          </cell>
          <cell r="N14">
            <v>74</v>
          </cell>
          <cell r="O14" t="str">
            <v>CHAVANOD</v>
          </cell>
          <cell r="P14" t="str">
            <v>AB INGENIERIE</v>
          </cell>
          <cell r="Q14" t="str">
            <v>11, Rue Panhard et Levasseur</v>
          </cell>
          <cell r="R14">
            <v>78570</v>
          </cell>
          <cell r="S14" t="str">
            <v>CHANTELOUP LES VIGNES</v>
          </cell>
          <cell r="T14" t="str">
            <v/>
          </cell>
          <cell r="U14">
            <v>633615373</v>
          </cell>
          <cell r="V14" t="str">
            <v>a.bourdier@orange.fr</v>
          </cell>
          <cell r="W14">
            <v>1470000</v>
          </cell>
          <cell r="Y14">
            <v>1470000</v>
          </cell>
          <cell r="Z14">
            <v>581731</v>
          </cell>
          <cell r="AA14" t="str">
            <v>FM</v>
          </cell>
        </row>
        <row r="15">
          <cell r="A15">
            <v>1.014</v>
          </cell>
          <cell r="B15">
            <v>2</v>
          </cell>
          <cell r="C15" t="str">
            <v>JLC</v>
          </cell>
          <cell r="D15" t="str">
            <v>AR</v>
          </cell>
          <cell r="E15" t="str">
            <v>BATIPRO CONCEPT</v>
          </cell>
          <cell r="F15" t="str">
            <v>31, Rue de la Gare</v>
          </cell>
          <cell r="G15">
            <v>25770</v>
          </cell>
          <cell r="H15" t="str">
            <v>SERRE LES SAPINS</v>
          </cell>
          <cell r="I15">
            <v>381412500</v>
          </cell>
          <cell r="J15">
            <v>676487196</v>
          </cell>
          <cell r="K15" t="str">
            <v>sebastien.pheulpin@batiproconcept.fr</v>
          </cell>
          <cell r="L15" t="str">
            <v>SCI CPI</v>
          </cell>
          <cell r="M15" t="str">
            <v>FRANCHE COMTE</v>
          </cell>
          <cell r="N15">
            <v>25</v>
          </cell>
          <cell r="O15" t="str">
            <v>CORCELLES FERRIERES</v>
          </cell>
          <cell r="P15" t="str">
            <v>BATIPRO CONCEPT</v>
          </cell>
          <cell r="Q15" t="str">
            <v>31, Rue de la Gare</v>
          </cell>
          <cell r="R15">
            <v>25770</v>
          </cell>
          <cell r="S15" t="str">
            <v>SERRE LES SAPINS</v>
          </cell>
          <cell r="T15">
            <v>381412500</v>
          </cell>
          <cell r="U15">
            <v>676487196</v>
          </cell>
          <cell r="V15" t="str">
            <v>sebastien.pheulpin@batiproconcept.fr</v>
          </cell>
          <cell r="W15">
            <v>25137.8</v>
          </cell>
          <cell r="Y15">
            <v>25137.8</v>
          </cell>
          <cell r="Z15">
            <v>13588</v>
          </cell>
          <cell r="AA15" t="str">
            <v>JM</v>
          </cell>
        </row>
        <row r="16">
          <cell r="A16">
            <v>1.0149999999999999</v>
          </cell>
          <cell r="B16">
            <v>3</v>
          </cell>
          <cell r="C16" t="str">
            <v>JLC</v>
          </cell>
          <cell r="D16" t="str">
            <v>AR</v>
          </cell>
          <cell r="E16" t="str">
            <v>SCI VALSET</v>
          </cell>
          <cell r="F16" t="str">
            <v>Route de Gray</v>
          </cell>
          <cell r="G16">
            <v>21850</v>
          </cell>
          <cell r="H16" t="str">
            <v>SAINT APOLLINAIRE</v>
          </cell>
          <cell r="I16">
            <v>380600404</v>
          </cell>
          <cell r="K16" t="str">
            <v>h.gouverneur@seteo.fr</v>
          </cell>
          <cell r="L16" t="str">
            <v>SETEO ENVIRONNEMENT</v>
          </cell>
          <cell r="M16" t="str">
            <v>BOURGOGNE</v>
          </cell>
          <cell r="N16">
            <v>21</v>
          </cell>
          <cell r="O16" t="str">
            <v>SAINT APOLLINAIRE</v>
          </cell>
          <cell r="W16">
            <v>25000</v>
          </cell>
          <cell r="Y16">
            <v>25000</v>
          </cell>
          <cell r="Z16">
            <v>7800</v>
          </cell>
          <cell r="AA16" t="str">
            <v>RC</v>
          </cell>
        </row>
        <row r="17">
          <cell r="A17">
            <v>1.016</v>
          </cell>
          <cell r="B17">
            <v>2</v>
          </cell>
          <cell r="C17" t="str">
            <v>JH</v>
          </cell>
          <cell r="D17" t="str">
            <v>BI</v>
          </cell>
          <cell r="E17" t="str">
            <v>LCR</v>
          </cell>
          <cell r="F17" t="str">
            <v>2, Rue Royal Canadian Air Force   ZAC de Mercy   CS 75023</v>
          </cell>
          <cell r="G17">
            <v>57084</v>
          </cell>
          <cell r="H17" t="str">
            <v>METZ Cédex 03</v>
          </cell>
          <cell r="I17">
            <v>387213113</v>
          </cell>
          <cell r="K17" t="str">
            <v>metz@lcr.fr</v>
          </cell>
          <cell r="L17" t="str">
            <v>SCI POWER IMMO</v>
          </cell>
          <cell r="M17" t="str">
            <v>ALSACE</v>
          </cell>
          <cell r="N17">
            <v>67</v>
          </cell>
          <cell r="O17" t="str">
            <v>THAL DRULINGEN</v>
          </cell>
          <cell r="P17" t="str">
            <v>LCR</v>
          </cell>
          <cell r="Q17" t="str">
            <v>2, Rue Royal Canadian Air Force   ZAC de Mercy   CS 75023</v>
          </cell>
          <cell r="R17">
            <v>57084</v>
          </cell>
          <cell r="S17" t="str">
            <v>METZ Cédex 03</v>
          </cell>
          <cell r="T17">
            <v>387213113</v>
          </cell>
          <cell r="U17" t="str">
            <v/>
          </cell>
          <cell r="V17" t="str">
            <v>metz@lcr.fr</v>
          </cell>
          <cell r="W17">
            <v>107500</v>
          </cell>
          <cell r="Y17">
            <v>107500</v>
          </cell>
          <cell r="Z17">
            <v>55060</v>
          </cell>
          <cell r="AA17" t="str">
            <v>JM</v>
          </cell>
        </row>
        <row r="18">
          <cell r="A18">
            <v>1.0169999999999999</v>
          </cell>
          <cell r="B18">
            <v>2</v>
          </cell>
          <cell r="C18" t="str">
            <v>JH</v>
          </cell>
          <cell r="D18" t="str">
            <v>BI</v>
          </cell>
          <cell r="E18" t="str">
            <v>LCR</v>
          </cell>
          <cell r="F18" t="str">
            <v>1, Place Marie Curie   Immeuble Atria</v>
          </cell>
          <cell r="G18">
            <v>74000</v>
          </cell>
          <cell r="H18" t="str">
            <v>ANNECY</v>
          </cell>
          <cell r="I18">
            <v>450640410</v>
          </cell>
          <cell r="J18">
            <v>450108136</v>
          </cell>
          <cell r="L18" t="str">
            <v>SCI L'ALBANNAISE</v>
          </cell>
          <cell r="M18" t="str">
            <v>RHONE ALPES</v>
          </cell>
          <cell r="N18">
            <v>74</v>
          </cell>
          <cell r="O18" t="str">
            <v>ALBY SUR CHERAN</v>
          </cell>
          <cell r="P18" t="str">
            <v>LCR</v>
          </cell>
          <cell r="Q18" t="str">
            <v>1, Place Marie Curie   Immeuble Atria</v>
          </cell>
          <cell r="R18">
            <v>74000</v>
          </cell>
          <cell r="S18" t="str">
            <v>ANNECY</v>
          </cell>
          <cell r="T18">
            <v>450640410</v>
          </cell>
          <cell r="U18">
            <v>450108136</v>
          </cell>
          <cell r="V18" t="str">
            <v/>
          </cell>
          <cell r="W18">
            <v>145000</v>
          </cell>
          <cell r="Y18">
            <v>145000</v>
          </cell>
          <cell r="Z18">
            <v>75220</v>
          </cell>
          <cell r="AA18" t="str">
            <v>JM</v>
          </cell>
        </row>
        <row r="19">
          <cell r="A19">
            <v>1.018</v>
          </cell>
          <cell r="B19">
            <v>2</v>
          </cell>
          <cell r="C19" t="str">
            <v>JH</v>
          </cell>
          <cell r="D19" t="str">
            <v>BI</v>
          </cell>
          <cell r="E19" t="str">
            <v>SCI RECYCL-CHATELET</v>
          </cell>
          <cell r="F19" t="str">
            <v>326, Rue de Pierre Longue</v>
          </cell>
          <cell r="G19">
            <v>74800</v>
          </cell>
          <cell r="H19" t="str">
            <v>AMANCY</v>
          </cell>
          <cell r="I19">
            <v>450033468</v>
          </cell>
          <cell r="K19" t="str">
            <v>ydecremps@decremps.fr</v>
          </cell>
          <cell r="L19" t="str">
            <v>DECREMPS BTP (Bâtiment stockage)</v>
          </cell>
          <cell r="M19" t="str">
            <v>RHONE ALPES</v>
          </cell>
          <cell r="N19">
            <v>74</v>
          </cell>
          <cell r="O19" t="str">
            <v>CORNIER</v>
          </cell>
          <cell r="U19" t="str">
            <v/>
          </cell>
          <cell r="W19">
            <v>200000</v>
          </cell>
          <cell r="Y19">
            <v>200000</v>
          </cell>
          <cell r="Z19">
            <v>90450</v>
          </cell>
          <cell r="AA19" t="str">
            <v>JH</v>
          </cell>
        </row>
        <row r="20">
          <cell r="A20">
            <v>1.0189999999999999</v>
          </cell>
          <cell r="B20">
            <v>3</v>
          </cell>
          <cell r="C20" t="str">
            <v>BE</v>
          </cell>
          <cell r="D20" t="str">
            <v>DI</v>
          </cell>
          <cell r="E20" t="str">
            <v>COREAL</v>
          </cell>
          <cell r="F20" t="str">
            <v>9, Avenue de l'Europe   140, Tour Europa</v>
          </cell>
          <cell r="G20">
            <v>94532</v>
          </cell>
          <cell r="H20" t="str">
            <v>THIAIS Cédex</v>
          </cell>
          <cell r="I20">
            <v>157021100</v>
          </cell>
          <cell r="L20" t="str">
            <v>COLLECTIF SEVRAN</v>
          </cell>
          <cell r="M20" t="str">
            <v>ILE DE FRANCE</v>
          </cell>
          <cell r="N20">
            <v>93</v>
          </cell>
          <cell r="O20" t="str">
            <v>SEVRAN</v>
          </cell>
          <cell r="P20" t="str">
            <v>COREAL</v>
          </cell>
          <cell r="Q20" t="str">
            <v>9, Avenue de l'Europe   140, Tour Europa</v>
          </cell>
          <cell r="R20">
            <v>94532</v>
          </cell>
          <cell r="S20" t="str">
            <v>THIAIS Cédex</v>
          </cell>
          <cell r="T20">
            <v>157021100</v>
          </cell>
          <cell r="U20" t="str">
            <v/>
          </cell>
          <cell r="V20" t="str">
            <v/>
          </cell>
          <cell r="W20">
            <v>102900</v>
          </cell>
          <cell r="Y20">
            <v>102900</v>
          </cell>
          <cell r="Z20">
            <v>70000</v>
          </cell>
          <cell r="AA20" t="str">
            <v>JM</v>
          </cell>
        </row>
        <row r="21">
          <cell r="A21">
            <v>1.02</v>
          </cell>
          <cell r="B21">
            <v>3</v>
          </cell>
          <cell r="C21" t="str">
            <v>JH</v>
          </cell>
          <cell r="D21" t="str">
            <v>GD</v>
          </cell>
          <cell r="E21" t="str">
            <v>SCI GUZ</v>
          </cell>
          <cell r="F21" t="str">
            <v>53, Rue du Rhin</v>
          </cell>
          <cell r="G21">
            <v>68620</v>
          </cell>
          <cell r="H21" t="str">
            <v>BITSCHWILLER LES THANN</v>
          </cell>
          <cell r="I21">
            <v>389377070</v>
          </cell>
          <cell r="L21" t="str">
            <v>SCI GUZ</v>
          </cell>
          <cell r="M21" t="str">
            <v>ALSACE</v>
          </cell>
          <cell r="N21">
            <v>68</v>
          </cell>
          <cell r="O21" t="str">
            <v>BITSCHWILLER LES THANN</v>
          </cell>
          <cell r="P21" t="str">
            <v>CREABAT</v>
          </cell>
          <cell r="Q21" t="str">
            <v>169, Rue de Richwiller</v>
          </cell>
          <cell r="R21">
            <v>68260</v>
          </cell>
          <cell r="S21" t="str">
            <v>KINGERSHEIM</v>
          </cell>
          <cell r="T21">
            <v>389464990</v>
          </cell>
          <cell r="U21">
            <v>673148328</v>
          </cell>
          <cell r="V21" t="str">
            <v>m.guntz@creabat.pro</v>
          </cell>
          <cell r="W21">
            <v>83000</v>
          </cell>
          <cell r="Y21">
            <v>83000</v>
          </cell>
          <cell r="Z21">
            <v>33340</v>
          </cell>
          <cell r="AA21" t="str">
            <v>FV</v>
          </cell>
        </row>
        <row r="22">
          <cell r="A22">
            <v>1.0209999999999999</v>
          </cell>
          <cell r="B22">
            <v>3</v>
          </cell>
          <cell r="C22" t="str">
            <v>RM</v>
          </cell>
          <cell r="D22" t="str">
            <v>DI</v>
          </cell>
          <cell r="E22" t="str">
            <v>DRUET</v>
          </cell>
          <cell r="F22" t="str">
            <v>5, Rue Alfred Dornier   BP 46</v>
          </cell>
          <cell r="G22">
            <v>70180</v>
          </cell>
          <cell r="H22" t="str">
            <v>DAMPIERRE SUR SALON</v>
          </cell>
          <cell r="L22" t="str">
            <v>LAZARD GROUPE - SCI WEITZ</v>
          </cell>
          <cell r="M22" t="str">
            <v>RHONE ALPES</v>
          </cell>
          <cell r="N22">
            <v>69</v>
          </cell>
          <cell r="O22" t="str">
            <v>LYON</v>
          </cell>
          <cell r="U22" t="str">
            <v/>
          </cell>
          <cell r="V22" t="str">
            <v/>
          </cell>
          <cell r="W22">
            <v>44000</v>
          </cell>
          <cell r="Y22">
            <v>44000</v>
          </cell>
          <cell r="Z22">
            <v>13750</v>
          </cell>
          <cell r="AA22" t="str">
            <v>RM</v>
          </cell>
        </row>
        <row r="23">
          <cell r="A23">
            <v>1.022</v>
          </cell>
          <cell r="B23">
            <v>3</v>
          </cell>
          <cell r="C23" t="str">
            <v>JH</v>
          </cell>
          <cell r="D23" t="str">
            <v>BI</v>
          </cell>
          <cell r="E23" t="str">
            <v>DECREMPS BTP</v>
          </cell>
          <cell r="F23" t="str">
            <v>326, Rue de Pierre Longue</v>
          </cell>
          <cell r="G23">
            <v>74800</v>
          </cell>
          <cell r="H23" t="str">
            <v>AMANCY</v>
          </cell>
          <cell r="I23">
            <v>450033468</v>
          </cell>
          <cell r="K23" t="str">
            <v>ydecremps@decremps.fr</v>
          </cell>
          <cell r="L23" t="str">
            <v>DECREMPS BTP (Atelier mécanique)</v>
          </cell>
          <cell r="M23" t="str">
            <v>RHONE ALPES</v>
          </cell>
          <cell r="N23">
            <v>74</v>
          </cell>
          <cell r="O23" t="str">
            <v>AMANCY</v>
          </cell>
          <cell r="U23" t="str">
            <v/>
          </cell>
          <cell r="W23">
            <v>20000</v>
          </cell>
          <cell r="Y23">
            <v>20000</v>
          </cell>
          <cell r="AA23" t="str">
            <v>JH</v>
          </cell>
        </row>
        <row r="24">
          <cell r="A24">
            <v>1.0229999999999999</v>
          </cell>
          <cell r="B24">
            <v>3</v>
          </cell>
          <cell r="C24" t="str">
            <v>JH</v>
          </cell>
          <cell r="D24" t="str">
            <v>BI</v>
          </cell>
          <cell r="E24" t="str">
            <v>SCI ASTROPTIC</v>
          </cell>
          <cell r="F24" t="str">
            <v>42, Route de Colmar</v>
          </cell>
          <cell r="G24">
            <v>68040</v>
          </cell>
          <cell r="H24" t="str">
            <v>INGERSHEIM</v>
          </cell>
          <cell r="L24" t="str">
            <v>OPTIQUE UNTERLINDEN</v>
          </cell>
          <cell r="M24" t="str">
            <v>ALSACE</v>
          </cell>
          <cell r="N24">
            <v>68</v>
          </cell>
          <cell r="O24" t="str">
            <v>COLMAR</v>
          </cell>
          <cell r="P24" t="str">
            <v>NEXT ID</v>
          </cell>
          <cell r="Q24" t="str">
            <v>13, Rue Bruat</v>
          </cell>
          <cell r="R24">
            <v>68000</v>
          </cell>
          <cell r="S24" t="str">
            <v>COLMAR</v>
          </cell>
          <cell r="T24">
            <v>368347729</v>
          </cell>
          <cell r="U24">
            <v>645922237</v>
          </cell>
          <cell r="V24" t="str">
            <v>laurent.wotling@nextid.eu</v>
          </cell>
          <cell r="W24">
            <v>128000</v>
          </cell>
          <cell r="Y24">
            <v>128000</v>
          </cell>
          <cell r="Z24">
            <v>54841</v>
          </cell>
          <cell r="AA24" t="str">
            <v>FV</v>
          </cell>
        </row>
        <row r="25">
          <cell r="A25">
            <v>1.024</v>
          </cell>
          <cell r="B25">
            <v>3</v>
          </cell>
          <cell r="C25" t="str">
            <v>JH</v>
          </cell>
          <cell r="D25" t="str">
            <v>GD</v>
          </cell>
          <cell r="E25" t="str">
            <v>TRUCHIDIM</v>
          </cell>
          <cell r="F25" t="str">
            <v>29, Rue de la Gare</v>
          </cell>
          <cell r="G25">
            <v>67370</v>
          </cell>
          <cell r="H25" t="str">
            <v>TRUCHTERSHEIM</v>
          </cell>
          <cell r="L25" t="str">
            <v>SUPER U</v>
          </cell>
          <cell r="M25" t="str">
            <v>ALSACE</v>
          </cell>
          <cell r="N25">
            <v>67</v>
          </cell>
          <cell r="O25" t="str">
            <v>TRUCHTERSHEIM</v>
          </cell>
          <cell r="P25" t="str">
            <v>CREABAT</v>
          </cell>
          <cell r="Q25" t="str">
            <v>169, Rue de Richwiller</v>
          </cell>
          <cell r="R25">
            <v>68260</v>
          </cell>
          <cell r="S25" t="str">
            <v>KINGERSHEIM</v>
          </cell>
          <cell r="T25">
            <v>389508409</v>
          </cell>
          <cell r="U25" t="str">
            <v/>
          </cell>
          <cell r="V25" t="str">
            <v>m.guntz@creabat.pro</v>
          </cell>
          <cell r="W25">
            <v>140000</v>
          </cell>
          <cell r="Y25">
            <v>140000</v>
          </cell>
          <cell r="Z25">
            <v>49180</v>
          </cell>
          <cell r="AA25" t="str">
            <v>FV</v>
          </cell>
        </row>
        <row r="26">
          <cell r="A26">
            <v>1.0249999999999999</v>
          </cell>
          <cell r="B26">
            <v>3</v>
          </cell>
          <cell r="C26" t="str">
            <v>JH</v>
          </cell>
          <cell r="D26" t="str">
            <v>HS</v>
          </cell>
          <cell r="E26" t="str">
            <v>LCR</v>
          </cell>
          <cell r="F26" t="str">
            <v>37, Rue Elsa Triolet   Les Terrasses de l'Europe</v>
          </cell>
          <cell r="G26">
            <v>21000</v>
          </cell>
          <cell r="H26" t="str">
            <v>DIJON</v>
          </cell>
          <cell r="I26">
            <v>380441810</v>
          </cell>
          <cell r="K26" t="str">
            <v>dijon@lcr.fr</v>
          </cell>
          <cell r="L26" t="str">
            <v>PAGOT SAVOIE</v>
          </cell>
          <cell r="M26" t="str">
            <v>BOURGOGNE</v>
          </cell>
          <cell r="N26">
            <v>21</v>
          </cell>
          <cell r="O26" t="str">
            <v>SAINT APOLLINAIRE</v>
          </cell>
          <cell r="P26" t="str">
            <v>LCR</v>
          </cell>
          <cell r="Q26" t="str">
            <v>37, Rue Elsa Triolet   Les Terrasses de l'Europe</v>
          </cell>
          <cell r="R26">
            <v>21000</v>
          </cell>
          <cell r="S26" t="str">
            <v>DIJON</v>
          </cell>
          <cell r="T26">
            <v>380441810</v>
          </cell>
          <cell r="U26" t="str">
            <v/>
          </cell>
          <cell r="V26" t="str">
            <v>dijon@lcr.fr</v>
          </cell>
          <cell r="W26">
            <v>510000</v>
          </cell>
          <cell r="Y26">
            <v>510000</v>
          </cell>
          <cell r="Z26">
            <v>274976</v>
          </cell>
          <cell r="AA26" t="str">
            <v>JM</v>
          </cell>
        </row>
        <row r="27">
          <cell r="A27">
            <v>1.026</v>
          </cell>
          <cell r="B27">
            <v>3</v>
          </cell>
          <cell r="C27" t="str">
            <v>JLC</v>
          </cell>
          <cell r="D27" t="str">
            <v>AR</v>
          </cell>
          <cell r="E27" t="str">
            <v>CUROT CONSTRUCTION</v>
          </cell>
          <cell r="F27" t="str">
            <v>152, Rue des Vieilles Vignes   BP 50101</v>
          </cell>
          <cell r="G27">
            <v>21601</v>
          </cell>
          <cell r="H27" t="str">
            <v>LONGVIC Cédex</v>
          </cell>
          <cell r="I27">
            <v>380680730</v>
          </cell>
          <cell r="K27" t="str">
            <v>s.sigwalt@curot.fr</v>
          </cell>
          <cell r="L27" t="str">
            <v>CHOCOLATERIE GILLOTTE</v>
          </cell>
          <cell r="M27" t="str">
            <v>BOURGOGNE</v>
          </cell>
          <cell r="N27">
            <v>21</v>
          </cell>
          <cell r="O27" t="str">
            <v>NORGES LA VILLE</v>
          </cell>
          <cell r="P27" t="str">
            <v>CUROT CONSTRUCTION</v>
          </cell>
          <cell r="Q27" t="str">
            <v>152, Rue des Vieilles Vignes   BP 50101</v>
          </cell>
          <cell r="R27">
            <v>21601</v>
          </cell>
          <cell r="S27" t="str">
            <v>LONGVIC Cédex</v>
          </cell>
          <cell r="T27">
            <v>380680730</v>
          </cell>
          <cell r="V27" t="str">
            <v>s.sigwalt@curot.fr</v>
          </cell>
          <cell r="W27">
            <v>23630</v>
          </cell>
          <cell r="Y27">
            <v>23630</v>
          </cell>
          <cell r="Z27">
            <v>6750</v>
          </cell>
          <cell r="AA27" t="str">
            <v>RC</v>
          </cell>
        </row>
        <row r="28">
          <cell r="A28">
            <v>1.0269999999999999</v>
          </cell>
          <cell r="B28">
            <v>3</v>
          </cell>
          <cell r="C28" t="str">
            <v>RM</v>
          </cell>
          <cell r="D28" t="str">
            <v>GD</v>
          </cell>
          <cell r="E28" t="str">
            <v>IMMO COLRUYT FRANCE</v>
          </cell>
          <cell r="F28" t="str">
            <v>4, Rue des Entrepôts</v>
          </cell>
          <cell r="G28">
            <v>39700</v>
          </cell>
          <cell r="H28" t="str">
            <v>ROCHEFORT SUR NENON</v>
          </cell>
          <cell r="I28">
            <v>384707445</v>
          </cell>
          <cell r="J28">
            <v>785445620</v>
          </cell>
          <cell r="K28" t="str">
            <v>jeremie.chauvelot@colruyt.fr</v>
          </cell>
          <cell r="L28" t="str">
            <v>COLRUYT</v>
          </cell>
          <cell r="M28" t="str">
            <v>ALSACE</v>
          </cell>
          <cell r="N28">
            <v>67</v>
          </cell>
          <cell r="O28" t="str">
            <v>WIWERSHEIM</v>
          </cell>
          <cell r="P28" t="str">
            <v>CETEC INGENIERIE</v>
          </cell>
          <cell r="Q28" t="str">
            <v>6, Avenue Armand Bloch    BP 72165</v>
          </cell>
          <cell r="R28">
            <v>25202</v>
          </cell>
          <cell r="S28" t="str">
            <v>MONTBELIARD Cédex</v>
          </cell>
          <cell r="T28">
            <v>381983183</v>
          </cell>
          <cell r="U28">
            <v>785445620</v>
          </cell>
          <cell r="V28" t="str">
            <v>jeremie.chauvelot@colruyt.fr</v>
          </cell>
          <cell r="W28">
            <v>140049.65</v>
          </cell>
          <cell r="Y28">
            <v>140049.65</v>
          </cell>
          <cell r="Z28">
            <v>66624</v>
          </cell>
          <cell r="AA28" t="str">
            <v>RM</v>
          </cell>
        </row>
        <row r="29">
          <cell r="A29">
            <v>1.028</v>
          </cell>
          <cell r="B29">
            <v>3</v>
          </cell>
          <cell r="C29" t="str">
            <v>RM</v>
          </cell>
          <cell r="D29" t="str">
            <v>BI</v>
          </cell>
          <cell r="E29" t="str">
            <v>EM2C</v>
          </cell>
          <cell r="F29" t="str">
            <v>14, Chemin de la Plaine</v>
          </cell>
          <cell r="G29">
            <v>69390</v>
          </cell>
          <cell r="H29" t="str">
            <v>VOURLES</v>
          </cell>
          <cell r="I29">
            <v>472319444</v>
          </cell>
          <cell r="J29">
            <v>620981427</v>
          </cell>
          <cell r="K29" t="str">
            <v>f.wattiez@em2c.com</v>
          </cell>
          <cell r="L29" t="str">
            <v>SCI VAN ORTON</v>
          </cell>
          <cell r="M29" t="str">
            <v>RHONE ALPES</v>
          </cell>
          <cell r="N29">
            <v>38</v>
          </cell>
          <cell r="O29" t="str">
            <v>ESTRABLIN</v>
          </cell>
          <cell r="P29" t="str">
            <v>EM2C</v>
          </cell>
          <cell r="Q29" t="str">
            <v>14, Chemin de la Plaine</v>
          </cell>
          <cell r="R29">
            <v>69390</v>
          </cell>
          <cell r="S29" t="str">
            <v>VOURLES</v>
          </cell>
          <cell r="T29">
            <v>472319444</v>
          </cell>
          <cell r="U29">
            <v>620981427</v>
          </cell>
          <cell r="V29" t="str">
            <v>f.wattiez@em2c.com</v>
          </cell>
          <cell r="W29">
            <v>275000</v>
          </cell>
          <cell r="Y29">
            <v>275000</v>
          </cell>
          <cell r="Z29">
            <v>133004</v>
          </cell>
          <cell r="AA29" t="str">
            <v>RM</v>
          </cell>
        </row>
        <row r="30">
          <cell r="A30">
            <v>1.0289999999999999</v>
          </cell>
          <cell r="B30">
            <v>3</v>
          </cell>
          <cell r="C30" t="str">
            <v>JH</v>
          </cell>
          <cell r="D30" t="str">
            <v>AR</v>
          </cell>
          <cell r="E30" t="str">
            <v>ARCO</v>
          </cell>
          <cell r="F30" t="str">
            <v>6, Rue de Dublin</v>
          </cell>
          <cell r="G30">
            <v>67300</v>
          </cell>
          <cell r="H30" t="str">
            <v>SCHILTIGHEIM</v>
          </cell>
          <cell r="I30">
            <v>388251715</v>
          </cell>
          <cell r="L30" t="str">
            <v>ETOILE INVEST</v>
          </cell>
          <cell r="M30" t="str">
            <v>ALSACE</v>
          </cell>
          <cell r="N30">
            <v>67</v>
          </cell>
          <cell r="O30" t="str">
            <v>DUPPIGHEIM</v>
          </cell>
          <cell r="P30" t="str">
            <v>ARCO</v>
          </cell>
          <cell r="Q30" t="str">
            <v>6, Rue de Dublin</v>
          </cell>
          <cell r="R30">
            <v>67300</v>
          </cell>
          <cell r="S30" t="str">
            <v>SCHILTIGHEIM</v>
          </cell>
          <cell r="T30">
            <v>388251715</v>
          </cell>
          <cell r="U30" t="str">
            <v/>
          </cell>
          <cell r="V30" t="str">
            <v/>
          </cell>
          <cell r="W30">
            <v>81000</v>
          </cell>
          <cell r="Y30">
            <v>81000</v>
          </cell>
          <cell r="Z30">
            <v>37022</v>
          </cell>
          <cell r="AA30" t="str">
            <v>ER</v>
          </cell>
        </row>
        <row r="31">
          <cell r="A31">
            <v>1.03</v>
          </cell>
          <cell r="B31">
            <v>3</v>
          </cell>
          <cell r="C31" t="str">
            <v>JH</v>
          </cell>
          <cell r="D31" t="str">
            <v>AR</v>
          </cell>
          <cell r="E31" t="str">
            <v>ARCO</v>
          </cell>
          <cell r="F31" t="str">
            <v>6, Rue de Dublin</v>
          </cell>
          <cell r="G31">
            <v>67300</v>
          </cell>
          <cell r="H31" t="str">
            <v>SCHILTIGHEIM</v>
          </cell>
          <cell r="I31">
            <v>388251715</v>
          </cell>
          <cell r="L31" t="str">
            <v>JABO PROMOTION II</v>
          </cell>
          <cell r="M31" t="str">
            <v>ALSACE</v>
          </cell>
          <cell r="N31">
            <v>67</v>
          </cell>
          <cell r="O31" t="str">
            <v>ILLKIRCH GRAFFENSTADEN</v>
          </cell>
          <cell r="P31" t="str">
            <v>ARCO</v>
          </cell>
          <cell r="Q31" t="str">
            <v>6, Rue de Dublin</v>
          </cell>
          <cell r="R31">
            <v>67300</v>
          </cell>
          <cell r="S31" t="str">
            <v>SCHILTIGHEIM</v>
          </cell>
          <cell r="T31">
            <v>388251715</v>
          </cell>
          <cell r="U31" t="str">
            <v/>
          </cell>
          <cell r="V31" t="str">
            <v/>
          </cell>
          <cell r="W31">
            <v>118000</v>
          </cell>
          <cell r="Y31">
            <v>118000</v>
          </cell>
          <cell r="Z31">
            <v>56773</v>
          </cell>
          <cell r="AA31" t="str">
            <v>ER</v>
          </cell>
        </row>
        <row r="32">
          <cell r="A32">
            <v>1.0309999999999999</v>
          </cell>
          <cell r="B32">
            <v>3</v>
          </cell>
          <cell r="C32" t="str">
            <v>JH</v>
          </cell>
          <cell r="D32" t="str">
            <v>AR</v>
          </cell>
          <cell r="E32" t="str">
            <v>ARCO</v>
          </cell>
          <cell r="F32" t="str">
            <v>6, Rue de Dublin</v>
          </cell>
          <cell r="G32">
            <v>67300</v>
          </cell>
          <cell r="H32" t="str">
            <v>SCHILTIGHEIM</v>
          </cell>
          <cell r="I32">
            <v>388251715</v>
          </cell>
          <cell r="L32" t="str">
            <v>SCI AMA</v>
          </cell>
          <cell r="M32" t="str">
            <v>ALSACE</v>
          </cell>
          <cell r="N32">
            <v>67</v>
          </cell>
          <cell r="O32" t="str">
            <v>WASSELONNE</v>
          </cell>
          <cell r="P32" t="str">
            <v>ARCO</v>
          </cell>
          <cell r="Q32" t="str">
            <v>6, Rue de Dublin</v>
          </cell>
          <cell r="R32">
            <v>67300</v>
          </cell>
          <cell r="S32" t="str">
            <v>SCHILTIGHEIM</v>
          </cell>
          <cell r="T32">
            <v>388251715</v>
          </cell>
          <cell r="U32" t="str">
            <v/>
          </cell>
          <cell r="V32" t="str">
            <v/>
          </cell>
          <cell r="W32">
            <v>66000</v>
          </cell>
          <cell r="Y32">
            <v>66000</v>
          </cell>
          <cell r="Z32">
            <v>31363</v>
          </cell>
          <cell r="AA32" t="str">
            <v>ER</v>
          </cell>
        </row>
        <row r="33">
          <cell r="A33">
            <v>1.032</v>
          </cell>
          <cell r="B33">
            <v>3</v>
          </cell>
          <cell r="C33" t="str">
            <v>JH</v>
          </cell>
          <cell r="D33" t="str">
            <v>GD</v>
          </cell>
          <cell r="E33" t="str">
            <v>GROOT</v>
          </cell>
          <cell r="F33" t="str">
            <v>14, Avenue de l'Europe</v>
          </cell>
          <cell r="G33">
            <v>67390</v>
          </cell>
          <cell r="H33" t="str">
            <v>MARCKOLSHEIM</v>
          </cell>
          <cell r="I33">
            <v>388586230</v>
          </cell>
          <cell r="L33" t="str">
            <v>GROOT</v>
          </cell>
          <cell r="M33" t="str">
            <v>ALSACE</v>
          </cell>
          <cell r="N33">
            <v>67</v>
          </cell>
          <cell r="O33" t="str">
            <v>MARCKOLSHEIM</v>
          </cell>
          <cell r="P33" t="str">
            <v>CREABAT</v>
          </cell>
          <cell r="Q33" t="str">
            <v>169, Rue de Richwiller</v>
          </cell>
          <cell r="R33">
            <v>68260</v>
          </cell>
          <cell r="S33" t="str">
            <v>KINGERSHEIM</v>
          </cell>
          <cell r="T33">
            <v>389508409</v>
          </cell>
          <cell r="U33" t="str">
            <v/>
          </cell>
          <cell r="V33" t="str">
            <v>m.guntz@creabat.pro</v>
          </cell>
          <cell r="W33">
            <v>110000</v>
          </cell>
          <cell r="Y33">
            <v>110000</v>
          </cell>
          <cell r="Z33">
            <v>57518</v>
          </cell>
          <cell r="AA33" t="str">
            <v>FV</v>
          </cell>
        </row>
        <row r="34">
          <cell r="A34">
            <v>1.0329999999999999</v>
          </cell>
          <cell r="B34">
            <v>4</v>
          </cell>
          <cell r="C34" t="str">
            <v>JH</v>
          </cell>
          <cell r="D34" t="str">
            <v>HS</v>
          </cell>
          <cell r="E34" t="str">
            <v>ARKEDIA</v>
          </cell>
          <cell r="F34" t="str">
            <v>1, Chemin du Heilgass</v>
          </cell>
          <cell r="G34">
            <v>68230</v>
          </cell>
          <cell r="H34" t="str">
            <v>TURCKHEIM</v>
          </cell>
          <cell r="J34">
            <v>626521247</v>
          </cell>
          <cell r="K34" t="str">
            <v>rschaal@akedia.fr</v>
          </cell>
          <cell r="L34" t="str">
            <v>TRAFICO</v>
          </cell>
          <cell r="M34" t="str">
            <v>ALSACE</v>
          </cell>
          <cell r="N34">
            <v>68</v>
          </cell>
          <cell r="O34" t="str">
            <v>BENNWIHR</v>
          </cell>
          <cell r="P34" t="str">
            <v>ARKEDIA</v>
          </cell>
          <cell r="Q34" t="str">
            <v>1, Chemin du Heilgass</v>
          </cell>
          <cell r="R34">
            <v>68230</v>
          </cell>
          <cell r="S34" t="str">
            <v>TURCKHEIM</v>
          </cell>
          <cell r="T34" t="str">
            <v/>
          </cell>
          <cell r="U34">
            <v>626521247</v>
          </cell>
          <cell r="V34" t="str">
            <v>rschaal@akedia.fr</v>
          </cell>
          <cell r="W34">
            <v>38000</v>
          </cell>
          <cell r="Y34">
            <v>38000</v>
          </cell>
          <cell r="Z34">
            <v>9620</v>
          </cell>
          <cell r="AA34" t="str">
            <v>FV</v>
          </cell>
        </row>
        <row r="35">
          <cell r="A35">
            <v>1.034</v>
          </cell>
          <cell r="B35">
            <v>4</v>
          </cell>
          <cell r="C35" t="str">
            <v>JH</v>
          </cell>
          <cell r="D35" t="str">
            <v>AR</v>
          </cell>
          <cell r="E35" t="str">
            <v>ARKEDIA</v>
          </cell>
          <cell r="F35" t="str">
            <v>1, Chemin du Heilgass</v>
          </cell>
          <cell r="G35">
            <v>68230</v>
          </cell>
          <cell r="H35" t="str">
            <v>TURCKHEIM</v>
          </cell>
          <cell r="J35">
            <v>626521247</v>
          </cell>
          <cell r="K35" t="str">
            <v>rschaal@akedia.fr</v>
          </cell>
          <cell r="L35" t="str">
            <v>SCI LE HAAG</v>
          </cell>
          <cell r="M35" t="str">
            <v>ALSACE</v>
          </cell>
          <cell r="N35">
            <v>68</v>
          </cell>
          <cell r="O35" t="str">
            <v>GUNSBACH</v>
          </cell>
          <cell r="P35" t="str">
            <v>ARKEDIA</v>
          </cell>
          <cell r="Q35" t="str">
            <v>1, Chemin du Heilgass</v>
          </cell>
          <cell r="R35">
            <v>68230</v>
          </cell>
          <cell r="S35" t="str">
            <v>TURCKHEIM</v>
          </cell>
          <cell r="T35" t="str">
            <v/>
          </cell>
          <cell r="U35">
            <v>626521247</v>
          </cell>
          <cell r="V35" t="str">
            <v>rschaal@akedia.fr</v>
          </cell>
          <cell r="W35">
            <v>118000</v>
          </cell>
          <cell r="Y35">
            <v>118000</v>
          </cell>
          <cell r="Z35">
            <v>64170</v>
          </cell>
          <cell r="AA35" t="str">
            <v>FV</v>
          </cell>
        </row>
        <row r="36">
          <cell r="A36">
            <v>1.0349999999999999</v>
          </cell>
          <cell r="B36">
            <v>4</v>
          </cell>
          <cell r="C36" t="str">
            <v>JH</v>
          </cell>
          <cell r="D36" t="str">
            <v>AR</v>
          </cell>
          <cell r="E36" t="str">
            <v>SCI AURORE</v>
          </cell>
          <cell r="F36" t="str">
            <v>4, Rue de Ribeauvillé</v>
          </cell>
          <cell r="G36">
            <v>68180</v>
          </cell>
          <cell r="H36" t="str">
            <v>HORBOURG WIHR</v>
          </cell>
          <cell r="L36" t="str">
            <v>SCI AURORE - MAURICE WELTER</v>
          </cell>
          <cell r="M36" t="str">
            <v>ALSACE</v>
          </cell>
          <cell r="N36">
            <v>68</v>
          </cell>
          <cell r="O36" t="str">
            <v>HORBOURG WIHR</v>
          </cell>
          <cell r="P36" t="str">
            <v>NEXT ID</v>
          </cell>
          <cell r="Q36" t="str">
            <v>13, Rue Bruat</v>
          </cell>
          <cell r="R36">
            <v>68000</v>
          </cell>
          <cell r="S36" t="str">
            <v>COLMAR</v>
          </cell>
          <cell r="T36">
            <v>368347729</v>
          </cell>
          <cell r="U36" t="str">
            <v/>
          </cell>
          <cell r="V36" t="str">
            <v>celine.bucher@nextid.eu</v>
          </cell>
          <cell r="W36">
            <v>52949</v>
          </cell>
          <cell r="Y36">
            <v>52949</v>
          </cell>
          <cell r="Z36">
            <v>18700</v>
          </cell>
        </row>
        <row r="37">
          <cell r="A37">
            <v>1.036</v>
          </cell>
          <cell r="B37">
            <v>4</v>
          </cell>
          <cell r="C37" t="str">
            <v>RM</v>
          </cell>
          <cell r="D37" t="str">
            <v>BI</v>
          </cell>
          <cell r="E37" t="str">
            <v>SOTRABEAU ACTIPOLE CONSTRUCTIONS</v>
          </cell>
          <cell r="F37" t="str">
            <v>300, Rue Richetta</v>
          </cell>
          <cell r="G37">
            <v>69400</v>
          </cell>
          <cell r="H37" t="str">
            <v>VILLEFRANCHE SUR SAONE</v>
          </cell>
          <cell r="I37">
            <v>474690039</v>
          </cell>
          <cell r="J37">
            <v>645785628</v>
          </cell>
          <cell r="K37" t="str">
            <v>vbu@actipole.fr</v>
          </cell>
          <cell r="L37" t="str">
            <v>AKT KOG</v>
          </cell>
          <cell r="M37" t="str">
            <v>RHONE ALPES</v>
          </cell>
          <cell r="N37">
            <v>69</v>
          </cell>
          <cell r="O37" t="str">
            <v>CORCELLES EN BEAUJOLAIS</v>
          </cell>
          <cell r="P37" t="str">
            <v>SOTRABEAU ACTIPOLE CONSTRUCTIONS</v>
          </cell>
          <cell r="Q37" t="str">
            <v>300, Rue Richetta</v>
          </cell>
          <cell r="R37">
            <v>69400</v>
          </cell>
          <cell r="S37" t="str">
            <v>VILLEFRANCHE SUR SAONE</v>
          </cell>
          <cell r="T37">
            <v>474690039</v>
          </cell>
          <cell r="U37">
            <v>645785628</v>
          </cell>
          <cell r="V37" t="str">
            <v>vbu@actipole.fr</v>
          </cell>
          <cell r="W37">
            <v>80000</v>
          </cell>
          <cell r="Y37">
            <v>80000</v>
          </cell>
          <cell r="Z37">
            <v>41885</v>
          </cell>
        </row>
        <row r="38">
          <cell r="A38">
            <v>1.0369999999999999</v>
          </cell>
          <cell r="B38">
            <v>4</v>
          </cell>
          <cell r="C38" t="str">
            <v>JH</v>
          </cell>
          <cell r="D38" t="str">
            <v>GD</v>
          </cell>
          <cell r="E38" t="str">
            <v>IMMOBILIERE EUROPEENNE DES MOUSQUETAIRES</v>
          </cell>
          <cell r="F38" t="str">
            <v>24, Rue Auguste Chabrière</v>
          </cell>
          <cell r="G38">
            <v>75015</v>
          </cell>
          <cell r="H38" t="str">
            <v>PARIS</v>
          </cell>
          <cell r="L38" t="str">
            <v>ROADY</v>
          </cell>
          <cell r="M38" t="str">
            <v>BOURGOGNE</v>
          </cell>
          <cell r="N38">
            <v>21</v>
          </cell>
          <cell r="O38" t="str">
            <v>BEAUNE</v>
          </cell>
          <cell r="P38" t="str">
            <v>AXIS INGENIERIE</v>
          </cell>
          <cell r="Q38" t="str">
            <v>89, Rue Bellecombe</v>
          </cell>
          <cell r="R38">
            <v>69003</v>
          </cell>
          <cell r="S38" t="str">
            <v>LYON</v>
          </cell>
          <cell r="T38">
            <v>478629555</v>
          </cell>
          <cell r="U38">
            <v>777974366</v>
          </cell>
          <cell r="V38" t="str">
            <v>info@axis-mo.fr</v>
          </cell>
          <cell r="W38">
            <v>83592</v>
          </cell>
          <cell r="Y38">
            <v>83592</v>
          </cell>
          <cell r="Z38">
            <v>64586</v>
          </cell>
        </row>
        <row r="39">
          <cell r="A39">
            <v>1.038</v>
          </cell>
          <cell r="B39">
            <v>4</v>
          </cell>
          <cell r="C39" t="str">
            <v>JLC</v>
          </cell>
          <cell r="D39" t="str">
            <v>BI</v>
          </cell>
          <cell r="E39" t="str">
            <v>SCI LE BOIS JOLI</v>
          </cell>
          <cell r="F39" t="str">
            <v>5, Rue Germain Sommeiller</v>
          </cell>
          <cell r="G39">
            <v>74100</v>
          </cell>
          <cell r="H39" t="str">
            <v>ANNEMASSE</v>
          </cell>
          <cell r="L39" t="str">
            <v>RION</v>
          </cell>
          <cell r="M39" t="str">
            <v>RHONE ALPES</v>
          </cell>
          <cell r="N39">
            <v>74</v>
          </cell>
          <cell r="O39" t="str">
            <v>ANNEMASSE</v>
          </cell>
          <cell r="P39" t="str">
            <v>IWI ECONOMISTE</v>
          </cell>
          <cell r="Q39" t="str">
            <v>1, Avenue du Pré Félin   PAE Les Glaisins   ANNECY LE VIEUX</v>
          </cell>
          <cell r="R39">
            <v>74940</v>
          </cell>
          <cell r="S39" t="str">
            <v>ANNECY</v>
          </cell>
          <cell r="T39" t="str">
            <v/>
          </cell>
          <cell r="U39" t="str">
            <v/>
          </cell>
          <cell r="V39" t="str">
            <v>bastien@iwi-economiste.fr</v>
          </cell>
          <cell r="W39">
            <v>94840</v>
          </cell>
          <cell r="Y39">
            <v>94840</v>
          </cell>
          <cell r="Z39">
            <v>19100</v>
          </cell>
        </row>
        <row r="40">
          <cell r="A40">
            <v>1.0389999999999999</v>
          </cell>
          <cell r="B40">
            <v>4</v>
          </cell>
          <cell r="C40" t="str">
            <v>BE</v>
          </cell>
          <cell r="D40" t="str">
            <v>AR</v>
          </cell>
          <cell r="E40" t="str">
            <v>CALMSTEEL</v>
          </cell>
          <cell r="F40" t="str">
            <v>10, Rue Penthièvre</v>
          </cell>
          <cell r="G40">
            <v>75008</v>
          </cell>
          <cell r="H40" t="str">
            <v>PARIS</v>
          </cell>
          <cell r="J40">
            <v>606710220</v>
          </cell>
          <cell r="L40" t="str">
            <v>YES FITNESS</v>
          </cell>
          <cell r="M40" t="str">
            <v>ILE DE FRANCE</v>
          </cell>
          <cell r="N40">
            <v>94</v>
          </cell>
          <cell r="O40" t="str">
            <v>LE PLESSIS TREVISE</v>
          </cell>
          <cell r="T40" t="str">
            <v/>
          </cell>
          <cell r="V40" t="str">
            <v/>
          </cell>
          <cell r="W40">
            <v>12500</v>
          </cell>
          <cell r="Y40">
            <v>12500</v>
          </cell>
          <cell r="Z40">
            <v>5000</v>
          </cell>
        </row>
        <row r="41">
          <cell r="A41">
            <v>1.04</v>
          </cell>
          <cell r="B41">
            <v>4</v>
          </cell>
          <cell r="C41" t="str">
            <v>RM</v>
          </cell>
          <cell r="D41" t="str">
            <v>BI</v>
          </cell>
          <cell r="E41" t="str">
            <v>SCI PR IMMOBILIERE DE CHESSY</v>
          </cell>
          <cell r="F41" t="str">
            <v>Rue des Quilles</v>
          </cell>
          <cell r="G41">
            <v>77700</v>
          </cell>
          <cell r="H41" t="str">
            <v>CHESSY</v>
          </cell>
          <cell r="L41" t="str">
            <v>SCI PR IMMOBILIERE DE CHESSY - MONTCHAT</v>
          </cell>
          <cell r="M41" t="str">
            <v>ILE DE FRANCE</v>
          </cell>
          <cell r="N41">
            <v>77</v>
          </cell>
          <cell r="O41" t="str">
            <v>CHESSY</v>
          </cell>
          <cell r="P41" t="str">
            <v>GLI</v>
          </cell>
          <cell r="Q41" t="str">
            <v>261, Rue de Paris</v>
          </cell>
          <cell r="R41">
            <v>9310</v>
          </cell>
          <cell r="S41" t="str">
            <v>MONTREUIL</v>
          </cell>
          <cell r="T41">
            <v>184860700</v>
          </cell>
          <cell r="U41">
            <v>786421658</v>
          </cell>
          <cell r="V41" t="str">
            <v/>
          </cell>
          <cell r="W41">
            <v>140000</v>
          </cell>
          <cell r="Y41">
            <v>140000</v>
          </cell>
          <cell r="Z41">
            <v>49882</v>
          </cell>
          <cell r="AA41" t="str">
            <v>RM</v>
          </cell>
        </row>
        <row r="42">
          <cell r="A42">
            <v>1.0409999999999999</v>
          </cell>
          <cell r="B42">
            <v>4</v>
          </cell>
          <cell r="C42" t="str">
            <v>RM</v>
          </cell>
          <cell r="D42" t="str">
            <v>DI</v>
          </cell>
          <cell r="E42" t="str">
            <v>RION CONSTRUCTION INDUSTRIELLE</v>
          </cell>
          <cell r="F42" t="str">
            <v>c/o BURO CLUB    11, Rue des Arts et Métiers</v>
          </cell>
          <cell r="G42">
            <v>97200</v>
          </cell>
          <cell r="H42" t="str">
            <v xml:space="preserve">FORT DE FRANCE </v>
          </cell>
          <cell r="L42" t="str">
            <v>HABITATION JESUITE A</v>
          </cell>
          <cell r="M42" t="str">
            <v>OUTRE MER</v>
          </cell>
          <cell r="N42">
            <v>97</v>
          </cell>
          <cell r="O42" t="str">
            <v>LA MARTINIQUE</v>
          </cell>
          <cell r="P42" t="str">
            <v>RION CONSTRUCTION INDUSTRIELLE</v>
          </cell>
          <cell r="Q42" t="str">
            <v>c/o BURO CLUB    11, Rue des Arts et Métiers</v>
          </cell>
          <cell r="R42">
            <v>97200</v>
          </cell>
          <cell r="S42" t="str">
            <v xml:space="preserve">FORT DE FRANCE </v>
          </cell>
          <cell r="T42" t="str">
            <v/>
          </cell>
          <cell r="U42" t="str">
            <v/>
          </cell>
          <cell r="V42" t="str">
            <v/>
          </cell>
          <cell r="W42">
            <v>19000</v>
          </cell>
          <cell r="Y42">
            <v>19000</v>
          </cell>
          <cell r="Z42">
            <v>4000</v>
          </cell>
          <cell r="AA42" t="str">
            <v>RM</v>
          </cell>
        </row>
        <row r="43">
          <cell r="M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Y43" t="str">
            <v/>
          </cell>
        </row>
        <row r="44">
          <cell r="M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Y44" t="str">
            <v/>
          </cell>
        </row>
        <row r="45">
          <cell r="M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Y45" t="str">
            <v/>
          </cell>
        </row>
        <row r="46">
          <cell r="M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Y46" t="str">
            <v/>
          </cell>
        </row>
        <row r="47">
          <cell r="M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Y47" t="str">
            <v/>
          </cell>
        </row>
        <row r="48">
          <cell r="M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Y48" t="str">
            <v/>
          </cell>
        </row>
        <row r="49">
          <cell r="M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Y49" t="str">
            <v/>
          </cell>
        </row>
        <row r="50">
          <cell r="M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Y50" t="str">
            <v/>
          </cell>
        </row>
        <row r="51">
          <cell r="M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Y51" t="str">
            <v/>
          </cell>
        </row>
        <row r="52">
          <cell r="M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Y52" t="str">
            <v/>
          </cell>
        </row>
        <row r="53">
          <cell r="M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Y53" t="str">
            <v/>
          </cell>
        </row>
        <row r="54">
          <cell r="M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Y54" t="str">
            <v/>
          </cell>
        </row>
        <row r="55">
          <cell r="M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Y55" t="str">
            <v/>
          </cell>
        </row>
        <row r="56">
          <cell r="M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Y56" t="str">
            <v/>
          </cell>
        </row>
        <row r="57">
          <cell r="M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Y57" t="str">
            <v/>
          </cell>
        </row>
        <row r="58">
          <cell r="M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Y58" t="str">
            <v/>
          </cell>
        </row>
        <row r="59">
          <cell r="M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Y59" t="str">
            <v/>
          </cell>
        </row>
        <row r="60">
          <cell r="M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Y60" t="str">
            <v/>
          </cell>
        </row>
        <row r="61">
          <cell r="M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Y61" t="str">
            <v/>
          </cell>
        </row>
        <row r="62">
          <cell r="M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Y62" t="str">
            <v/>
          </cell>
        </row>
        <row r="63">
          <cell r="M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Y63" t="str">
            <v/>
          </cell>
        </row>
        <row r="64">
          <cell r="M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Y64" t="str">
            <v/>
          </cell>
        </row>
        <row r="65">
          <cell r="M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Y65" t="str">
            <v/>
          </cell>
        </row>
        <row r="66">
          <cell r="M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Y66" t="str">
            <v/>
          </cell>
        </row>
        <row r="67">
          <cell r="M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Y67" t="str">
            <v/>
          </cell>
        </row>
        <row r="68">
          <cell r="M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Y68" t="str">
            <v/>
          </cell>
        </row>
        <row r="69">
          <cell r="M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Y69" t="str">
            <v/>
          </cell>
        </row>
        <row r="70">
          <cell r="M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Y70" t="str">
            <v/>
          </cell>
        </row>
        <row r="71">
          <cell r="M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Y71" t="str">
            <v/>
          </cell>
        </row>
        <row r="72">
          <cell r="M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Y72" t="str">
            <v/>
          </cell>
        </row>
        <row r="73">
          <cell r="M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Y73" t="str">
            <v/>
          </cell>
        </row>
        <row r="74">
          <cell r="M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Y74" t="str">
            <v/>
          </cell>
        </row>
        <row r="75">
          <cell r="M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Y75" t="str">
            <v/>
          </cell>
        </row>
        <row r="76">
          <cell r="M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Y76" t="str">
            <v/>
          </cell>
        </row>
        <row r="77">
          <cell r="M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Y77" t="str">
            <v/>
          </cell>
        </row>
        <row r="78">
          <cell r="M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Y78" t="str">
            <v/>
          </cell>
        </row>
        <row r="79">
          <cell r="M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Y79" t="str">
            <v/>
          </cell>
        </row>
        <row r="80">
          <cell r="M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Y80" t="str">
            <v/>
          </cell>
        </row>
        <row r="81">
          <cell r="M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Y81" t="str">
            <v/>
          </cell>
        </row>
        <row r="82">
          <cell r="M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Y82" t="str">
            <v/>
          </cell>
        </row>
        <row r="83">
          <cell r="M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Y83" t="str">
            <v/>
          </cell>
        </row>
        <row r="84">
          <cell r="M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Y84" t="str">
            <v/>
          </cell>
        </row>
        <row r="85">
          <cell r="M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Y85" t="str">
            <v/>
          </cell>
        </row>
        <row r="86">
          <cell r="M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Y86" t="str">
            <v/>
          </cell>
        </row>
        <row r="87">
          <cell r="M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Y87" t="str">
            <v/>
          </cell>
        </row>
        <row r="88">
          <cell r="M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Y88" t="str">
            <v/>
          </cell>
        </row>
        <row r="89">
          <cell r="M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Y89" t="str">
            <v/>
          </cell>
        </row>
        <row r="90">
          <cell r="M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Y90" t="str">
            <v/>
          </cell>
        </row>
        <row r="91">
          <cell r="M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Y91" t="str">
            <v/>
          </cell>
        </row>
        <row r="92">
          <cell r="M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Y92" t="str">
            <v/>
          </cell>
        </row>
        <row r="93">
          <cell r="M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Y93" t="str">
            <v/>
          </cell>
        </row>
        <row r="94">
          <cell r="M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Y94" t="str">
            <v/>
          </cell>
        </row>
        <row r="95">
          <cell r="M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Y95" t="str">
            <v/>
          </cell>
        </row>
        <row r="96">
          <cell r="M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Y96" t="str">
            <v/>
          </cell>
        </row>
        <row r="97">
          <cell r="M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Y97" t="str">
            <v/>
          </cell>
        </row>
        <row r="98">
          <cell r="M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Y98" t="str">
            <v/>
          </cell>
        </row>
        <row r="99">
          <cell r="M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Y99" t="str">
            <v/>
          </cell>
        </row>
        <row r="100">
          <cell r="M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Y100" t="str">
            <v/>
          </cell>
        </row>
        <row r="101">
          <cell r="M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Y101" t="str">
            <v/>
          </cell>
        </row>
        <row r="102">
          <cell r="M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Y102" t="str">
            <v/>
          </cell>
        </row>
        <row r="103">
          <cell r="M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Y103" t="str">
            <v/>
          </cell>
        </row>
        <row r="104">
          <cell r="M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Y104" t="str">
            <v/>
          </cell>
        </row>
        <row r="105">
          <cell r="M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Y105" t="str">
            <v/>
          </cell>
        </row>
        <row r="106">
          <cell r="M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Y106" t="str">
            <v/>
          </cell>
        </row>
        <row r="107">
          <cell r="M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Y107" t="str">
            <v/>
          </cell>
        </row>
        <row r="108">
          <cell r="M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Y108" t="str">
            <v/>
          </cell>
        </row>
        <row r="109">
          <cell r="M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Y109" t="str">
            <v/>
          </cell>
        </row>
        <row r="110">
          <cell r="M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Y110" t="str">
            <v/>
          </cell>
        </row>
        <row r="111">
          <cell r="M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Y111" t="str">
            <v/>
          </cell>
        </row>
        <row r="112">
          <cell r="M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Y112" t="str">
            <v/>
          </cell>
        </row>
        <row r="113">
          <cell r="M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Y113" t="str">
            <v/>
          </cell>
        </row>
        <row r="114">
          <cell r="M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Y114" t="str">
            <v/>
          </cell>
        </row>
        <row r="115">
          <cell r="M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Y115" t="str">
            <v/>
          </cell>
        </row>
        <row r="116"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Y116" t="str">
            <v/>
          </cell>
        </row>
        <row r="117">
          <cell r="M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Y117" t="str">
            <v/>
          </cell>
        </row>
        <row r="118">
          <cell r="M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Y118" t="str">
            <v/>
          </cell>
        </row>
        <row r="119">
          <cell r="M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Y119" t="str">
            <v/>
          </cell>
        </row>
        <row r="120">
          <cell r="M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Y120" t="str">
            <v/>
          </cell>
        </row>
        <row r="121">
          <cell r="M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Y121" t="str">
            <v/>
          </cell>
        </row>
        <row r="122">
          <cell r="M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Y122" t="str">
            <v/>
          </cell>
        </row>
        <row r="123">
          <cell r="M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Y123" t="str">
            <v/>
          </cell>
        </row>
        <row r="124">
          <cell r="M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Y124" t="str">
            <v/>
          </cell>
        </row>
        <row r="125">
          <cell r="M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Y125" t="str">
            <v/>
          </cell>
        </row>
        <row r="126">
          <cell r="M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Y126" t="str">
            <v/>
          </cell>
        </row>
        <row r="127">
          <cell r="M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Y127" t="str">
            <v/>
          </cell>
        </row>
        <row r="128">
          <cell r="M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Y128" t="str">
            <v/>
          </cell>
        </row>
        <row r="129">
          <cell r="M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Y129" t="str">
            <v/>
          </cell>
        </row>
        <row r="130">
          <cell r="M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Y130" t="str">
            <v/>
          </cell>
        </row>
        <row r="131">
          <cell r="M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Y131" t="str">
            <v/>
          </cell>
        </row>
        <row r="132">
          <cell r="M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Y132" t="str">
            <v/>
          </cell>
        </row>
        <row r="133">
          <cell r="M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Y133" t="str">
            <v/>
          </cell>
        </row>
        <row r="134">
          <cell r="M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Y134" t="str">
            <v/>
          </cell>
        </row>
        <row r="135">
          <cell r="M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Y135" t="str">
            <v/>
          </cell>
        </row>
        <row r="136"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Y136" t="str">
            <v/>
          </cell>
        </row>
        <row r="137">
          <cell r="M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Y137" t="str">
            <v/>
          </cell>
        </row>
        <row r="138">
          <cell r="M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Y138" t="str">
            <v/>
          </cell>
        </row>
        <row r="139">
          <cell r="M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Y139" t="str">
            <v/>
          </cell>
        </row>
        <row r="140">
          <cell r="M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Y140" t="str">
            <v/>
          </cell>
        </row>
        <row r="141">
          <cell r="M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Y141" t="str">
            <v/>
          </cell>
        </row>
        <row r="142">
          <cell r="M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Y142" t="str">
            <v/>
          </cell>
        </row>
        <row r="143">
          <cell r="M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Y143" t="str">
            <v/>
          </cell>
        </row>
        <row r="144">
          <cell r="M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Y144" t="str">
            <v/>
          </cell>
        </row>
        <row r="145">
          <cell r="M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Y145" t="str">
            <v/>
          </cell>
        </row>
        <row r="146">
          <cell r="M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Y146" t="str">
            <v/>
          </cell>
        </row>
        <row r="147">
          <cell r="M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Y147" t="str">
            <v/>
          </cell>
        </row>
        <row r="148">
          <cell r="M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Y148" t="str">
            <v/>
          </cell>
        </row>
        <row r="149">
          <cell r="M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Y149" t="str">
            <v/>
          </cell>
        </row>
        <row r="150">
          <cell r="M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Y150" t="str">
            <v/>
          </cell>
        </row>
        <row r="151">
          <cell r="M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Y151" t="str">
            <v/>
          </cell>
        </row>
        <row r="152">
          <cell r="M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Y152" t="str">
            <v/>
          </cell>
        </row>
        <row r="153">
          <cell r="M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Y153" t="str">
            <v/>
          </cell>
        </row>
        <row r="154">
          <cell r="M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Y154" t="str">
            <v/>
          </cell>
        </row>
        <row r="155">
          <cell r="M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Y155" t="str">
            <v/>
          </cell>
        </row>
        <row r="156">
          <cell r="M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Y156" t="str">
            <v/>
          </cell>
        </row>
        <row r="157">
          <cell r="M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Y157" t="str">
            <v/>
          </cell>
        </row>
        <row r="158">
          <cell r="M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Y158" t="str">
            <v/>
          </cell>
        </row>
        <row r="159">
          <cell r="M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Y159" t="str">
            <v/>
          </cell>
        </row>
        <row r="160">
          <cell r="M160" t="str">
            <v/>
          </cell>
        </row>
        <row r="161">
          <cell r="M161" t="str">
            <v/>
          </cell>
        </row>
        <row r="162">
          <cell r="M162" t="str">
            <v/>
          </cell>
        </row>
        <row r="163">
          <cell r="M163" t="str">
            <v/>
          </cell>
        </row>
        <row r="164">
          <cell r="M164" t="str">
            <v/>
          </cell>
        </row>
        <row r="165">
          <cell r="M165" t="str">
            <v/>
          </cell>
        </row>
        <row r="166">
          <cell r="M166" t="str">
            <v/>
          </cell>
        </row>
        <row r="167">
          <cell r="M167" t="str">
            <v/>
          </cell>
        </row>
        <row r="168">
          <cell r="M168" t="str">
            <v/>
          </cell>
        </row>
        <row r="169">
          <cell r="M169" t="str">
            <v/>
          </cell>
        </row>
        <row r="170">
          <cell r="M170" t="str">
            <v/>
          </cell>
        </row>
        <row r="171">
          <cell r="M171" t="str">
            <v/>
          </cell>
        </row>
        <row r="172">
          <cell r="M172" t="str">
            <v/>
          </cell>
        </row>
        <row r="173">
          <cell r="M173" t="str">
            <v/>
          </cell>
        </row>
        <row r="174">
          <cell r="M174" t="str">
            <v/>
          </cell>
        </row>
        <row r="175">
          <cell r="M175" t="str">
            <v/>
          </cell>
        </row>
        <row r="176">
          <cell r="M176" t="str">
            <v/>
          </cell>
        </row>
        <row r="177">
          <cell r="M177" t="str">
            <v/>
          </cell>
        </row>
        <row r="178">
          <cell r="M178" t="str">
            <v/>
          </cell>
        </row>
        <row r="179">
          <cell r="M179" t="str">
            <v/>
          </cell>
        </row>
        <row r="180">
          <cell r="M180" t="str">
            <v/>
          </cell>
        </row>
        <row r="181">
          <cell r="M181" t="str">
            <v/>
          </cell>
        </row>
        <row r="182">
          <cell r="M182" t="str">
            <v/>
          </cell>
        </row>
        <row r="183">
          <cell r="M183" t="str">
            <v/>
          </cell>
        </row>
        <row r="184">
          <cell r="M184" t="str">
            <v/>
          </cell>
        </row>
        <row r="185">
          <cell r="M185" t="str">
            <v/>
          </cell>
        </row>
        <row r="186">
          <cell r="M186" t="str">
            <v/>
          </cell>
        </row>
        <row r="187">
          <cell r="M187" t="str">
            <v/>
          </cell>
        </row>
        <row r="188">
          <cell r="M188" t="str">
            <v/>
          </cell>
        </row>
        <row r="189">
          <cell r="M189" t="str">
            <v/>
          </cell>
        </row>
        <row r="190">
          <cell r="M190" t="str">
            <v/>
          </cell>
        </row>
        <row r="191">
          <cell r="M191" t="str">
            <v/>
          </cell>
        </row>
        <row r="192">
          <cell r="M192" t="str">
            <v/>
          </cell>
        </row>
        <row r="193">
          <cell r="M193" t="str">
            <v/>
          </cell>
        </row>
        <row r="194">
          <cell r="M194" t="str">
            <v/>
          </cell>
        </row>
        <row r="195">
          <cell r="M195" t="str">
            <v/>
          </cell>
        </row>
        <row r="196">
          <cell r="M196" t="str">
            <v/>
          </cell>
        </row>
        <row r="197">
          <cell r="M197" t="str">
            <v/>
          </cell>
        </row>
        <row r="198">
          <cell r="M198" t="str">
            <v/>
          </cell>
        </row>
        <row r="199">
          <cell r="M199" t="str">
            <v/>
          </cell>
        </row>
        <row r="200">
          <cell r="M200" t="str">
            <v/>
          </cell>
        </row>
        <row r="201">
          <cell r="M201" t="str">
            <v/>
          </cell>
        </row>
        <row r="202">
          <cell r="M202" t="str">
            <v/>
          </cell>
        </row>
        <row r="203">
          <cell r="M203" t="str">
            <v/>
          </cell>
        </row>
        <row r="204">
          <cell r="M204" t="str">
            <v/>
          </cell>
        </row>
        <row r="205">
          <cell r="M205" t="str">
            <v/>
          </cell>
        </row>
        <row r="206">
          <cell r="M206" t="str">
            <v/>
          </cell>
        </row>
        <row r="207">
          <cell r="M207" t="str">
            <v/>
          </cell>
        </row>
        <row r="208">
          <cell r="M208" t="str">
            <v/>
          </cell>
        </row>
        <row r="209">
          <cell r="M209" t="str">
            <v/>
          </cell>
        </row>
        <row r="210">
          <cell r="M210" t="str">
            <v/>
          </cell>
        </row>
        <row r="211">
          <cell r="M211" t="str">
            <v/>
          </cell>
        </row>
        <row r="212">
          <cell r="M212" t="str">
            <v/>
          </cell>
        </row>
        <row r="213">
          <cell r="M213" t="str">
            <v/>
          </cell>
        </row>
        <row r="214">
          <cell r="M214" t="str">
            <v/>
          </cell>
        </row>
        <row r="215">
          <cell r="M215" t="str">
            <v/>
          </cell>
        </row>
        <row r="216">
          <cell r="M216" t="str">
            <v/>
          </cell>
        </row>
        <row r="217">
          <cell r="M217" t="str">
            <v/>
          </cell>
        </row>
        <row r="218">
          <cell r="M218" t="str">
            <v/>
          </cell>
        </row>
        <row r="219">
          <cell r="M219" t="str">
            <v/>
          </cell>
        </row>
        <row r="220">
          <cell r="M220" t="str">
            <v/>
          </cell>
        </row>
        <row r="221">
          <cell r="M221" t="str">
            <v/>
          </cell>
        </row>
        <row r="222">
          <cell r="M222" t="str">
            <v/>
          </cell>
        </row>
        <row r="223">
          <cell r="M223" t="str">
            <v/>
          </cell>
        </row>
        <row r="224">
          <cell r="M224" t="str">
            <v/>
          </cell>
        </row>
        <row r="225">
          <cell r="M225" t="str">
            <v/>
          </cell>
        </row>
        <row r="226">
          <cell r="M226" t="str">
            <v/>
          </cell>
        </row>
        <row r="227">
          <cell r="M227" t="str">
            <v/>
          </cell>
        </row>
        <row r="228">
          <cell r="M228" t="str">
            <v/>
          </cell>
        </row>
        <row r="229">
          <cell r="M229" t="str">
            <v/>
          </cell>
        </row>
        <row r="230">
          <cell r="M230" t="str">
            <v/>
          </cell>
        </row>
        <row r="231">
          <cell r="M231" t="str">
            <v/>
          </cell>
        </row>
        <row r="232">
          <cell r="M232" t="str">
            <v/>
          </cell>
        </row>
        <row r="233">
          <cell r="M233" t="str">
            <v/>
          </cell>
        </row>
        <row r="234">
          <cell r="M234" t="str">
            <v/>
          </cell>
        </row>
        <row r="235">
          <cell r="M235" t="str">
            <v/>
          </cell>
        </row>
        <row r="236">
          <cell r="M236" t="str">
            <v/>
          </cell>
        </row>
        <row r="237">
          <cell r="M237" t="str">
            <v/>
          </cell>
        </row>
        <row r="238">
          <cell r="M238" t="str">
            <v/>
          </cell>
        </row>
        <row r="239">
          <cell r="M239" t="str">
            <v/>
          </cell>
        </row>
        <row r="240">
          <cell r="M240" t="str">
            <v/>
          </cell>
        </row>
        <row r="241">
          <cell r="M241" t="str">
            <v/>
          </cell>
        </row>
        <row r="242">
          <cell r="M242" t="str">
            <v/>
          </cell>
        </row>
        <row r="243">
          <cell r="M243" t="str">
            <v/>
          </cell>
        </row>
        <row r="244">
          <cell r="M244" t="str">
            <v/>
          </cell>
        </row>
        <row r="245">
          <cell r="M245" t="str">
            <v/>
          </cell>
        </row>
        <row r="246">
          <cell r="M246" t="str">
            <v/>
          </cell>
        </row>
        <row r="247">
          <cell r="M247" t="str">
            <v/>
          </cell>
        </row>
        <row r="248">
          <cell r="M248" t="str">
            <v/>
          </cell>
        </row>
        <row r="249">
          <cell r="M249" t="str">
            <v/>
          </cell>
        </row>
        <row r="250">
          <cell r="M250" t="str">
            <v/>
          </cell>
        </row>
        <row r="251">
          <cell r="M251" t="str">
            <v/>
          </cell>
        </row>
        <row r="252">
          <cell r="M252" t="str">
            <v/>
          </cell>
        </row>
        <row r="253">
          <cell r="M253" t="str">
            <v/>
          </cell>
        </row>
        <row r="254">
          <cell r="M254" t="str">
            <v/>
          </cell>
        </row>
        <row r="255">
          <cell r="M255" t="str">
            <v/>
          </cell>
        </row>
        <row r="256">
          <cell r="M256" t="str">
            <v/>
          </cell>
        </row>
        <row r="257">
          <cell r="M257" t="str">
            <v/>
          </cell>
        </row>
        <row r="258">
          <cell r="M258" t="str">
            <v/>
          </cell>
        </row>
        <row r="259">
          <cell r="M259" t="str">
            <v/>
          </cell>
        </row>
        <row r="260">
          <cell r="M260" t="str">
            <v/>
          </cell>
        </row>
        <row r="261">
          <cell r="M261" t="str">
            <v/>
          </cell>
        </row>
        <row r="262">
          <cell r="M262" t="str">
            <v/>
          </cell>
        </row>
        <row r="263">
          <cell r="M263" t="str">
            <v/>
          </cell>
        </row>
        <row r="264">
          <cell r="M264" t="str">
            <v/>
          </cell>
        </row>
        <row r="265">
          <cell r="M265" t="str">
            <v/>
          </cell>
        </row>
        <row r="266">
          <cell r="M266" t="str">
            <v/>
          </cell>
        </row>
        <row r="267">
          <cell r="M267" t="str">
            <v/>
          </cell>
        </row>
        <row r="268">
          <cell r="M268" t="str">
            <v/>
          </cell>
        </row>
        <row r="269">
          <cell r="M269" t="str">
            <v/>
          </cell>
        </row>
        <row r="270">
          <cell r="M270" t="str">
            <v/>
          </cell>
        </row>
        <row r="271">
          <cell r="M271" t="str">
            <v/>
          </cell>
        </row>
        <row r="272">
          <cell r="M272" t="str">
            <v/>
          </cell>
        </row>
        <row r="273">
          <cell r="M273" t="str">
            <v/>
          </cell>
        </row>
        <row r="274">
          <cell r="M274" t="str">
            <v/>
          </cell>
        </row>
        <row r="275">
          <cell r="M275" t="str">
            <v/>
          </cell>
        </row>
        <row r="276">
          <cell r="M276" t="str">
            <v/>
          </cell>
        </row>
        <row r="277">
          <cell r="M277" t="str">
            <v/>
          </cell>
        </row>
        <row r="278">
          <cell r="M278" t="str">
            <v/>
          </cell>
        </row>
        <row r="279">
          <cell r="M279" t="str">
            <v/>
          </cell>
        </row>
        <row r="280">
          <cell r="M280" t="str">
            <v/>
          </cell>
        </row>
        <row r="281">
          <cell r="M281" t="str">
            <v/>
          </cell>
        </row>
        <row r="282">
          <cell r="M282" t="str">
            <v/>
          </cell>
        </row>
        <row r="283">
          <cell r="M283" t="str">
            <v/>
          </cell>
        </row>
        <row r="284">
          <cell r="M284" t="str">
            <v/>
          </cell>
        </row>
        <row r="285">
          <cell r="M285" t="str">
            <v/>
          </cell>
        </row>
        <row r="286">
          <cell r="M286" t="str">
            <v/>
          </cell>
        </row>
        <row r="287">
          <cell r="M287" t="str">
            <v/>
          </cell>
        </row>
        <row r="288">
          <cell r="M288" t="str">
            <v/>
          </cell>
        </row>
        <row r="289">
          <cell r="M289" t="str">
            <v/>
          </cell>
        </row>
        <row r="290">
          <cell r="M290" t="str">
            <v/>
          </cell>
        </row>
        <row r="291">
          <cell r="M291" t="str">
            <v/>
          </cell>
        </row>
        <row r="292">
          <cell r="M292" t="str">
            <v/>
          </cell>
        </row>
        <row r="293">
          <cell r="M293" t="str">
            <v/>
          </cell>
        </row>
        <row r="294">
          <cell r="M294" t="str">
            <v/>
          </cell>
        </row>
        <row r="295">
          <cell r="M295" t="str">
            <v/>
          </cell>
        </row>
        <row r="296">
          <cell r="M296" t="str">
            <v/>
          </cell>
        </row>
        <row r="297">
          <cell r="M297" t="str">
            <v/>
          </cell>
        </row>
        <row r="298">
          <cell r="M298" t="str">
            <v/>
          </cell>
        </row>
        <row r="299">
          <cell r="M299" t="str">
            <v/>
          </cell>
        </row>
        <row r="300">
          <cell r="M300" t="str">
            <v/>
          </cell>
        </row>
      </sheetData>
      <sheetData sheetId="25">
        <row r="1">
          <cell r="A1" t="str">
            <v>LISTE FEUILLES</v>
          </cell>
          <cell r="B1" t="str">
            <v>M OUVRAGE</v>
          </cell>
          <cell r="C1" t="str">
            <v>CHANTIER</v>
          </cell>
          <cell r="D1" t="str">
            <v>LIEU</v>
          </cell>
          <cell r="E1" t="str">
            <v>M ŒUVRE</v>
          </cell>
          <cell r="F1" t="str">
            <v>marne</v>
          </cell>
          <cell r="H1" t="str">
            <v/>
          </cell>
          <cell r="X1" t="str">
            <v>Liste des Feuilles</v>
          </cell>
        </row>
        <row r="2">
          <cell r="A2">
            <v>1997</v>
          </cell>
          <cell r="B2" t="str">
            <v/>
          </cell>
          <cell r="X2">
            <v>1998</v>
          </cell>
        </row>
        <row r="3">
          <cell r="A3">
            <v>1998</v>
          </cell>
          <cell r="B3" t="str">
            <v/>
          </cell>
          <cell r="E3" t="str">
            <v/>
          </cell>
          <cell r="X3">
            <v>1999</v>
          </cell>
        </row>
        <row r="4">
          <cell r="A4">
            <v>1999</v>
          </cell>
          <cell r="B4" t="str">
            <v/>
          </cell>
          <cell r="E4" t="str">
            <v/>
          </cell>
          <cell r="X4">
            <v>2000</v>
          </cell>
        </row>
        <row r="5">
          <cell r="A5">
            <v>2000</v>
          </cell>
          <cell r="B5" t="str">
            <v/>
          </cell>
          <cell r="E5" t="str">
            <v/>
          </cell>
          <cell r="X5">
            <v>2001</v>
          </cell>
        </row>
        <row r="6">
          <cell r="A6">
            <v>2001</v>
          </cell>
          <cell r="B6" t="str">
            <v/>
          </cell>
          <cell r="E6" t="str">
            <v/>
          </cell>
          <cell r="X6">
            <v>2002</v>
          </cell>
        </row>
        <row r="7">
          <cell r="A7">
            <v>2002</v>
          </cell>
          <cell r="B7" t="str">
            <v/>
          </cell>
          <cell r="E7" t="str">
            <v/>
          </cell>
          <cell r="X7">
            <v>2003</v>
          </cell>
        </row>
        <row r="8">
          <cell r="A8">
            <v>2003</v>
          </cell>
          <cell r="B8" t="str">
            <v/>
          </cell>
          <cell r="E8" t="str">
            <v/>
          </cell>
          <cell r="X8">
            <v>2004</v>
          </cell>
        </row>
        <row r="9">
          <cell r="A9">
            <v>2004</v>
          </cell>
          <cell r="B9" t="str">
            <v/>
          </cell>
          <cell r="E9" t="str">
            <v/>
          </cell>
          <cell r="X9">
            <v>2005</v>
          </cell>
        </row>
        <row r="10">
          <cell r="A10">
            <v>2005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X10">
            <v>2006</v>
          </cell>
        </row>
        <row r="11">
          <cell r="A11">
            <v>2006</v>
          </cell>
          <cell r="B11" t="str">
            <v/>
          </cell>
          <cell r="C11" t="str">
            <v/>
          </cell>
          <cell r="D11">
            <v>6.1210000000000004</v>
          </cell>
          <cell r="E11" t="str">
            <v/>
          </cell>
          <cell r="X11">
            <v>2007</v>
          </cell>
        </row>
        <row r="12">
          <cell r="A12">
            <v>2007</v>
          </cell>
          <cell r="B12" t="str">
            <v/>
          </cell>
          <cell r="C12" t="str">
            <v/>
          </cell>
          <cell r="D12">
            <v>7.0149999999999997</v>
          </cell>
          <cell r="E12" t="str">
            <v/>
          </cell>
          <cell r="X12">
            <v>2008</v>
          </cell>
        </row>
        <row r="13">
          <cell r="A13">
            <v>2008</v>
          </cell>
          <cell r="B13" t="str">
            <v/>
          </cell>
          <cell r="C13" t="str">
            <v/>
          </cell>
          <cell r="D13">
            <v>8.0090000000000003</v>
          </cell>
          <cell r="E13" t="str">
            <v/>
          </cell>
          <cell r="X13">
            <v>2009</v>
          </cell>
        </row>
        <row r="14">
          <cell r="A14">
            <v>2009</v>
          </cell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X14">
            <v>2010</v>
          </cell>
        </row>
        <row r="15">
          <cell r="A15">
            <v>2010</v>
          </cell>
          <cell r="B15" t="str">
            <v/>
          </cell>
          <cell r="C15">
            <v>4.7E-2</v>
          </cell>
          <cell r="D15">
            <v>6.7000000000000004E-2</v>
          </cell>
          <cell r="E15" t="str">
            <v/>
          </cell>
          <cell r="X15">
            <v>2011</v>
          </cell>
        </row>
        <row r="16">
          <cell r="A16">
            <v>2011</v>
          </cell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X16">
            <v>2012</v>
          </cell>
        </row>
        <row r="17">
          <cell r="A17">
            <v>2012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X17">
            <v>2013</v>
          </cell>
        </row>
        <row r="18">
          <cell r="A18">
            <v>2013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X18">
            <v>2014</v>
          </cell>
        </row>
        <row r="19">
          <cell r="A19">
            <v>2014</v>
          </cell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X19">
            <v>2015</v>
          </cell>
        </row>
        <row r="20">
          <cell r="A20">
            <v>2015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X20">
            <v>2016</v>
          </cell>
        </row>
        <row r="21">
          <cell r="A21">
            <v>2016</v>
          </cell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X21">
            <v>2017</v>
          </cell>
        </row>
        <row r="22">
          <cell r="A22">
            <v>2017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X22">
            <v>2018</v>
          </cell>
        </row>
        <row r="23">
          <cell r="A23">
            <v>2018</v>
          </cell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X23">
            <v>2019</v>
          </cell>
        </row>
        <row r="24">
          <cell r="A24">
            <v>2019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X24">
            <v>2020</v>
          </cell>
        </row>
        <row r="25">
          <cell r="A25">
            <v>2020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X25" t="str">
            <v>RECHERCHE</v>
          </cell>
        </row>
        <row r="26">
          <cell r="A26">
            <v>2021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X26" t="str">
            <v>Feuil8</v>
          </cell>
        </row>
        <row r="27">
          <cell r="X27" t="str">
            <v>REGIONS</v>
          </cell>
        </row>
        <row r="28">
          <cell r="X28" t="str">
            <v>REP. 97-98-99</v>
          </cell>
        </row>
        <row r="29">
          <cell r="X29" t="str">
            <v>GRA. 97-98-99</v>
          </cell>
        </row>
        <row r="30">
          <cell r="X30" t="str">
            <v>TCD REPAR 2000</v>
          </cell>
        </row>
        <row r="31">
          <cell r="X31" t="str">
            <v>TCD REPAR 2001</v>
          </cell>
        </row>
        <row r="32">
          <cell r="X32" t="str">
            <v>TCD REPAR 2002</v>
          </cell>
        </row>
        <row r="33">
          <cell r="X33" t="str">
            <v>TCD REPAR 2003</v>
          </cell>
        </row>
      </sheetData>
      <sheetData sheetId="26">
        <row r="3">
          <cell r="A3" t="str">
            <v>Nombre de MONTANT TOTAL MARCHE HT</v>
          </cell>
          <cell r="B3" t="str">
            <v>MOIS</v>
          </cell>
        </row>
        <row r="4">
          <cell r="A4" t="str">
            <v>COM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 t="str">
            <v>Total</v>
          </cell>
        </row>
        <row r="5">
          <cell r="A5" t="str">
            <v>BB</v>
          </cell>
          <cell r="B5">
            <v>2</v>
          </cell>
          <cell r="D5">
            <v>2</v>
          </cell>
          <cell r="F5">
            <v>5</v>
          </cell>
          <cell r="G5">
            <v>9</v>
          </cell>
        </row>
        <row r="6">
          <cell r="A6" t="str">
            <v>BE</v>
          </cell>
          <cell r="B6">
            <v>5</v>
          </cell>
          <cell r="C6">
            <v>5</v>
          </cell>
          <cell r="D6">
            <v>7</v>
          </cell>
          <cell r="E6">
            <v>3</v>
          </cell>
          <cell r="F6">
            <v>8</v>
          </cell>
          <cell r="G6">
            <v>28</v>
          </cell>
        </row>
        <row r="7">
          <cell r="A7" t="str">
            <v>FB</v>
          </cell>
          <cell r="B7">
            <v>1</v>
          </cell>
          <cell r="C7">
            <v>1</v>
          </cell>
          <cell r="G7">
            <v>2</v>
          </cell>
        </row>
        <row r="8">
          <cell r="A8" t="str">
            <v>FZ</v>
          </cell>
          <cell r="C8">
            <v>1</v>
          </cell>
          <cell r="D8">
            <v>2</v>
          </cell>
          <cell r="E8">
            <v>2</v>
          </cell>
          <cell r="G8">
            <v>5</v>
          </cell>
        </row>
        <row r="9">
          <cell r="A9" t="str">
            <v>RM</v>
          </cell>
          <cell r="B9">
            <v>2</v>
          </cell>
          <cell r="D9">
            <v>2</v>
          </cell>
          <cell r="G9">
            <v>4</v>
          </cell>
        </row>
        <row r="10">
          <cell r="A10" t="str">
            <v>YM</v>
          </cell>
          <cell r="C10">
            <v>2</v>
          </cell>
          <cell r="D10">
            <v>3</v>
          </cell>
          <cell r="E10">
            <v>5</v>
          </cell>
          <cell r="G10">
            <v>10</v>
          </cell>
        </row>
        <row r="11">
          <cell r="A11" t="str">
            <v>Total</v>
          </cell>
          <cell r="B11">
            <v>10</v>
          </cell>
          <cell r="C11">
            <v>9</v>
          </cell>
          <cell r="D11">
            <v>16</v>
          </cell>
          <cell r="E11">
            <v>10</v>
          </cell>
          <cell r="F11">
            <v>13</v>
          </cell>
          <cell r="G11">
            <v>58</v>
          </cell>
        </row>
        <row r="16">
          <cell r="A16" t="str">
            <v>Somme de MONTANT TOTAL MARCHE HT</v>
          </cell>
          <cell r="B16" t="str">
            <v>MOIS</v>
          </cell>
        </row>
        <row r="17">
          <cell r="A17" t="str">
            <v>COM</v>
          </cell>
          <cell r="B17">
            <v>1</v>
          </cell>
          <cell r="C17">
            <v>2</v>
          </cell>
          <cell r="D17">
            <v>3</v>
          </cell>
          <cell r="E17">
            <v>4</v>
          </cell>
          <cell r="F17">
            <v>5</v>
          </cell>
          <cell r="G17" t="str">
            <v>Total</v>
          </cell>
        </row>
        <row r="18">
          <cell r="A18" t="str">
            <v>BB</v>
          </cell>
          <cell r="B18">
            <v>264300</v>
          </cell>
          <cell r="D18">
            <v>625000</v>
          </cell>
          <cell r="F18">
            <v>1755220</v>
          </cell>
          <cell r="G18">
            <v>2644520</v>
          </cell>
        </row>
        <row r="19">
          <cell r="A19" t="str">
            <v>BE</v>
          </cell>
          <cell r="B19">
            <v>1137335</v>
          </cell>
          <cell r="C19">
            <v>341576</v>
          </cell>
          <cell r="D19">
            <v>694570</v>
          </cell>
          <cell r="E19">
            <v>825854.2</v>
          </cell>
          <cell r="F19">
            <v>566331</v>
          </cell>
          <cell r="G19">
            <v>3565666.2</v>
          </cell>
        </row>
        <row r="20">
          <cell r="A20" t="str">
            <v>FB</v>
          </cell>
          <cell r="B20">
            <v>112500</v>
          </cell>
          <cell r="C20">
            <v>28373.55</v>
          </cell>
          <cell r="G20">
            <v>140873.54999999999</v>
          </cell>
        </row>
        <row r="21">
          <cell r="A21" t="str">
            <v>FZ</v>
          </cell>
          <cell r="C21">
            <v>50000</v>
          </cell>
          <cell r="D21">
            <v>50740</v>
          </cell>
          <cell r="E21">
            <v>491000</v>
          </cell>
          <cell r="G21">
            <v>591740</v>
          </cell>
        </row>
        <row r="22">
          <cell r="A22" t="str">
            <v>RM</v>
          </cell>
          <cell r="B22">
            <v>419289.2</v>
          </cell>
          <cell r="D22">
            <v>153180</v>
          </cell>
          <cell r="G22">
            <v>572469.19999999995</v>
          </cell>
        </row>
        <row r="23">
          <cell r="A23" t="str">
            <v>YM</v>
          </cell>
          <cell r="C23">
            <v>400719.57</v>
          </cell>
          <cell r="D23">
            <v>335500</v>
          </cell>
          <cell r="E23">
            <v>1432260</v>
          </cell>
          <cell r="G23">
            <v>2168479.5699999998</v>
          </cell>
        </row>
        <row r="24">
          <cell r="A24" t="str">
            <v>Total</v>
          </cell>
          <cell r="B24">
            <v>1933424.2</v>
          </cell>
          <cell r="C24">
            <v>820669.12</v>
          </cell>
          <cell r="D24">
            <v>1858990</v>
          </cell>
          <cell r="E24">
            <v>2749114.2</v>
          </cell>
          <cell r="F24">
            <v>2321551</v>
          </cell>
          <cell r="G24">
            <v>9683748.5199999996</v>
          </cell>
        </row>
      </sheetData>
      <sheetData sheetId="27">
        <row r="1">
          <cell r="A1" t="str">
            <v>LISTE DES REGIONS</v>
          </cell>
        </row>
        <row r="2">
          <cell r="A2">
            <v>1</v>
          </cell>
          <cell r="B2" t="str">
            <v>RHONE ALPES</v>
          </cell>
        </row>
        <row r="3">
          <cell r="A3">
            <v>2</v>
          </cell>
          <cell r="B3" t="str">
            <v>PICARDIE</v>
          </cell>
        </row>
        <row r="4">
          <cell r="A4">
            <v>3</v>
          </cell>
          <cell r="B4" t="str">
            <v>AUVERGNE</v>
          </cell>
        </row>
        <row r="5">
          <cell r="A5">
            <v>4</v>
          </cell>
          <cell r="B5" t="str">
            <v>PROVENCE ALPES COTE AZUR</v>
          </cell>
        </row>
        <row r="6">
          <cell r="A6">
            <v>5</v>
          </cell>
          <cell r="B6" t="str">
            <v>PROVENCE ALPES COTE AZUR</v>
          </cell>
        </row>
        <row r="7">
          <cell r="A7">
            <v>6</v>
          </cell>
          <cell r="B7" t="str">
            <v>PROVENCE ALPES COTE AZUR</v>
          </cell>
        </row>
        <row r="8">
          <cell r="A8">
            <v>7</v>
          </cell>
          <cell r="B8" t="str">
            <v>RHONE ALPES</v>
          </cell>
        </row>
        <row r="9">
          <cell r="A9">
            <v>8</v>
          </cell>
          <cell r="B9" t="str">
            <v>CHAMPAGNE ARDENNES</v>
          </cell>
        </row>
        <row r="10">
          <cell r="A10">
            <v>9</v>
          </cell>
          <cell r="B10" t="str">
            <v>MIDI PYRENEES</v>
          </cell>
        </row>
        <row r="11">
          <cell r="A11">
            <v>10</v>
          </cell>
          <cell r="B11" t="str">
            <v>CHAMPAGNE ARDENNES</v>
          </cell>
        </row>
        <row r="12">
          <cell r="A12">
            <v>11</v>
          </cell>
          <cell r="B12" t="str">
            <v>LANGUEDOC ROUSSILLON</v>
          </cell>
        </row>
        <row r="13">
          <cell r="A13">
            <v>12</v>
          </cell>
          <cell r="B13" t="str">
            <v>MIDI PYRENEES</v>
          </cell>
        </row>
        <row r="14">
          <cell r="A14">
            <v>13</v>
          </cell>
          <cell r="B14" t="str">
            <v>PROVENCE ALPES COTE AZUR</v>
          </cell>
        </row>
        <row r="15">
          <cell r="A15">
            <v>14</v>
          </cell>
          <cell r="B15" t="str">
            <v>BASSE NORMANDIE</v>
          </cell>
        </row>
        <row r="16">
          <cell r="A16">
            <v>15</v>
          </cell>
          <cell r="B16" t="str">
            <v>AUVERGNE</v>
          </cell>
        </row>
        <row r="17">
          <cell r="A17">
            <v>16</v>
          </cell>
          <cell r="B17" t="str">
            <v>POITOU CHARENTES</v>
          </cell>
        </row>
        <row r="18">
          <cell r="A18">
            <v>17</v>
          </cell>
          <cell r="B18" t="str">
            <v>POITOU CHARENTES</v>
          </cell>
        </row>
        <row r="19">
          <cell r="A19">
            <v>18</v>
          </cell>
          <cell r="B19" t="str">
            <v>CENTRE</v>
          </cell>
        </row>
        <row r="20">
          <cell r="A20">
            <v>19</v>
          </cell>
          <cell r="B20" t="str">
            <v>LIMOUSIN</v>
          </cell>
        </row>
        <row r="21">
          <cell r="A21">
            <v>21</v>
          </cell>
          <cell r="B21" t="str">
            <v>BOURGOGNE</v>
          </cell>
        </row>
        <row r="22">
          <cell r="A22">
            <v>22</v>
          </cell>
          <cell r="B22" t="str">
            <v>BRETAGNE</v>
          </cell>
        </row>
        <row r="23">
          <cell r="A23">
            <v>23</v>
          </cell>
          <cell r="B23" t="str">
            <v>LIMOUSIN</v>
          </cell>
        </row>
        <row r="24">
          <cell r="A24">
            <v>24</v>
          </cell>
          <cell r="B24" t="str">
            <v>AQUITAINE</v>
          </cell>
        </row>
        <row r="25">
          <cell r="A25">
            <v>25</v>
          </cell>
          <cell r="B25" t="str">
            <v>FRANCHE COMTE</v>
          </cell>
        </row>
        <row r="26">
          <cell r="A26">
            <v>26</v>
          </cell>
          <cell r="B26" t="str">
            <v>RHONE ALPES</v>
          </cell>
        </row>
        <row r="27">
          <cell r="A27">
            <v>27</v>
          </cell>
          <cell r="B27" t="str">
            <v>HAUTE NORMANDIE</v>
          </cell>
        </row>
        <row r="28">
          <cell r="A28">
            <v>28</v>
          </cell>
          <cell r="B28" t="str">
            <v>CENTRE</v>
          </cell>
        </row>
        <row r="29">
          <cell r="A29">
            <v>29</v>
          </cell>
          <cell r="B29" t="str">
            <v>BRETAGNE</v>
          </cell>
        </row>
        <row r="30">
          <cell r="A30">
            <v>30</v>
          </cell>
          <cell r="B30" t="str">
            <v>LANGUEDOC ROUSSILLON</v>
          </cell>
        </row>
        <row r="31">
          <cell r="A31">
            <v>31</v>
          </cell>
          <cell r="B31" t="str">
            <v>MIDI PYRENEES</v>
          </cell>
        </row>
        <row r="32">
          <cell r="A32">
            <v>32</v>
          </cell>
          <cell r="B32" t="str">
            <v>MIDI PYRENEES</v>
          </cell>
        </row>
        <row r="33">
          <cell r="A33">
            <v>33</v>
          </cell>
          <cell r="B33" t="str">
            <v>AQUITAINE</v>
          </cell>
        </row>
        <row r="34">
          <cell r="A34">
            <v>34</v>
          </cell>
          <cell r="B34" t="str">
            <v>LANGUEDOC ROUSSILLON</v>
          </cell>
        </row>
        <row r="35">
          <cell r="A35">
            <v>35</v>
          </cell>
          <cell r="B35" t="str">
            <v>BRETAGNE</v>
          </cell>
        </row>
        <row r="36">
          <cell r="A36">
            <v>36</v>
          </cell>
          <cell r="B36" t="str">
            <v>CENTRE</v>
          </cell>
        </row>
        <row r="37">
          <cell r="A37">
            <v>37</v>
          </cell>
          <cell r="B37" t="str">
            <v>CENTRE</v>
          </cell>
        </row>
        <row r="38">
          <cell r="A38">
            <v>38</v>
          </cell>
          <cell r="B38" t="str">
            <v>RHONE ALPES</v>
          </cell>
        </row>
        <row r="39">
          <cell r="A39">
            <v>39</v>
          </cell>
          <cell r="B39" t="str">
            <v>FRANCHE COMTE</v>
          </cell>
        </row>
        <row r="40">
          <cell r="A40">
            <v>40</v>
          </cell>
          <cell r="B40" t="str">
            <v>AQUITAINE</v>
          </cell>
        </row>
        <row r="41">
          <cell r="A41">
            <v>41</v>
          </cell>
          <cell r="B41" t="str">
            <v>CENTRE</v>
          </cell>
        </row>
        <row r="42">
          <cell r="A42">
            <v>42</v>
          </cell>
          <cell r="B42" t="str">
            <v>RHONE ALPES</v>
          </cell>
        </row>
        <row r="43">
          <cell r="A43">
            <v>43</v>
          </cell>
          <cell r="B43" t="str">
            <v>AUVERGNE</v>
          </cell>
        </row>
        <row r="44">
          <cell r="A44">
            <v>44</v>
          </cell>
          <cell r="B44" t="str">
            <v>PAYS DE LA LOIRE</v>
          </cell>
        </row>
        <row r="45">
          <cell r="A45">
            <v>45</v>
          </cell>
          <cell r="B45" t="str">
            <v>CENTRE</v>
          </cell>
        </row>
        <row r="46">
          <cell r="A46">
            <v>46</v>
          </cell>
          <cell r="B46" t="str">
            <v>MIDI PYRENEES</v>
          </cell>
        </row>
        <row r="47">
          <cell r="A47">
            <v>47</v>
          </cell>
          <cell r="B47" t="str">
            <v>AQUITAINE</v>
          </cell>
        </row>
        <row r="48">
          <cell r="A48">
            <v>48</v>
          </cell>
          <cell r="B48" t="str">
            <v>LANGUEDOC ROUSSILLON</v>
          </cell>
        </row>
        <row r="49">
          <cell r="A49">
            <v>49</v>
          </cell>
          <cell r="B49" t="str">
            <v>PAYS DE LA LOIRE</v>
          </cell>
        </row>
        <row r="50">
          <cell r="A50">
            <v>50</v>
          </cell>
          <cell r="B50" t="str">
            <v>BASSE NORMANDIE</v>
          </cell>
        </row>
        <row r="51">
          <cell r="A51">
            <v>51</v>
          </cell>
          <cell r="B51" t="str">
            <v>CHAMPAGNE ARDENNES</v>
          </cell>
        </row>
        <row r="52">
          <cell r="A52">
            <v>52</v>
          </cell>
          <cell r="B52" t="str">
            <v>CHAMPAGNE ARDENNES</v>
          </cell>
        </row>
        <row r="53">
          <cell r="A53">
            <v>53</v>
          </cell>
          <cell r="B53" t="str">
            <v>PAYS DE LA LOIRE</v>
          </cell>
        </row>
        <row r="54">
          <cell r="A54">
            <v>54</v>
          </cell>
          <cell r="B54" t="str">
            <v>LORRAINE</v>
          </cell>
        </row>
        <row r="55">
          <cell r="A55">
            <v>55</v>
          </cell>
          <cell r="B55" t="str">
            <v>LORRAINE</v>
          </cell>
        </row>
        <row r="56">
          <cell r="A56">
            <v>56</v>
          </cell>
          <cell r="B56" t="str">
            <v>BRETAGNE</v>
          </cell>
        </row>
        <row r="57">
          <cell r="A57">
            <v>57</v>
          </cell>
          <cell r="B57" t="str">
            <v>LORRAINE</v>
          </cell>
        </row>
        <row r="58">
          <cell r="A58">
            <v>58</v>
          </cell>
          <cell r="B58" t="str">
            <v>BOURGOGNE</v>
          </cell>
        </row>
        <row r="59">
          <cell r="A59">
            <v>59</v>
          </cell>
          <cell r="B59" t="str">
            <v>NORD PAS DE CALAIS</v>
          </cell>
        </row>
        <row r="60">
          <cell r="A60">
            <v>60</v>
          </cell>
          <cell r="B60" t="str">
            <v>PICARDIE</v>
          </cell>
        </row>
        <row r="61">
          <cell r="A61">
            <v>61</v>
          </cell>
          <cell r="B61" t="str">
            <v>BASSE NORMANDIE</v>
          </cell>
        </row>
        <row r="62">
          <cell r="A62">
            <v>62</v>
          </cell>
          <cell r="B62" t="str">
            <v>NORD PAS DE CALAIS</v>
          </cell>
        </row>
        <row r="63">
          <cell r="A63">
            <v>63</v>
          </cell>
          <cell r="B63" t="str">
            <v>AUVERGNE</v>
          </cell>
        </row>
        <row r="64">
          <cell r="A64">
            <v>64</v>
          </cell>
          <cell r="B64" t="str">
            <v>AQUITAINE</v>
          </cell>
        </row>
        <row r="65">
          <cell r="A65">
            <v>65</v>
          </cell>
          <cell r="B65" t="str">
            <v>MIDI PYRENEES</v>
          </cell>
        </row>
        <row r="66">
          <cell r="A66">
            <v>66</v>
          </cell>
          <cell r="B66" t="str">
            <v>LANGUEDOC ROUSSILLON</v>
          </cell>
        </row>
        <row r="67">
          <cell r="A67">
            <v>67</v>
          </cell>
          <cell r="B67" t="str">
            <v>ALSACE</v>
          </cell>
        </row>
        <row r="68">
          <cell r="A68">
            <v>68</v>
          </cell>
          <cell r="B68" t="str">
            <v>ALSACE</v>
          </cell>
        </row>
        <row r="69">
          <cell r="A69">
            <v>69</v>
          </cell>
          <cell r="B69" t="str">
            <v>RHONE ALPES</v>
          </cell>
        </row>
        <row r="70">
          <cell r="A70">
            <v>70</v>
          </cell>
          <cell r="B70" t="str">
            <v>FRANCHE COMTE</v>
          </cell>
        </row>
        <row r="71">
          <cell r="A71">
            <v>71</v>
          </cell>
          <cell r="B71" t="str">
            <v>BOURGOGNE</v>
          </cell>
        </row>
        <row r="72">
          <cell r="A72">
            <v>72</v>
          </cell>
          <cell r="B72" t="str">
            <v>PAYS DE LA LOIRE</v>
          </cell>
        </row>
        <row r="73">
          <cell r="A73">
            <v>73</v>
          </cell>
          <cell r="B73" t="str">
            <v>RHONE ALPES</v>
          </cell>
        </row>
        <row r="74">
          <cell r="A74">
            <v>74</v>
          </cell>
          <cell r="B74" t="str">
            <v>RHONE ALPES</v>
          </cell>
        </row>
        <row r="75">
          <cell r="A75">
            <v>75</v>
          </cell>
          <cell r="B75" t="str">
            <v>ILE DE FRANCE</v>
          </cell>
        </row>
        <row r="76">
          <cell r="A76">
            <v>76</v>
          </cell>
          <cell r="B76" t="str">
            <v>HAUTE NORMANDIE</v>
          </cell>
        </row>
        <row r="77">
          <cell r="A77">
            <v>77</v>
          </cell>
          <cell r="B77" t="str">
            <v>ILE DE FRANCE</v>
          </cell>
        </row>
        <row r="78">
          <cell r="A78">
            <v>78</v>
          </cell>
          <cell r="B78" t="str">
            <v>ILE DE FRANCE</v>
          </cell>
        </row>
        <row r="79">
          <cell r="A79">
            <v>79</v>
          </cell>
          <cell r="B79" t="str">
            <v>POITOU CHARENTES</v>
          </cell>
        </row>
        <row r="80">
          <cell r="A80">
            <v>80</v>
          </cell>
          <cell r="B80" t="str">
            <v>PICARDIE</v>
          </cell>
        </row>
        <row r="81">
          <cell r="A81">
            <v>81</v>
          </cell>
          <cell r="B81" t="str">
            <v>MIDI PYRENEES</v>
          </cell>
        </row>
        <row r="82">
          <cell r="A82">
            <v>82</v>
          </cell>
          <cell r="B82" t="str">
            <v>MIDI PYRENEES</v>
          </cell>
        </row>
        <row r="83">
          <cell r="A83">
            <v>83</v>
          </cell>
          <cell r="B83" t="str">
            <v>PROVENCE ALPES COTE AZUR</v>
          </cell>
        </row>
        <row r="84">
          <cell r="A84">
            <v>84</v>
          </cell>
          <cell r="B84" t="str">
            <v>PROVENCE ALPES COTE AZUR</v>
          </cell>
        </row>
        <row r="85">
          <cell r="A85">
            <v>85</v>
          </cell>
          <cell r="B85" t="str">
            <v>PAYS DE LA LOIRE</v>
          </cell>
        </row>
        <row r="86">
          <cell r="A86">
            <v>86</v>
          </cell>
          <cell r="B86" t="str">
            <v>POITOU CHARENTES</v>
          </cell>
        </row>
        <row r="87">
          <cell r="A87">
            <v>87</v>
          </cell>
          <cell r="B87" t="str">
            <v>LIMOUSIN</v>
          </cell>
        </row>
        <row r="88">
          <cell r="A88">
            <v>88</v>
          </cell>
          <cell r="B88" t="str">
            <v>LORRAINE</v>
          </cell>
        </row>
        <row r="89">
          <cell r="A89">
            <v>89</v>
          </cell>
          <cell r="B89" t="str">
            <v>BOURGOGNE</v>
          </cell>
        </row>
        <row r="90">
          <cell r="A90">
            <v>90</v>
          </cell>
          <cell r="B90" t="str">
            <v>FRANCHE COMTE</v>
          </cell>
        </row>
        <row r="91">
          <cell r="A91">
            <v>91</v>
          </cell>
          <cell r="B91" t="str">
            <v>ILE DE FRANCE</v>
          </cell>
        </row>
        <row r="92">
          <cell r="A92">
            <v>92</v>
          </cell>
          <cell r="B92" t="str">
            <v>ILE DE FRANCE</v>
          </cell>
        </row>
        <row r="93">
          <cell r="A93">
            <v>93</v>
          </cell>
          <cell r="B93" t="str">
            <v>ILE DE FRANCE</v>
          </cell>
        </row>
        <row r="94">
          <cell r="A94">
            <v>94</v>
          </cell>
          <cell r="B94" t="str">
            <v>ILE DE FRANCE</v>
          </cell>
        </row>
        <row r="95">
          <cell r="A95">
            <v>95</v>
          </cell>
          <cell r="B95" t="str">
            <v>ILE DE FRANCE</v>
          </cell>
        </row>
        <row r="96">
          <cell r="A96">
            <v>97</v>
          </cell>
          <cell r="B96" t="str">
            <v>OUTRE MER</v>
          </cell>
        </row>
        <row r="97">
          <cell r="A97" t="str">
            <v>2A</v>
          </cell>
          <cell r="B97" t="str">
            <v>CORSE</v>
          </cell>
        </row>
        <row r="98">
          <cell r="A98" t="str">
            <v>2B</v>
          </cell>
          <cell r="B98" t="str">
            <v>CORSE</v>
          </cell>
        </row>
        <row r="99">
          <cell r="A99" t="str">
            <v>E</v>
          </cell>
          <cell r="B99" t="str">
            <v>ALGERIE</v>
          </cell>
        </row>
        <row r="100">
          <cell r="A100" t="str">
            <v>L</v>
          </cell>
          <cell r="B100" t="str">
            <v xml:space="preserve">LUXEMBOURG </v>
          </cell>
        </row>
      </sheetData>
      <sheetData sheetId="28">
        <row r="1">
          <cell r="A1" t="str">
            <v>S.A. BRISARD DAMPIERRE</v>
          </cell>
          <cell r="L1">
            <v>44313</v>
          </cell>
        </row>
        <row r="2">
          <cell r="A2" t="str">
            <v>REPARTITION DU MONTANT DES COMMANDES PAR SECTEURS D'ACTIVITES</v>
          </cell>
        </row>
        <row r="7">
          <cell r="A7" t="str">
            <v>Somme MONTANT HT</v>
          </cell>
        </row>
        <row r="8">
          <cell r="A8" t="str">
            <v>SECTEUR</v>
          </cell>
          <cell r="B8" t="str">
            <v>Somme</v>
          </cell>
        </row>
        <row r="9">
          <cell r="A9" t="str">
            <v>AL</v>
          </cell>
          <cell r="B9">
            <v>1113554</v>
          </cell>
        </row>
        <row r="10">
          <cell r="A10" t="str">
            <v>AR</v>
          </cell>
          <cell r="B10">
            <v>5330697</v>
          </cell>
        </row>
        <row r="11">
          <cell r="A11" t="str">
            <v>BA</v>
          </cell>
          <cell r="B11">
            <v>1541120</v>
          </cell>
        </row>
        <row r="12">
          <cell r="A12" t="str">
            <v>BI</v>
          </cell>
          <cell r="B12">
            <v>36465629.960000001</v>
          </cell>
        </row>
        <row r="13">
          <cell r="A13" t="str">
            <v>GD</v>
          </cell>
          <cell r="B13">
            <v>8081690</v>
          </cell>
        </row>
        <row r="14">
          <cell r="A14" t="str">
            <v>MP</v>
          </cell>
          <cell r="B14">
            <v>3550252.93</v>
          </cell>
        </row>
        <row r="15">
          <cell r="A15" t="str">
            <v>HS</v>
          </cell>
          <cell r="B15">
            <v>3188686.21</v>
          </cell>
        </row>
        <row r="16">
          <cell r="A16" t="str">
            <v>DI</v>
          </cell>
          <cell r="B16">
            <v>5275751</v>
          </cell>
        </row>
        <row r="17">
          <cell r="A17" t="str">
            <v>Total</v>
          </cell>
          <cell r="B17">
            <v>64547381.100000001</v>
          </cell>
        </row>
        <row r="26">
          <cell r="A26" t="str">
            <v>Somme MONTANT HT</v>
          </cell>
        </row>
        <row r="27">
          <cell r="A27" t="str">
            <v>SECTEUR</v>
          </cell>
          <cell r="B27" t="str">
            <v>Somme</v>
          </cell>
        </row>
        <row r="28">
          <cell r="A28" t="str">
            <v>AL</v>
          </cell>
          <cell r="B28">
            <v>1265100</v>
          </cell>
        </row>
        <row r="29">
          <cell r="A29" t="str">
            <v>AR</v>
          </cell>
          <cell r="B29">
            <v>3814650</v>
          </cell>
        </row>
        <row r="30">
          <cell r="A30" t="str">
            <v>BA</v>
          </cell>
          <cell r="B30">
            <v>3806210</v>
          </cell>
        </row>
        <row r="31">
          <cell r="A31" t="str">
            <v>BI</v>
          </cell>
          <cell r="B31">
            <v>38115554.060000002</v>
          </cell>
        </row>
        <row r="32">
          <cell r="A32" t="str">
            <v>GD</v>
          </cell>
          <cell r="B32">
            <v>6488905</v>
          </cell>
        </row>
        <row r="33">
          <cell r="A33" t="str">
            <v>MP</v>
          </cell>
          <cell r="B33">
            <v>8266070.8399999999</v>
          </cell>
        </row>
        <row r="34">
          <cell r="A34" t="str">
            <v>HS</v>
          </cell>
          <cell r="B34">
            <v>4104028.73</v>
          </cell>
        </row>
        <row r="35">
          <cell r="A35" t="str">
            <v>DI</v>
          </cell>
          <cell r="B35">
            <v>3125750</v>
          </cell>
        </row>
        <row r="36">
          <cell r="A36" t="str">
            <v>Total</v>
          </cell>
          <cell r="B36">
            <v>68986268.629999995</v>
          </cell>
        </row>
        <row r="45">
          <cell r="A45" t="str">
            <v>Somme MONTANT HT</v>
          </cell>
        </row>
        <row r="46">
          <cell r="A46" t="str">
            <v>SECTEUR</v>
          </cell>
          <cell r="B46" t="str">
            <v>Somme</v>
          </cell>
        </row>
        <row r="47">
          <cell r="A47" t="str">
            <v>AL</v>
          </cell>
          <cell r="B47">
            <v>8998433.620000001</v>
          </cell>
        </row>
        <row r="48">
          <cell r="A48" t="str">
            <v>BI</v>
          </cell>
          <cell r="B48">
            <v>37031242.869999997</v>
          </cell>
        </row>
        <row r="49">
          <cell r="A49" t="str">
            <v>MP</v>
          </cell>
          <cell r="B49">
            <v>3714098</v>
          </cell>
        </row>
        <row r="50">
          <cell r="A50" t="str">
            <v>AR</v>
          </cell>
          <cell r="B50">
            <v>1591250</v>
          </cell>
        </row>
        <row r="51">
          <cell r="A51" t="str">
            <v>BA</v>
          </cell>
          <cell r="B51">
            <v>5161794</v>
          </cell>
        </row>
        <row r="52">
          <cell r="A52" t="str">
            <v>GD</v>
          </cell>
          <cell r="B52">
            <v>13507440</v>
          </cell>
        </row>
        <row r="53">
          <cell r="A53" t="str">
            <v>HS</v>
          </cell>
          <cell r="B53">
            <v>9270205</v>
          </cell>
        </row>
        <row r="54">
          <cell r="A54" t="str">
            <v>DI</v>
          </cell>
          <cell r="B54">
            <v>5546635</v>
          </cell>
        </row>
        <row r="55">
          <cell r="A55" t="str">
            <v>Total</v>
          </cell>
          <cell r="B55">
            <v>84821098.489999995</v>
          </cell>
        </row>
        <row r="60">
          <cell r="E60" t="str">
            <v>AL</v>
          </cell>
          <cell r="F60" t="str">
            <v>ALIMENTAIRE</v>
          </cell>
          <cell r="I60" t="str">
            <v>DI</v>
          </cell>
          <cell r="J60" t="str">
            <v>DIVERS</v>
          </cell>
        </row>
        <row r="61">
          <cell r="E61" t="str">
            <v>AR</v>
          </cell>
          <cell r="F61" t="str">
            <v>BATIMENT ARTISANAL</v>
          </cell>
          <cell r="I61" t="str">
            <v>GD</v>
          </cell>
          <cell r="J61" t="str">
            <v>GRANDE DISTRIBUTION</v>
          </cell>
        </row>
        <row r="62">
          <cell r="E62" t="str">
            <v>BA</v>
          </cell>
          <cell r="F62" t="str">
            <v>BATIMENT AGRICOLE</v>
          </cell>
          <cell r="I62" t="str">
            <v>MP</v>
          </cell>
          <cell r="J62" t="str">
            <v>MARCHES PUBLICS</v>
          </cell>
        </row>
        <row r="63">
          <cell r="E63" t="str">
            <v>BI</v>
          </cell>
          <cell r="F63" t="str">
            <v>BATIMENT INDUSTRIEL</v>
          </cell>
          <cell r="I63" t="str">
            <v>HS</v>
          </cell>
          <cell r="J63" t="str">
            <v>HALL DE STOCKAGE</v>
          </cell>
        </row>
      </sheetData>
      <sheetData sheetId="29">
        <row r="1">
          <cell r="A1" t="str">
            <v>S.A. BRISARD DAMPIERRE</v>
          </cell>
          <cell r="H1">
            <v>44313</v>
          </cell>
          <cell r="L1">
            <v>44313</v>
          </cell>
        </row>
        <row r="3">
          <cell r="A3" t="str">
            <v>REPARTITION DU MONTANT DES COMMANDES PAR SECTEUR D'ACTIVITE</v>
          </cell>
        </row>
        <row r="59">
          <cell r="B59" t="str">
            <v>AL</v>
          </cell>
          <cell r="C59" t="str">
            <v>ALIMENTAIRE</v>
          </cell>
          <cell r="F59" t="str">
            <v>DI</v>
          </cell>
          <cell r="G59" t="str">
            <v>DIVERS</v>
          </cell>
        </row>
        <row r="60">
          <cell r="B60" t="str">
            <v>AR</v>
          </cell>
          <cell r="C60" t="str">
            <v>BATIMENT ARTISANAL</v>
          </cell>
          <cell r="F60" t="str">
            <v>GD</v>
          </cell>
          <cell r="G60" t="str">
            <v>GRANDE DISTRIBUTION</v>
          </cell>
        </row>
        <row r="61">
          <cell r="B61" t="str">
            <v>BA</v>
          </cell>
          <cell r="C61" t="str">
            <v>BATIMENT AGRICOLE</v>
          </cell>
          <cell r="F61" t="str">
            <v>MP</v>
          </cell>
          <cell r="G61" t="str">
            <v>MARCHES PUBLICS</v>
          </cell>
        </row>
        <row r="62">
          <cell r="B62" t="str">
            <v>BI</v>
          </cell>
          <cell r="C62" t="str">
            <v>BATIMENT INDUSTRIEL</v>
          </cell>
          <cell r="F62" t="str">
            <v>HS</v>
          </cell>
          <cell r="G62" t="str">
            <v>HALL DE STOCKAGE</v>
          </cell>
        </row>
      </sheetData>
      <sheetData sheetId="30">
        <row r="1">
          <cell r="B1" t="str">
            <v>Somme MONTANT HT</v>
          </cell>
        </row>
        <row r="2">
          <cell r="B2" t="str">
            <v>SECTEUR</v>
          </cell>
          <cell r="C2" t="str">
            <v>Somme</v>
          </cell>
        </row>
        <row r="3">
          <cell r="B3" t="str">
            <v>AL</v>
          </cell>
          <cell r="C3">
            <v>1503170</v>
          </cell>
        </row>
        <row r="4">
          <cell r="B4" t="str">
            <v>AR</v>
          </cell>
          <cell r="C4">
            <v>3135870</v>
          </cell>
        </row>
        <row r="5">
          <cell r="B5" t="str">
            <v>BA</v>
          </cell>
          <cell r="C5">
            <v>1825764</v>
          </cell>
        </row>
        <row r="6">
          <cell r="B6" t="str">
            <v>BI</v>
          </cell>
          <cell r="C6">
            <v>76509930</v>
          </cell>
        </row>
        <row r="7">
          <cell r="B7" t="str">
            <v>DI</v>
          </cell>
          <cell r="C7">
            <v>2575000</v>
          </cell>
        </row>
        <row r="8">
          <cell r="B8" t="str">
            <v>GD</v>
          </cell>
          <cell r="C8">
            <v>9261605</v>
          </cell>
        </row>
        <row r="9">
          <cell r="B9" t="str">
            <v>MP</v>
          </cell>
          <cell r="C9">
            <v>3614380</v>
          </cell>
        </row>
        <row r="10">
          <cell r="B10" t="str">
            <v>HS</v>
          </cell>
          <cell r="C10">
            <v>13067598.9</v>
          </cell>
        </row>
        <row r="11">
          <cell r="B11" t="str">
            <v>Total</v>
          </cell>
          <cell r="C11">
            <v>111493317.90000001</v>
          </cell>
        </row>
        <row r="47">
          <cell r="A47" t="str">
            <v>AL    :   ALIMENTAIRE</v>
          </cell>
          <cell r="B47" t="str">
            <v>DI   :   DIVERS</v>
          </cell>
        </row>
        <row r="48">
          <cell r="A48" t="str">
            <v>AR   :   ARTISANAT</v>
          </cell>
          <cell r="B48" t="str">
            <v>GD   :   GRANDE DISTRIBUTION</v>
          </cell>
        </row>
        <row r="49">
          <cell r="A49" t="str">
            <v>BA   :   AGRICOLE</v>
          </cell>
          <cell r="B49" t="str">
            <v>MP   :   MARCHE PUBLIC</v>
          </cell>
        </row>
        <row r="50">
          <cell r="A50" t="str">
            <v>BI   :   INDUSTRIEL</v>
          </cell>
        </row>
      </sheetData>
      <sheetData sheetId="31">
        <row r="1">
          <cell r="B1" t="str">
            <v>Somme MONTANT HT</v>
          </cell>
        </row>
        <row r="2">
          <cell r="B2" t="str">
            <v>SECTEUR</v>
          </cell>
          <cell r="C2" t="str">
            <v>Somme</v>
          </cell>
        </row>
        <row r="3">
          <cell r="B3" t="str">
            <v>AL</v>
          </cell>
          <cell r="C3">
            <v>362000</v>
          </cell>
        </row>
        <row r="4">
          <cell r="B4" t="str">
            <v>AR</v>
          </cell>
          <cell r="C4">
            <v>3991579.65</v>
          </cell>
        </row>
        <row r="5">
          <cell r="B5" t="str">
            <v>BA</v>
          </cell>
          <cell r="C5">
            <v>514100</v>
          </cell>
        </row>
        <row r="6">
          <cell r="B6" t="str">
            <v>BI</v>
          </cell>
          <cell r="C6">
            <v>54889946.460000001</v>
          </cell>
        </row>
        <row r="7">
          <cell r="B7" t="str">
            <v>DI</v>
          </cell>
          <cell r="C7">
            <v>7658781.29</v>
          </cell>
        </row>
        <row r="8">
          <cell r="B8" t="str">
            <v>GD</v>
          </cell>
          <cell r="C8">
            <v>23936561.979999997</v>
          </cell>
        </row>
        <row r="9">
          <cell r="B9" t="str">
            <v>MP</v>
          </cell>
          <cell r="C9">
            <v>2178010</v>
          </cell>
        </row>
        <row r="10">
          <cell r="B10" t="str">
            <v>HS</v>
          </cell>
          <cell r="C10">
            <v>7550056.0700000003</v>
          </cell>
        </row>
        <row r="11">
          <cell r="B11" t="str">
            <v>Total</v>
          </cell>
          <cell r="C11">
            <v>101081035.44999999</v>
          </cell>
        </row>
        <row r="47">
          <cell r="A47" t="str">
            <v>AL    :   ALIMENTAIRE</v>
          </cell>
          <cell r="B47" t="str">
            <v>DI   :   DIVERS</v>
          </cell>
        </row>
        <row r="48">
          <cell r="A48" t="str">
            <v>AR   :   ARTISANAT</v>
          </cell>
          <cell r="B48" t="str">
            <v>GD   :   GRANDE DISTRIBUTION</v>
          </cell>
        </row>
        <row r="49">
          <cell r="A49" t="str">
            <v>BA   :   AGRICOLE</v>
          </cell>
          <cell r="B49" t="str">
            <v>MP   :   MARCHE PUBLIC</v>
          </cell>
        </row>
        <row r="50">
          <cell r="A50" t="str">
            <v>BI   :   INDUSTRIEL</v>
          </cell>
          <cell r="B50" t="str">
            <v>HS : HALL DE STOCKAGE</v>
          </cell>
        </row>
      </sheetData>
      <sheetData sheetId="32">
        <row r="1">
          <cell r="B1" t="str">
            <v>Somme MONTANT HT</v>
          </cell>
        </row>
        <row r="2">
          <cell r="B2" t="str">
            <v>SECTEUR</v>
          </cell>
          <cell r="C2" t="str">
            <v>Total</v>
          </cell>
        </row>
        <row r="3">
          <cell r="B3" t="str">
            <v>AR</v>
          </cell>
          <cell r="C3">
            <v>508274</v>
          </cell>
        </row>
        <row r="4">
          <cell r="B4" t="str">
            <v>BA</v>
          </cell>
          <cell r="C4">
            <v>127033.46</v>
          </cell>
        </row>
        <row r="5">
          <cell r="B5" t="str">
            <v>BI</v>
          </cell>
          <cell r="C5">
            <v>6527675.8499999996</v>
          </cell>
        </row>
        <row r="6">
          <cell r="B6" t="str">
            <v>DI</v>
          </cell>
          <cell r="C6">
            <v>1020421.74</v>
          </cell>
        </row>
        <row r="7">
          <cell r="B7" t="str">
            <v>GD</v>
          </cell>
          <cell r="C7">
            <v>2808426.5</v>
          </cell>
        </row>
        <row r="8">
          <cell r="B8" t="str">
            <v>MP</v>
          </cell>
          <cell r="C8">
            <v>672680.78</v>
          </cell>
        </row>
        <row r="9">
          <cell r="B9" t="str">
            <v>HS</v>
          </cell>
          <cell r="C9">
            <v>861210</v>
          </cell>
        </row>
        <row r="10">
          <cell r="B10" t="str">
            <v>Total</v>
          </cell>
          <cell r="C10">
            <v>12525722.33</v>
          </cell>
        </row>
        <row r="51">
          <cell r="A51" t="str">
            <v>AL    :   ALIMENTAIRE</v>
          </cell>
          <cell r="B51" t="str">
            <v>DI   :   DIVERS</v>
          </cell>
        </row>
        <row r="52">
          <cell r="A52" t="str">
            <v>AR   :   ARTISANAT</v>
          </cell>
          <cell r="B52" t="str">
            <v>GD   :   GRANDE DISTRIBUTION</v>
          </cell>
        </row>
        <row r="53">
          <cell r="A53" t="str">
            <v>BA   :   AGRICOLE</v>
          </cell>
          <cell r="B53" t="str">
            <v>MP   :   MARCHE PUBLIC</v>
          </cell>
        </row>
        <row r="54">
          <cell r="A54" t="str">
            <v>BI   :   INDUSTRIEL</v>
          </cell>
          <cell r="B54" t="str">
            <v>HS : HALL DE STOCKAGE</v>
          </cell>
        </row>
      </sheetData>
      <sheetData sheetId="33">
        <row r="1">
          <cell r="B1" t="str">
            <v>Somme MONTANT HT</v>
          </cell>
        </row>
        <row r="2">
          <cell r="B2" t="str">
            <v>SECTEUR</v>
          </cell>
          <cell r="C2" t="str">
            <v>Total</v>
          </cell>
        </row>
        <row r="3">
          <cell r="B3" t="str">
            <v>AL</v>
          </cell>
          <cell r="C3">
            <v>552227</v>
          </cell>
        </row>
        <row r="4">
          <cell r="B4" t="str">
            <v>AR</v>
          </cell>
          <cell r="C4">
            <v>1039705</v>
          </cell>
        </row>
        <row r="5">
          <cell r="B5" t="str">
            <v>BA</v>
          </cell>
          <cell r="C5">
            <v>35000</v>
          </cell>
        </row>
        <row r="6">
          <cell r="B6" t="str">
            <v>BI</v>
          </cell>
          <cell r="C6">
            <v>5546058.4199999999</v>
          </cell>
        </row>
        <row r="7">
          <cell r="B7" t="str">
            <v>DI</v>
          </cell>
          <cell r="C7">
            <v>417971.36</v>
          </cell>
        </row>
        <row r="8">
          <cell r="B8" t="str">
            <v>GD</v>
          </cell>
          <cell r="C8">
            <v>3306039.44</v>
          </cell>
        </row>
        <row r="9">
          <cell r="B9" t="str">
            <v>MP</v>
          </cell>
          <cell r="C9">
            <v>385003.09</v>
          </cell>
        </row>
        <row r="10">
          <cell r="B10" t="str">
            <v>HS</v>
          </cell>
          <cell r="C10">
            <v>989863.72</v>
          </cell>
        </row>
        <row r="11">
          <cell r="B11" t="str">
            <v>Total</v>
          </cell>
          <cell r="C11">
            <v>12271868.030000001</v>
          </cell>
        </row>
        <row r="51">
          <cell r="A51" t="str">
            <v>AL    :   ALIMENTAIRE</v>
          </cell>
          <cell r="B51" t="str">
            <v>DI   :   DIVERS</v>
          </cell>
        </row>
        <row r="52">
          <cell r="A52" t="str">
            <v>AR   :   ARTISANAT</v>
          </cell>
          <cell r="B52" t="str">
            <v>GD   :   GRANDE DISTRIBUTION</v>
          </cell>
        </row>
        <row r="53">
          <cell r="A53" t="str">
            <v>BA   :   AGRICOLE</v>
          </cell>
          <cell r="B53" t="str">
            <v>MP   :   MARCHE PUBLIC</v>
          </cell>
        </row>
        <row r="54">
          <cell r="A54" t="str">
            <v>BI   :   INDUSTRIEL</v>
          </cell>
          <cell r="B54" t="str">
            <v>HS : HALL DE STOCKAGE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D9967B-748F-46BB-ADA1-5718F3692DCA}" name="Tableau1" displayName="Tableau1" ref="M11:O12" totalsRowShown="0" headerRowDxfId="4" dataDxfId="3">
  <autoFilter ref="M11:O12" xr:uid="{B6DAB71B-54BC-471F-B9DD-CB160CD3DF94}"/>
  <tableColumns count="3">
    <tableColumn id="1" xr3:uid="{8C97FBDA-752B-47ED-AFB9-817C6B23020F}" name="SIREN / SIRET" dataDxfId="2">
      <calculatedColumnFormula>IFERROR(VLOOKUP($F$1,AIDE2,2,0),390206381)</calculatedColumnFormula>
    </tableColumn>
    <tableColumn id="2" xr3:uid="{15B568E8-C1EE-4A74-8691-2310FFFB346E}" name="Clé" dataDxfId="1">
      <calculatedColumnFormula>TEXT(MOD(3*MOD(VALUE(LEFT(Tableau1[[#This Row],[SIREN / SIRET]],IF(LEN(Tableau1[[#This Row],[SIREN / SIRET]])&gt;9,LEN(Tableau1[[#This Row],[SIREN / SIRET]])-5,9))),97)+12,97),"00")</calculatedColumnFormula>
    </tableColumn>
    <tableColumn id="3" xr3:uid="{F1177D88-F1BE-427B-B22D-93AA7C1A7CA1}" name="N° TVA intracom." dataDxfId="0">
      <calculatedColumnFormula>"FR"&amp;TEXT(Tableau1[[#This Row],[Clé]],"00")&amp;TEXT(LEFT(Tableau1[[#This Row],[SIREN / SIRET]],IF(LEN(Tableau1[[#This Row],[SIREN / SIRET]])&gt;9,LEN(Tableau1[[#This Row],[SIREN / SIRET]])-5,9)),"000000000")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Q135"/>
  <sheetViews>
    <sheetView showGridLines="0" showZeros="0" tabSelected="1" topLeftCell="A34" zoomScale="110" zoomScaleNormal="110" workbookViewId="0">
      <selection activeCell="B112" sqref="B112"/>
    </sheetView>
  </sheetViews>
  <sheetFormatPr baseColWidth="10" defaultRowHeight="13.2" x14ac:dyDescent="0.25"/>
  <cols>
    <col min="1" max="1" width="3" customWidth="1"/>
    <col min="2" max="2" width="12.21875" customWidth="1"/>
    <col min="3" max="3" width="13.6640625" customWidth="1"/>
    <col min="4" max="4" width="14.33203125" customWidth="1"/>
    <col min="5" max="5" width="6.109375" customWidth="1"/>
    <col min="6" max="6" width="18.5546875" customWidth="1"/>
    <col min="7" max="7" width="16.5546875" customWidth="1"/>
    <col min="8" max="8" width="1.88671875" customWidth="1"/>
    <col min="9" max="9" width="2.109375" customWidth="1"/>
    <col min="10" max="10" width="5.5546875" customWidth="1"/>
    <col min="13" max="15" width="12.77734375" customWidth="1"/>
  </cols>
  <sheetData>
    <row r="1" spans="1:16" ht="16.2" customHeight="1" x14ac:dyDescent="0.3">
      <c r="A1" s="1"/>
      <c r="B1" s="87"/>
      <c r="C1" s="1"/>
      <c r="D1" s="1"/>
      <c r="E1" s="1"/>
      <c r="F1" s="2" t="s">
        <v>71</v>
      </c>
      <c r="G1" s="1"/>
      <c r="H1" s="1"/>
      <c r="I1" s="1"/>
      <c r="J1" s="1"/>
      <c r="K1" s="127"/>
      <c r="L1" s="1"/>
      <c r="M1" s="1"/>
    </row>
    <row r="2" spans="1:16" ht="16.2" customHeight="1" x14ac:dyDescent="0.3">
      <c r="A2" s="1"/>
      <c r="B2" s="1"/>
      <c r="C2" s="1"/>
      <c r="D2" s="1"/>
      <c r="E2" s="1"/>
      <c r="F2" s="2"/>
      <c r="G2" s="1"/>
      <c r="H2" s="1"/>
      <c r="I2" s="1"/>
      <c r="J2" s="1"/>
      <c r="L2" s="1"/>
      <c r="M2" s="1"/>
    </row>
    <row r="3" spans="1:16" ht="16.2" customHeight="1" x14ac:dyDescent="0.3">
      <c r="A3" s="1"/>
      <c r="B3" s="88"/>
      <c r="C3" s="1"/>
      <c r="D3" s="1"/>
      <c r="E3" s="1"/>
      <c r="F3" s="2" t="s">
        <v>71</v>
      </c>
      <c r="G3" s="1"/>
      <c r="H3" s="1"/>
      <c r="I3" s="1"/>
      <c r="J3" s="1"/>
      <c r="L3" s="1"/>
      <c r="M3" s="1"/>
    </row>
    <row r="4" spans="1:16" ht="16.2" customHeight="1" x14ac:dyDescent="0.3">
      <c r="C4" s="1"/>
      <c r="D4" s="1"/>
      <c r="E4" s="1"/>
      <c r="F4" s="2"/>
      <c r="G4" s="1"/>
      <c r="H4" s="1"/>
      <c r="I4" s="1"/>
      <c r="J4" s="1"/>
      <c r="L4" s="1"/>
      <c r="M4" s="1"/>
    </row>
    <row r="5" spans="1:16" ht="16.2" customHeight="1" x14ac:dyDescent="0.3">
      <c r="C5" s="59"/>
      <c r="D5" s="1"/>
      <c r="E5" s="1"/>
      <c r="F5" s="2" t="s">
        <v>71</v>
      </c>
      <c r="G5" s="1"/>
      <c r="H5" s="1"/>
      <c r="I5" s="1"/>
      <c r="J5" s="1"/>
      <c r="L5" s="1"/>
      <c r="M5" s="1"/>
    </row>
    <row r="6" spans="1:16" x14ac:dyDescent="0.25">
      <c r="D6" s="1"/>
      <c r="E6" s="1"/>
      <c r="F6" s="35"/>
      <c r="G6" s="1"/>
      <c r="H6" s="1"/>
      <c r="I6" s="1"/>
      <c r="J6" s="1"/>
    </row>
    <row r="7" spans="1:16" ht="12" customHeight="1" x14ac:dyDescent="0.25">
      <c r="A7" s="3"/>
      <c r="B7" s="4"/>
      <c r="C7" s="66"/>
      <c r="D7" s="1"/>
      <c r="E7" s="1"/>
      <c r="F7" s="158">
        <v>44313</v>
      </c>
      <c r="G7" s="158"/>
      <c r="H7" s="1"/>
      <c r="I7" s="1"/>
      <c r="J7" s="4" t="s">
        <v>48</v>
      </c>
      <c r="L7" s="71"/>
      <c r="M7" s="157"/>
      <c r="N7" s="157"/>
      <c r="O7" s="157"/>
      <c r="P7" s="157"/>
    </row>
    <row r="8" spans="1:16" ht="9" customHeight="1" thickBot="1" x14ac:dyDescent="0.3">
      <c r="A8" s="81" t="str">
        <f>IF(C11 ="X","",IFERROR(VLOOKUP(C11,[1]!_xlbgnm.AFF2019,27,0),IFERROR(VLOOKUP(C11,[1]!_xlbgnm.AFF2020,27,0),IFERROR(VLOOKUP(C11,[1]!_xlbgnm.AFF2021,27,0),""))))</f>
        <v/>
      </c>
      <c r="B8" s="82" t="s">
        <v>1</v>
      </c>
      <c r="C8" s="1"/>
      <c r="D8" s="1"/>
      <c r="E8" s="1"/>
      <c r="F8" s="1"/>
      <c r="G8" s="1"/>
      <c r="H8" s="1"/>
      <c r="I8" s="1"/>
      <c r="J8" s="1"/>
    </row>
    <row r="9" spans="1:16" ht="13.05" customHeight="1" thickTop="1" thickBot="1" x14ac:dyDescent="0.3">
      <c r="A9" s="6"/>
      <c r="B9" s="159"/>
      <c r="C9" s="159"/>
      <c r="D9" s="159"/>
      <c r="E9" s="159"/>
      <c r="F9" s="7"/>
      <c r="G9" s="165" t="s">
        <v>72</v>
      </c>
      <c r="H9" s="165"/>
      <c r="I9" s="85"/>
      <c r="J9" s="6"/>
      <c r="K9" s="89"/>
    </row>
    <row r="10" spans="1:16" ht="3.75" customHeight="1" thickTop="1" x14ac:dyDescent="0.25">
      <c r="A10" s="29"/>
      <c r="B10" s="30"/>
      <c r="C10" s="30"/>
      <c r="D10" s="29"/>
      <c r="E10" s="30"/>
      <c r="F10" s="30"/>
      <c r="G10" s="166"/>
      <c r="H10" s="166"/>
      <c r="I10" s="29"/>
      <c r="J10" s="29"/>
    </row>
    <row r="11" spans="1:16" ht="13.05" customHeight="1" x14ac:dyDescent="0.25">
      <c r="A11" s="53" t="s">
        <v>13</v>
      </c>
      <c r="B11" s="54"/>
      <c r="C11" s="125" t="s">
        <v>71</v>
      </c>
      <c r="D11" s="126" t="str">
        <f>IF(Tableau1[SIREN / SIRET]=390206381,"","N° TVA client :")</f>
        <v/>
      </c>
      <c r="E11" s="162" t="str">
        <f>IF(Tableau1[SIREN / SIRET]=390206381,"",Tableau1[N° TVA intracom.])</f>
        <v/>
      </c>
      <c r="F11" s="163"/>
      <c r="G11" s="167"/>
      <c r="H11" s="167"/>
      <c r="I11" s="86"/>
      <c r="J11" s="1"/>
      <c r="K11" s="84"/>
      <c r="M11" s="102" t="s">
        <v>68</v>
      </c>
      <c r="N11" s="102" t="s">
        <v>69</v>
      </c>
      <c r="O11" s="102" t="s">
        <v>70</v>
      </c>
    </row>
    <row r="12" spans="1:16" ht="13.5" customHeight="1" x14ac:dyDescent="0.25">
      <c r="A12" s="56" t="s">
        <v>11</v>
      </c>
      <c r="B12" s="55"/>
      <c r="C12" s="36" t="s">
        <v>71</v>
      </c>
      <c r="D12" s="8"/>
      <c r="E12" s="9"/>
      <c r="F12" s="9"/>
      <c r="G12" s="10"/>
      <c r="H12" s="11"/>
      <c r="I12" s="12"/>
      <c r="J12" s="1"/>
      <c r="K12" s="84"/>
      <c r="M12" s="128">
        <f>IFERROR(VLOOKUP($F$1,AIDE2,2,0),390206381)</f>
        <v>390206381</v>
      </c>
      <c r="N12" s="100" t="str">
        <f>TEXT(MOD(3*MOD(VALUE(LEFT(Tableau1[[#This Row],[SIREN / SIRET]],IF(LEN(Tableau1[[#This Row],[SIREN / SIRET]])&gt;9,LEN(Tableau1[[#This Row],[SIREN / SIRET]])-5,9))),97)+12,97),"00")</f>
        <v>69</v>
      </c>
      <c r="O12" s="100" t="str">
        <f>"FR"&amp;TEXT(Tableau1[[#This Row],[Clé]],"00")&amp;TEXT(LEFT(Tableau1[[#This Row],[SIREN / SIRET]],IF(LEN(Tableau1[[#This Row],[SIREN / SIRET]])&gt;9,LEN(Tableau1[[#This Row],[SIREN / SIRET]])-5,9)),"000000000")</f>
        <v>FR69390206381</v>
      </c>
    </row>
    <row r="13" spans="1:16" s="1" customFormat="1" ht="6" customHeight="1" x14ac:dyDescent="0.25">
      <c r="A13" s="13"/>
      <c r="B13" s="14"/>
      <c r="C13" s="14"/>
      <c r="D13" s="14"/>
      <c r="E13" s="15"/>
      <c r="F13" s="16"/>
      <c r="G13" s="47"/>
      <c r="H13" s="17"/>
      <c r="I13" s="18"/>
      <c r="K13" s="84"/>
    </row>
    <row r="14" spans="1:16" s="1" customFormat="1" ht="12.75" customHeight="1" x14ac:dyDescent="0.3">
      <c r="A14" s="13"/>
      <c r="B14" s="160" t="s">
        <v>73</v>
      </c>
      <c r="C14" s="160"/>
      <c r="D14" s="160"/>
      <c r="E14" s="160"/>
      <c r="F14" s="161"/>
      <c r="G14" s="47"/>
      <c r="H14" s="17"/>
      <c r="I14" s="18"/>
    </row>
    <row r="15" spans="1:16" s="1" customFormat="1" ht="15" customHeight="1" x14ac:dyDescent="0.25">
      <c r="A15" s="13"/>
      <c r="B15" s="14"/>
      <c r="C15" s="14"/>
      <c r="D15" s="14"/>
      <c r="E15" s="14"/>
      <c r="F15" s="19"/>
      <c r="G15" s="48"/>
      <c r="H15" s="17"/>
      <c r="I15" s="18"/>
    </row>
    <row r="16" spans="1:16" s="1" customFormat="1" ht="13.8" x14ac:dyDescent="0.25">
      <c r="A16" s="13"/>
      <c r="B16" s="14" t="s">
        <v>51</v>
      </c>
      <c r="C16" s="14"/>
      <c r="D16" s="14"/>
      <c r="E16" s="14"/>
      <c r="F16" s="19"/>
      <c r="G16" s="48" t="s">
        <v>7</v>
      </c>
      <c r="H16" s="17"/>
      <c r="I16" s="18"/>
    </row>
    <row r="17" spans="1:9" s="1" customFormat="1" ht="13.8" x14ac:dyDescent="0.25">
      <c r="A17" s="13"/>
      <c r="B17" s="14"/>
      <c r="C17" s="14"/>
      <c r="D17" s="14"/>
      <c r="E17" s="14"/>
      <c r="F17" s="19"/>
      <c r="G17" s="48"/>
      <c r="H17" s="17"/>
      <c r="I17" s="18"/>
    </row>
    <row r="18" spans="1:9" s="1" customFormat="1" ht="13.8" x14ac:dyDescent="0.25">
      <c r="A18" s="13"/>
      <c r="B18" s="137" t="s">
        <v>12</v>
      </c>
      <c r="C18" s="137"/>
      <c r="D18" s="137"/>
      <c r="E18" s="137"/>
      <c r="F18" s="46"/>
      <c r="G18" s="48"/>
      <c r="H18" s="17"/>
      <c r="I18" s="18"/>
    </row>
    <row r="19" spans="1:9" s="1" customFormat="1" ht="13.8" x14ac:dyDescent="0.25">
      <c r="A19" s="13"/>
      <c r="B19" s="155"/>
      <c r="C19" s="155"/>
      <c r="D19" s="155"/>
      <c r="E19" s="155"/>
      <c r="F19" s="156"/>
      <c r="G19" s="48"/>
      <c r="H19" s="17"/>
      <c r="I19" s="18"/>
    </row>
    <row r="20" spans="1:9" s="1" customFormat="1" ht="13.8" x14ac:dyDescent="0.25">
      <c r="A20" s="13"/>
      <c r="B20" s="155"/>
      <c r="C20" s="155"/>
      <c r="D20" s="155"/>
      <c r="E20" s="155"/>
      <c r="F20" s="104"/>
      <c r="G20" s="48"/>
      <c r="H20" s="17"/>
      <c r="I20" s="18"/>
    </row>
    <row r="21" spans="1:9" s="1" customFormat="1" ht="13.8" x14ac:dyDescent="0.25">
      <c r="A21" s="13"/>
      <c r="B21" s="14" t="s">
        <v>67</v>
      </c>
      <c r="C21" s="14"/>
      <c r="D21" s="20"/>
      <c r="E21" s="14"/>
      <c r="F21" s="63"/>
      <c r="G21" s="48"/>
      <c r="H21" s="17"/>
      <c r="I21" s="18"/>
    </row>
    <row r="22" spans="1:9" s="1" customFormat="1" ht="13.8" x14ac:dyDescent="0.25">
      <c r="A22" s="13"/>
      <c r="B22" s="137" t="s">
        <v>65</v>
      </c>
      <c r="C22" s="137"/>
      <c r="D22" s="137"/>
      <c r="E22" s="137"/>
      <c r="F22" s="138"/>
      <c r="G22" s="48"/>
      <c r="H22" s="17"/>
      <c r="I22" s="18"/>
    </row>
    <row r="23" spans="1:9" s="1" customFormat="1" ht="13.8" x14ac:dyDescent="0.25">
      <c r="A23" s="13"/>
      <c r="B23" s="14"/>
      <c r="C23" s="14"/>
      <c r="D23" s="20"/>
      <c r="E23" s="14"/>
      <c r="F23" s="46"/>
      <c r="G23" s="48"/>
      <c r="H23" s="17"/>
      <c r="I23" s="18"/>
    </row>
    <row r="24" spans="1:9" s="1" customFormat="1" ht="13.8" x14ac:dyDescent="0.25">
      <c r="A24" s="13"/>
      <c r="B24" s="64"/>
      <c r="C24" s="14"/>
      <c r="D24" s="20"/>
      <c r="E24" s="99"/>
      <c r="F24" s="46"/>
      <c r="G24" s="48"/>
      <c r="H24" s="17"/>
      <c r="I24" s="18"/>
    </row>
    <row r="25" spans="1:9" s="1" customFormat="1" ht="13.8" x14ac:dyDescent="0.25">
      <c r="A25" s="13"/>
      <c r="B25" s="137"/>
      <c r="C25" s="137"/>
      <c r="D25" s="137"/>
      <c r="E25" s="137"/>
      <c r="F25" s="138"/>
      <c r="G25" s="48"/>
      <c r="H25" s="17"/>
      <c r="I25" s="18"/>
    </row>
    <row r="26" spans="1:9" s="1" customFormat="1" ht="13.8" x14ac:dyDescent="0.25">
      <c r="A26" s="13"/>
      <c r="B26" s="137"/>
      <c r="C26" s="137"/>
      <c r="D26" s="137"/>
      <c r="E26" s="137"/>
      <c r="F26" s="138"/>
      <c r="G26" s="48"/>
      <c r="H26" s="17"/>
      <c r="I26" s="18"/>
    </row>
    <row r="27" spans="1:9" s="1" customFormat="1" ht="13.8" x14ac:dyDescent="0.25">
      <c r="A27" s="13"/>
      <c r="B27" s="137"/>
      <c r="C27" s="137"/>
      <c r="D27" s="137"/>
      <c r="E27" s="137"/>
      <c r="F27" s="138"/>
      <c r="G27" s="48"/>
      <c r="H27" s="17"/>
      <c r="I27" s="18"/>
    </row>
    <row r="28" spans="1:9" s="1" customFormat="1" ht="13.8" x14ac:dyDescent="0.25">
      <c r="A28" s="13"/>
      <c r="B28" s="137"/>
      <c r="C28" s="137"/>
      <c r="D28" s="137"/>
      <c r="E28" s="137"/>
      <c r="F28" s="138"/>
      <c r="G28" s="48"/>
      <c r="H28" s="17"/>
      <c r="I28" s="18"/>
    </row>
    <row r="29" spans="1:9" s="1" customFormat="1" ht="13.8" x14ac:dyDescent="0.25">
      <c r="A29" s="13"/>
      <c r="B29" s="137"/>
      <c r="C29" s="137"/>
      <c r="D29" s="137"/>
      <c r="E29" s="137"/>
      <c r="F29" s="138"/>
      <c r="G29" s="48"/>
      <c r="H29" s="17"/>
      <c r="I29" s="18"/>
    </row>
    <row r="30" spans="1:9" s="1" customFormat="1" ht="13.8" x14ac:dyDescent="0.25">
      <c r="A30" s="13"/>
      <c r="B30" s="137"/>
      <c r="C30" s="137"/>
      <c r="D30" s="137"/>
      <c r="E30" s="137"/>
      <c r="F30" s="138"/>
      <c r="G30" s="48"/>
      <c r="H30" s="17"/>
      <c r="I30" s="18"/>
    </row>
    <row r="31" spans="1:9" s="1" customFormat="1" ht="13.8" x14ac:dyDescent="0.25">
      <c r="A31" s="13"/>
      <c r="B31" s="137"/>
      <c r="C31" s="137"/>
      <c r="D31" s="137"/>
      <c r="E31" s="137"/>
      <c r="F31" s="138"/>
      <c r="G31" s="48"/>
      <c r="H31" s="17"/>
      <c r="I31" s="18"/>
    </row>
    <row r="32" spans="1:9" s="1" customFormat="1" ht="13.8" x14ac:dyDescent="0.25">
      <c r="A32" s="13"/>
      <c r="B32" s="137"/>
      <c r="C32" s="137"/>
      <c r="D32" s="137"/>
      <c r="E32" s="137"/>
      <c r="F32" s="138"/>
      <c r="G32" s="48"/>
      <c r="H32" s="17"/>
      <c r="I32" s="18"/>
    </row>
    <row r="33" spans="1:17" s="1" customFormat="1" ht="13.8" x14ac:dyDescent="0.25">
      <c r="A33" s="13"/>
      <c r="B33" s="137"/>
      <c r="C33" s="137"/>
      <c r="D33" s="137"/>
      <c r="E33" s="137"/>
      <c r="F33" s="138"/>
      <c r="G33" s="48"/>
      <c r="H33" s="17"/>
      <c r="I33" s="18"/>
    </row>
    <row r="34" spans="1:17" s="1" customFormat="1" ht="13.8" x14ac:dyDescent="0.25">
      <c r="A34" s="13"/>
      <c r="B34" s="137"/>
      <c r="C34" s="137"/>
      <c r="D34" s="137"/>
      <c r="E34" s="137"/>
      <c r="F34" s="138"/>
      <c r="G34" s="48"/>
      <c r="H34" s="17"/>
      <c r="I34" s="18"/>
    </row>
    <row r="35" spans="1:17" s="1" customFormat="1" ht="13.8" x14ac:dyDescent="0.25">
      <c r="A35" s="13"/>
      <c r="B35" s="137"/>
      <c r="C35" s="137"/>
      <c r="D35" s="137"/>
      <c r="E35" s="137"/>
      <c r="F35" s="138"/>
      <c r="G35" s="48"/>
      <c r="H35" s="17"/>
      <c r="I35" s="18"/>
    </row>
    <row r="36" spans="1:17" s="1" customFormat="1" ht="13.8" x14ac:dyDescent="0.25">
      <c r="A36" s="13"/>
      <c r="B36" s="137"/>
      <c r="C36" s="137"/>
      <c r="D36" s="137"/>
      <c r="E36" s="137"/>
      <c r="F36" s="138"/>
      <c r="G36" s="48"/>
      <c r="H36" s="17"/>
      <c r="I36" s="18"/>
    </row>
    <row r="37" spans="1:17" s="1" customFormat="1" ht="13.8" x14ac:dyDescent="0.25">
      <c r="A37" s="13"/>
      <c r="B37" s="137"/>
      <c r="C37" s="137"/>
      <c r="D37" s="137"/>
      <c r="E37" s="137"/>
      <c r="F37" s="138"/>
      <c r="G37" s="48"/>
      <c r="H37" s="17"/>
      <c r="I37" s="18"/>
    </row>
    <row r="38" spans="1:17" s="1" customFormat="1" ht="13.8" x14ac:dyDescent="0.25">
      <c r="A38" s="13"/>
      <c r="B38" s="137"/>
      <c r="C38" s="137"/>
      <c r="D38" s="137"/>
      <c r="E38" s="137"/>
      <c r="F38" s="138"/>
      <c r="G38" s="48"/>
      <c r="H38" s="17"/>
      <c r="I38" s="18"/>
    </row>
    <row r="39" spans="1:17" s="1" customFormat="1" ht="13.8" x14ac:dyDescent="0.25">
      <c r="A39" s="13"/>
      <c r="B39" s="137"/>
      <c r="C39" s="137"/>
      <c r="D39" s="137"/>
      <c r="E39" s="137"/>
      <c r="F39" s="138"/>
      <c r="G39" s="48"/>
      <c r="H39" s="17"/>
      <c r="I39" s="18"/>
    </row>
    <row r="40" spans="1:17" s="1" customFormat="1" ht="13.8" x14ac:dyDescent="0.25">
      <c r="A40" s="13"/>
      <c r="B40" s="137"/>
      <c r="C40" s="137"/>
      <c r="D40" s="137"/>
      <c r="E40" s="137"/>
      <c r="F40" s="138"/>
      <c r="G40" s="48"/>
      <c r="H40" s="17"/>
      <c r="I40" s="18"/>
    </row>
    <row r="41" spans="1:17" s="1" customFormat="1" ht="13.8" x14ac:dyDescent="0.25">
      <c r="A41" s="13"/>
      <c r="B41" s="137"/>
      <c r="C41" s="137"/>
      <c r="D41" s="137"/>
      <c r="E41" s="137"/>
      <c r="F41" s="138"/>
      <c r="G41" s="48"/>
      <c r="H41" s="17"/>
      <c r="I41" s="18"/>
    </row>
    <row r="42" spans="1:17" s="1" customFormat="1" ht="13.8" x14ac:dyDescent="0.25">
      <c r="A42" s="13"/>
      <c r="B42" s="137"/>
      <c r="C42" s="137"/>
      <c r="D42" s="137"/>
      <c r="E42" s="137"/>
      <c r="F42" s="138"/>
      <c r="G42" s="48"/>
      <c r="H42" s="17"/>
      <c r="I42" s="18"/>
    </row>
    <row r="43" spans="1:17" s="1" customFormat="1" ht="13.8" x14ac:dyDescent="0.25">
      <c r="A43" s="13"/>
      <c r="B43" s="137"/>
      <c r="C43" s="137"/>
      <c r="D43" s="137"/>
      <c r="E43" s="137"/>
      <c r="F43" s="138"/>
      <c r="G43" s="48"/>
      <c r="H43" s="17"/>
      <c r="I43" s="18"/>
    </row>
    <row r="44" spans="1:17" s="1" customFormat="1" ht="13.8" x14ac:dyDescent="0.25">
      <c r="A44" s="13"/>
      <c r="B44" s="137"/>
      <c r="C44" s="137"/>
      <c r="D44" s="137"/>
      <c r="E44" s="137"/>
      <c r="F44" s="138"/>
      <c r="G44" s="48"/>
      <c r="H44" s="17"/>
      <c r="I44" s="18"/>
      <c r="P44" s="101"/>
      <c r="Q44" s="101"/>
    </row>
    <row r="45" spans="1:17" s="1" customFormat="1" ht="13.8" x14ac:dyDescent="0.25">
      <c r="A45" s="13"/>
      <c r="B45" s="137"/>
      <c r="C45" s="137"/>
      <c r="D45" s="137"/>
      <c r="E45" s="137"/>
      <c r="F45" s="138"/>
      <c r="G45" s="48"/>
      <c r="H45" s="17"/>
      <c r="I45" s="18"/>
      <c r="L45" s="90"/>
      <c r="P45" s="101"/>
      <c r="Q45" s="101"/>
    </row>
    <row r="46" spans="1:17" s="1" customFormat="1" ht="13.8" hidden="1" x14ac:dyDescent="0.25">
      <c r="A46" s="13"/>
      <c r="B46" s="14"/>
      <c r="C46" s="14"/>
      <c r="D46" s="20"/>
      <c r="E46" s="14"/>
      <c r="F46" s="46"/>
      <c r="G46" s="48"/>
      <c r="H46" s="17"/>
      <c r="I46" s="18"/>
      <c r="J46" s="133"/>
    </row>
    <row r="47" spans="1:17" s="1" customFormat="1" ht="15" hidden="1" customHeight="1" x14ac:dyDescent="0.25">
      <c r="A47" s="13"/>
      <c r="B47" s="14"/>
      <c r="C47" s="14"/>
      <c r="D47" s="20"/>
      <c r="E47" s="14"/>
      <c r="F47" s="46"/>
      <c r="G47" s="48"/>
      <c r="H47" s="17"/>
      <c r="I47" s="18"/>
      <c r="J47" s="134"/>
    </row>
    <row r="48" spans="1:17" s="1" customFormat="1" ht="15" hidden="1" customHeight="1" x14ac:dyDescent="0.25">
      <c r="A48" s="13"/>
      <c r="B48" s="14"/>
      <c r="C48" s="14"/>
      <c r="D48" s="20"/>
      <c r="E48" s="14"/>
      <c r="F48" s="46"/>
      <c r="G48" s="48"/>
      <c r="H48" s="17"/>
      <c r="I48" s="18"/>
      <c r="J48" s="134"/>
    </row>
    <row r="49" spans="1:13" s="1" customFormat="1" ht="13.8" hidden="1" x14ac:dyDescent="0.25">
      <c r="A49" s="13"/>
      <c r="B49" s="14"/>
      <c r="C49" s="14"/>
      <c r="D49" s="20"/>
      <c r="E49" s="14"/>
      <c r="F49" s="46"/>
      <c r="G49" s="48"/>
      <c r="H49" s="17"/>
      <c r="I49" s="18"/>
      <c r="J49" s="134"/>
    </row>
    <row r="50" spans="1:13" s="1" customFormat="1" ht="15" hidden="1" customHeight="1" thickBot="1" x14ac:dyDescent="0.3">
      <c r="A50" s="13"/>
      <c r="B50" s="14"/>
      <c r="C50" s="14"/>
      <c r="D50" s="20"/>
      <c r="E50" s="14"/>
      <c r="F50" s="46"/>
      <c r="G50" s="48"/>
      <c r="H50" s="17"/>
      <c r="I50" s="18"/>
      <c r="J50" s="134"/>
    </row>
    <row r="51" spans="1:13" ht="16.5" hidden="1" customHeight="1" x14ac:dyDescent="0.25">
      <c r="A51" s="61"/>
      <c r="B51" s="61"/>
      <c r="C51" s="61"/>
      <c r="D51" s="61"/>
      <c r="E51" s="62"/>
      <c r="F51" s="58" t="s">
        <v>50</v>
      </c>
      <c r="G51" s="139">
        <f>SUM(G13:G50)</f>
        <v>0</v>
      </c>
      <c r="H51" s="42"/>
      <c r="I51" s="24"/>
      <c r="J51" s="134"/>
      <c r="M51" s="1"/>
    </row>
    <row r="52" spans="1:13" ht="16.5" hidden="1" customHeight="1" thickBot="1" x14ac:dyDescent="0.3">
      <c r="A52" s="4" t="s">
        <v>4</v>
      </c>
      <c r="B52" s="4"/>
      <c r="C52" s="1"/>
      <c r="D52" s="33"/>
      <c r="E52" s="1"/>
      <c r="F52" s="43" t="s">
        <v>3</v>
      </c>
      <c r="G52" s="140"/>
      <c r="H52" s="44"/>
      <c r="I52" s="27"/>
      <c r="J52" s="134"/>
      <c r="M52" s="1"/>
    </row>
    <row r="53" spans="1:13" ht="16.5" hidden="1" customHeight="1" x14ac:dyDescent="0.3">
      <c r="A53" s="1"/>
      <c r="B53" s="1"/>
      <c r="C53" s="1"/>
      <c r="D53" s="1"/>
      <c r="E53" s="1"/>
      <c r="F53" s="2" t="str">
        <f t="shared" ref="F53:F58" si="0">F1</f>
        <v>X</v>
      </c>
      <c r="G53" s="1"/>
      <c r="H53" s="1"/>
      <c r="I53" s="1"/>
      <c r="J53" s="1"/>
      <c r="M53" s="1"/>
    </row>
    <row r="54" spans="1:13" ht="16.5" hidden="1" customHeight="1" x14ac:dyDescent="0.3">
      <c r="A54" s="1"/>
      <c r="B54" s="1"/>
      <c r="C54" s="1"/>
      <c r="D54" s="1"/>
      <c r="E54" s="1"/>
      <c r="F54" s="2">
        <f t="shared" si="0"/>
        <v>0</v>
      </c>
      <c r="G54" s="1"/>
      <c r="H54" s="1"/>
      <c r="I54" s="1"/>
      <c r="J54" s="1"/>
      <c r="M54" s="1"/>
    </row>
    <row r="55" spans="1:13" ht="16.5" hidden="1" customHeight="1" x14ac:dyDescent="0.3">
      <c r="A55" s="1"/>
      <c r="B55" s="1"/>
      <c r="C55" s="1"/>
      <c r="D55" s="1"/>
      <c r="E55" s="1"/>
      <c r="F55" s="2" t="str">
        <f t="shared" si="0"/>
        <v>X</v>
      </c>
      <c r="G55" s="1"/>
      <c r="H55" s="1"/>
      <c r="I55" s="1"/>
      <c r="J55" s="1"/>
      <c r="M55" s="1"/>
    </row>
    <row r="56" spans="1:13" ht="18.75" hidden="1" customHeight="1" x14ac:dyDescent="0.3">
      <c r="C56" s="1"/>
      <c r="D56" s="1"/>
      <c r="E56" s="1"/>
      <c r="F56" s="2">
        <f t="shared" si="0"/>
        <v>0</v>
      </c>
      <c r="G56" s="1"/>
      <c r="H56" s="1"/>
      <c r="I56" s="1"/>
      <c r="J56" s="1"/>
      <c r="M56" s="1"/>
    </row>
    <row r="57" spans="1:13" ht="16.5" hidden="1" customHeight="1" x14ac:dyDescent="0.3">
      <c r="C57" s="1"/>
      <c r="D57" s="1"/>
      <c r="E57" s="1"/>
      <c r="F57" s="2" t="str">
        <f t="shared" si="0"/>
        <v>X</v>
      </c>
      <c r="G57" s="1"/>
      <c r="H57" s="1"/>
      <c r="I57" s="1"/>
      <c r="J57" s="1"/>
      <c r="M57" s="1"/>
    </row>
    <row r="58" spans="1:13" ht="15.6" hidden="1" x14ac:dyDescent="0.3">
      <c r="A58" s="3" t="s">
        <v>0</v>
      </c>
      <c r="B58" s="4"/>
      <c r="C58" s="1"/>
      <c r="D58" s="1"/>
      <c r="E58" s="1"/>
      <c r="F58" s="2">
        <f t="shared" si="0"/>
        <v>0</v>
      </c>
      <c r="G58" s="1"/>
      <c r="H58" s="1"/>
      <c r="I58" s="1"/>
      <c r="J58" s="1"/>
      <c r="M58" s="1"/>
    </row>
    <row r="59" spans="1:13" ht="9.75" hidden="1" customHeight="1" x14ac:dyDescent="0.25">
      <c r="A59" s="5" t="str">
        <f>A8</f>
        <v/>
      </c>
      <c r="B59" s="5" t="s">
        <v>1</v>
      </c>
      <c r="C59" s="35"/>
      <c r="D59" s="1"/>
      <c r="E59" s="1"/>
      <c r="F59" s="1"/>
      <c r="G59" s="1"/>
      <c r="H59" s="1"/>
      <c r="I59" s="1"/>
      <c r="J59" s="1"/>
      <c r="M59" s="1"/>
    </row>
    <row r="60" spans="1:13" ht="12" hidden="1" customHeight="1" x14ac:dyDescent="0.25">
      <c r="A60" s="153"/>
      <c r="B60" s="153"/>
      <c r="C60" s="153"/>
      <c r="D60" s="1"/>
      <c r="E60" s="1"/>
      <c r="F60" s="154">
        <f>DATA</f>
        <v>44313</v>
      </c>
      <c r="G60" s="154"/>
      <c r="H60" s="1"/>
      <c r="I60" s="1"/>
      <c r="J60" s="4" t="s">
        <v>49</v>
      </c>
      <c r="M60" s="1"/>
    </row>
    <row r="61" spans="1:13" ht="13.8" hidden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M61" s="1"/>
    </row>
    <row r="62" spans="1:13" ht="13.05" hidden="1" customHeight="1" thickTop="1" thickBot="1" x14ac:dyDescent="0.3">
      <c r="A62" s="6"/>
      <c r="B62" s="6"/>
      <c r="C62" s="6"/>
      <c r="D62" s="6"/>
      <c r="E62" s="6"/>
      <c r="F62" s="7"/>
      <c r="G62" s="168" t="str">
        <f>G9</f>
        <v>N° FACTURE</v>
      </c>
      <c r="H62" s="168"/>
      <c r="I62" s="85"/>
      <c r="J62" s="6"/>
      <c r="K62" s="89" t="s">
        <v>64</v>
      </c>
      <c r="M62" s="1"/>
    </row>
    <row r="63" spans="1:13" ht="3.75" hidden="1" customHeight="1" thickTop="1" x14ac:dyDescent="0.25">
      <c r="A63" s="29"/>
      <c r="B63" s="30"/>
      <c r="C63" s="30"/>
      <c r="D63" s="29"/>
      <c r="E63" s="30"/>
      <c r="F63" s="30"/>
      <c r="G63" s="169"/>
      <c r="H63" s="169"/>
      <c r="I63" s="29"/>
      <c r="J63" s="29"/>
      <c r="M63" s="1"/>
    </row>
    <row r="64" spans="1:13" ht="13.05" hidden="1" customHeight="1" x14ac:dyDescent="0.25">
      <c r="A64" s="53" t="s">
        <v>13</v>
      </c>
      <c r="B64" s="54"/>
      <c r="C64" s="164" t="str">
        <f>C11</f>
        <v>X</v>
      </c>
      <c r="D64" s="164"/>
      <c r="E64" s="31"/>
      <c r="F64" s="32"/>
      <c r="G64" s="170" t="s">
        <v>63</v>
      </c>
      <c r="H64" s="170"/>
      <c r="I64" s="86"/>
      <c r="J64" s="1"/>
      <c r="M64" s="1"/>
    </row>
    <row r="65" spans="1:13" ht="13.5" hidden="1" customHeight="1" x14ac:dyDescent="0.25">
      <c r="A65" s="56" t="s">
        <v>11</v>
      </c>
      <c r="B65" s="55"/>
      <c r="C65" s="36" t="str">
        <f>C12</f>
        <v>X</v>
      </c>
      <c r="D65" s="8"/>
      <c r="E65" s="9"/>
      <c r="F65" s="9"/>
      <c r="G65" s="10"/>
      <c r="H65" s="11"/>
      <c r="I65" s="12"/>
      <c r="J65" s="1"/>
      <c r="M65" s="1"/>
    </row>
    <row r="66" spans="1:13" s="1" customFormat="1" ht="10.5" hidden="1" customHeight="1" x14ac:dyDescent="0.25">
      <c r="A66" s="13"/>
      <c r="B66" s="14"/>
      <c r="C66" s="14"/>
      <c r="D66" s="14"/>
      <c r="E66" s="15"/>
      <c r="F66" s="16"/>
      <c r="G66" s="47"/>
      <c r="H66" s="17"/>
      <c r="I66" s="18"/>
    </row>
    <row r="67" spans="1:13" ht="15.6" hidden="1" x14ac:dyDescent="0.3">
      <c r="A67" s="13"/>
      <c r="B67" s="149" t="str">
        <f>B14</f>
        <v xml:space="preserve">Situation n° </v>
      </c>
      <c r="C67" s="149"/>
      <c r="D67" s="149"/>
      <c r="E67" s="149"/>
      <c r="F67" s="150"/>
      <c r="G67" s="47"/>
      <c r="H67" s="17"/>
      <c r="I67" s="18"/>
      <c r="J67" s="1"/>
      <c r="K67" s="1" t="s">
        <v>5</v>
      </c>
      <c r="M67" s="1"/>
    </row>
    <row r="68" spans="1:13" ht="13.8" hidden="1" x14ac:dyDescent="0.25">
      <c r="A68" s="13"/>
      <c r="B68" s="14"/>
      <c r="C68" s="14"/>
      <c r="D68" s="14"/>
      <c r="E68" s="14"/>
      <c r="F68" s="19"/>
      <c r="G68" s="48"/>
      <c r="H68" s="17"/>
      <c r="I68" s="18"/>
      <c r="J68" s="1"/>
      <c r="K68" s="1"/>
      <c r="M68" s="1"/>
    </row>
    <row r="69" spans="1:13" ht="13.8" hidden="1" x14ac:dyDescent="0.25">
      <c r="A69" s="37"/>
      <c r="B69" s="38"/>
      <c r="C69" s="38"/>
      <c r="D69" s="38"/>
      <c r="E69" s="38"/>
      <c r="F69" s="45" t="s">
        <v>6</v>
      </c>
      <c r="G69" s="48">
        <f>G51</f>
        <v>0</v>
      </c>
      <c r="H69" s="17"/>
      <c r="I69" s="39"/>
      <c r="J69" s="40"/>
      <c r="K69" s="40"/>
      <c r="M69" s="1"/>
    </row>
    <row r="70" spans="1:13" ht="13.8" hidden="1" x14ac:dyDescent="0.25">
      <c r="A70" s="13"/>
      <c r="B70" s="14"/>
      <c r="C70" s="14"/>
      <c r="D70" s="20"/>
      <c r="E70" s="14"/>
      <c r="F70" s="46"/>
      <c r="G70" s="48"/>
      <c r="H70" s="17"/>
      <c r="I70" s="18"/>
      <c r="J70" s="1"/>
      <c r="K70" s="1"/>
    </row>
    <row r="71" spans="1:13" ht="13.8" hidden="1" x14ac:dyDescent="0.25">
      <c r="A71" s="13"/>
      <c r="B71" s="14"/>
      <c r="C71" s="14"/>
      <c r="D71" s="20"/>
      <c r="E71" s="14"/>
      <c r="F71" s="46"/>
      <c r="G71" s="48"/>
      <c r="H71" s="17"/>
      <c r="I71" s="18"/>
      <c r="J71" s="1"/>
      <c r="K71" s="1"/>
    </row>
    <row r="72" spans="1:13" ht="13.8" hidden="1" x14ac:dyDescent="0.25">
      <c r="A72" s="13"/>
      <c r="B72" s="14"/>
      <c r="C72" s="14"/>
      <c r="D72" s="20"/>
      <c r="E72" s="14"/>
      <c r="F72" s="46"/>
      <c r="G72" s="48"/>
      <c r="H72" s="17"/>
      <c r="I72" s="18"/>
      <c r="J72" s="1"/>
      <c r="K72" s="1"/>
    </row>
    <row r="73" spans="1:13" ht="13.8" hidden="1" x14ac:dyDescent="0.25">
      <c r="A73" s="13"/>
      <c r="B73" s="14"/>
      <c r="C73" s="14"/>
      <c r="D73" s="20"/>
      <c r="E73" s="14"/>
      <c r="F73" s="46"/>
      <c r="G73" s="48"/>
      <c r="H73" s="17"/>
      <c r="I73" s="18"/>
      <c r="J73" s="1"/>
      <c r="K73" s="1"/>
    </row>
    <row r="74" spans="1:13" ht="13.8" hidden="1" x14ac:dyDescent="0.25">
      <c r="A74" s="13"/>
      <c r="B74" s="14"/>
      <c r="C74" s="14"/>
      <c r="D74" s="20"/>
      <c r="E74" s="14"/>
      <c r="F74" s="46"/>
      <c r="G74" s="48"/>
      <c r="H74" s="17"/>
      <c r="I74" s="18"/>
      <c r="J74" s="1"/>
      <c r="K74" s="1"/>
    </row>
    <row r="75" spans="1:13" ht="13.8" hidden="1" x14ac:dyDescent="0.25">
      <c r="A75" s="13"/>
      <c r="B75" s="14"/>
      <c r="C75" s="14"/>
      <c r="D75" s="20"/>
      <c r="E75" s="14"/>
      <c r="F75" s="46"/>
      <c r="G75" s="48"/>
      <c r="H75" s="17"/>
      <c r="I75" s="18"/>
      <c r="J75" s="1"/>
      <c r="K75" s="1"/>
    </row>
    <row r="76" spans="1:13" ht="13.8" hidden="1" x14ac:dyDescent="0.25">
      <c r="A76" s="13"/>
      <c r="B76" s="14"/>
      <c r="C76" s="14"/>
      <c r="D76" s="20"/>
      <c r="E76" s="14"/>
      <c r="F76" s="46"/>
      <c r="G76" s="48"/>
      <c r="H76" s="17"/>
      <c r="I76" s="18"/>
      <c r="J76" s="1"/>
      <c r="K76" s="1"/>
    </row>
    <row r="77" spans="1:13" ht="13.8" hidden="1" x14ac:dyDescent="0.25">
      <c r="A77" s="13"/>
      <c r="B77" s="14"/>
      <c r="C77" s="14"/>
      <c r="D77" s="20"/>
      <c r="E77" s="14"/>
      <c r="F77" s="46"/>
      <c r="G77" s="48"/>
      <c r="H77" s="17"/>
      <c r="I77" s="18"/>
      <c r="J77" s="1"/>
      <c r="K77" s="1"/>
    </row>
    <row r="78" spans="1:13" ht="13.8" hidden="1" x14ac:dyDescent="0.25">
      <c r="A78" s="13"/>
      <c r="B78" s="14"/>
      <c r="C78" s="14"/>
      <c r="D78" s="20"/>
      <c r="E78" s="14"/>
      <c r="F78" s="46"/>
      <c r="G78" s="48"/>
      <c r="H78" s="17"/>
      <c r="I78" s="18"/>
      <c r="J78" s="1"/>
      <c r="K78" s="1"/>
    </row>
    <row r="79" spans="1:13" ht="13.8" hidden="1" x14ac:dyDescent="0.25">
      <c r="A79" s="13"/>
      <c r="B79" s="14"/>
      <c r="C79" s="14"/>
      <c r="D79" s="20"/>
      <c r="E79" s="14"/>
      <c r="F79" s="46"/>
      <c r="G79" s="48"/>
      <c r="H79" s="17"/>
      <c r="I79" s="18"/>
      <c r="J79" s="1"/>
      <c r="K79" s="1"/>
    </row>
    <row r="80" spans="1:13" ht="13.8" hidden="1" x14ac:dyDescent="0.25">
      <c r="A80" s="13"/>
      <c r="B80" s="14"/>
      <c r="C80" s="14"/>
      <c r="D80" s="20"/>
      <c r="E80" s="14"/>
      <c r="F80" s="46"/>
      <c r="G80" s="48"/>
      <c r="H80" s="17"/>
      <c r="I80" s="18"/>
      <c r="J80" s="1"/>
      <c r="K80" s="1"/>
    </row>
    <row r="81" spans="1:11" ht="13.8" hidden="1" x14ac:dyDescent="0.25">
      <c r="A81" s="13"/>
      <c r="B81" s="14"/>
      <c r="C81" s="14"/>
      <c r="D81" s="20"/>
      <c r="E81" s="14"/>
      <c r="F81" s="46"/>
      <c r="G81" s="48"/>
      <c r="H81" s="17"/>
      <c r="I81" s="18"/>
      <c r="J81" s="1"/>
      <c r="K81" s="1"/>
    </row>
    <row r="82" spans="1:11" ht="13.8" hidden="1" x14ac:dyDescent="0.25">
      <c r="A82" s="13"/>
      <c r="B82" s="14"/>
      <c r="C82" s="14"/>
      <c r="D82" s="20"/>
      <c r="E82" s="14"/>
      <c r="F82" s="46"/>
      <c r="G82" s="48"/>
      <c r="H82" s="17"/>
      <c r="I82" s="18"/>
      <c r="J82" s="1"/>
      <c r="K82" s="1"/>
    </row>
    <row r="83" spans="1:11" ht="13.8" hidden="1" x14ac:dyDescent="0.25">
      <c r="A83" s="13"/>
      <c r="B83" s="14"/>
      <c r="C83" s="14"/>
      <c r="D83" s="20"/>
      <c r="E83" s="14"/>
      <c r="F83" s="46"/>
      <c r="G83" s="48"/>
      <c r="H83" s="17"/>
      <c r="I83" s="18"/>
      <c r="J83" s="1"/>
      <c r="K83" s="1"/>
    </row>
    <row r="84" spans="1:11" ht="13.8" hidden="1" x14ac:dyDescent="0.25">
      <c r="A84" s="13"/>
      <c r="B84" s="14"/>
      <c r="C84" s="14"/>
      <c r="D84" s="20"/>
      <c r="E84" s="14"/>
      <c r="F84" s="46"/>
      <c r="G84" s="48"/>
      <c r="H84" s="17"/>
      <c r="I84" s="18"/>
      <c r="J84" s="1"/>
      <c r="K84" s="1"/>
    </row>
    <row r="85" spans="1:11" ht="13.8" hidden="1" x14ac:dyDescent="0.25">
      <c r="A85" s="13"/>
      <c r="B85" s="14"/>
      <c r="C85" s="14"/>
      <c r="D85" s="20"/>
      <c r="E85" s="14"/>
      <c r="F85" s="46"/>
      <c r="G85" s="48"/>
      <c r="H85" s="17"/>
      <c r="I85" s="18"/>
      <c r="J85" s="1"/>
      <c r="K85" s="1"/>
    </row>
    <row r="86" spans="1:11" ht="13.8" hidden="1" x14ac:dyDescent="0.25">
      <c r="A86" s="13"/>
      <c r="B86" s="14"/>
      <c r="C86" s="14"/>
      <c r="D86" s="20"/>
      <c r="E86" s="14"/>
      <c r="F86" s="46"/>
      <c r="G86" s="48"/>
      <c r="H86" s="17"/>
      <c r="I86" s="18"/>
      <c r="J86" s="1"/>
      <c r="K86" s="1"/>
    </row>
    <row r="87" spans="1:11" ht="13.8" hidden="1" x14ac:dyDescent="0.25">
      <c r="A87" s="13"/>
      <c r="B87" s="14"/>
      <c r="C87" s="14"/>
      <c r="D87" s="20"/>
      <c r="E87" s="14"/>
      <c r="F87" s="46"/>
      <c r="G87" s="48"/>
      <c r="H87" s="17"/>
      <c r="I87" s="18"/>
      <c r="J87" s="1"/>
      <c r="K87" s="1"/>
    </row>
    <row r="88" spans="1:11" ht="13.8" hidden="1" x14ac:dyDescent="0.25">
      <c r="A88" s="13"/>
      <c r="B88" s="14"/>
      <c r="C88" s="14"/>
      <c r="D88" s="20"/>
      <c r="E88" s="14"/>
      <c r="F88" s="46"/>
      <c r="G88" s="48"/>
      <c r="H88" s="17"/>
      <c r="I88" s="18"/>
      <c r="J88" s="1"/>
      <c r="K88" s="1"/>
    </row>
    <row r="89" spans="1:11" ht="13.8" hidden="1" x14ac:dyDescent="0.25">
      <c r="A89" s="13"/>
      <c r="B89" s="14"/>
      <c r="C89" s="14"/>
      <c r="D89" s="20"/>
      <c r="E89" s="14"/>
      <c r="F89" s="46"/>
      <c r="G89" s="48"/>
      <c r="H89" s="17"/>
      <c r="I89" s="18"/>
      <c r="J89" s="1"/>
      <c r="K89" s="1"/>
    </row>
    <row r="90" spans="1:11" ht="13.8" hidden="1" x14ac:dyDescent="0.25">
      <c r="A90" s="13"/>
      <c r="B90" s="14"/>
      <c r="C90" s="14"/>
      <c r="D90" s="20"/>
      <c r="E90" s="14"/>
      <c r="F90" s="46"/>
      <c r="G90" s="48"/>
      <c r="H90" s="17"/>
      <c r="I90" s="18"/>
      <c r="J90" s="1"/>
      <c r="K90" s="1"/>
    </row>
    <row r="91" spans="1:11" ht="13.8" hidden="1" x14ac:dyDescent="0.25">
      <c r="A91" s="13"/>
      <c r="B91" s="14"/>
      <c r="C91" s="14"/>
      <c r="D91" s="20"/>
      <c r="E91" s="14"/>
      <c r="F91" s="46"/>
      <c r="G91" s="48"/>
      <c r="H91" s="17"/>
      <c r="I91" s="18"/>
      <c r="J91" s="1"/>
      <c r="K91" s="1"/>
    </row>
    <row r="92" spans="1:11" ht="13.8" hidden="1" x14ac:dyDescent="0.25">
      <c r="A92" s="13"/>
      <c r="B92" s="14"/>
      <c r="C92" s="14"/>
      <c r="D92" s="20"/>
      <c r="E92" s="14"/>
      <c r="F92" s="46"/>
      <c r="G92" s="48"/>
      <c r="H92" s="17"/>
      <c r="I92" s="18"/>
      <c r="J92" s="1"/>
      <c r="K92" s="1"/>
    </row>
    <row r="93" spans="1:11" ht="13.8" hidden="1" x14ac:dyDescent="0.25">
      <c r="A93" s="13"/>
      <c r="B93" s="14"/>
      <c r="C93" s="14"/>
      <c r="D93" s="20"/>
      <c r="E93" s="14"/>
      <c r="F93" s="46"/>
      <c r="G93" s="48"/>
      <c r="H93" s="17"/>
      <c r="I93" s="18"/>
      <c r="J93" s="1"/>
      <c r="K93" s="1"/>
    </row>
    <row r="94" spans="1:11" ht="13.8" hidden="1" x14ac:dyDescent="0.25">
      <c r="A94" s="13"/>
      <c r="B94" s="14"/>
      <c r="C94" s="14"/>
      <c r="D94" s="20"/>
      <c r="E94" s="14"/>
      <c r="F94" s="46"/>
      <c r="G94" s="48"/>
      <c r="H94" s="17"/>
      <c r="I94" s="18"/>
      <c r="J94" s="1"/>
      <c r="K94" s="1"/>
    </row>
    <row r="95" spans="1:11" ht="13.8" hidden="1" x14ac:dyDescent="0.25">
      <c r="A95" s="13"/>
      <c r="B95" s="14"/>
      <c r="C95" s="14"/>
      <c r="D95" s="20"/>
      <c r="E95" s="14"/>
      <c r="F95" s="46"/>
      <c r="G95" s="48"/>
      <c r="H95" s="17"/>
      <c r="I95" s="18"/>
      <c r="J95" s="1"/>
      <c r="K95" s="1"/>
    </row>
    <row r="96" spans="1:11" ht="13.8" hidden="1" x14ac:dyDescent="0.25">
      <c r="A96" s="13"/>
      <c r="B96" s="14"/>
      <c r="C96" s="14"/>
      <c r="D96" s="20"/>
      <c r="E96" s="14"/>
      <c r="F96" s="46"/>
      <c r="G96" s="48"/>
      <c r="H96" s="17"/>
      <c r="I96" s="18"/>
      <c r="J96" s="1"/>
      <c r="K96" s="1"/>
    </row>
    <row r="97" spans="1:16" ht="13.8" x14ac:dyDescent="0.25">
      <c r="A97" s="13"/>
      <c r="B97" s="97" t="str">
        <f>IF(F1="RINGUET RECYCLAGE","TVA autoliquidée par le client en application de l'article 283.2 sexies du CGI",IF(G101="Autoliquidation",C108,IF(K102=3,C118,IF(K102=4,C122,IF(K102=6,C126,IF(K102=7,C129,""))))))</f>
        <v/>
      </c>
      <c r="C97" s="14"/>
      <c r="D97" s="20"/>
      <c r="E97" s="14"/>
      <c r="F97" s="105"/>
      <c r="G97" s="48"/>
      <c r="H97" s="17"/>
      <c r="I97" s="18"/>
      <c r="K97" s="1"/>
    </row>
    <row r="98" spans="1:16" ht="13.8" x14ac:dyDescent="0.25">
      <c r="A98" s="13"/>
      <c r="B98" s="96" t="str">
        <f>IF(F1="RINGUET RECYCLAGE", "sous le numéro : FR51 480334507","")</f>
        <v/>
      </c>
      <c r="C98" s="14"/>
      <c r="D98" s="95"/>
      <c r="E98" s="103"/>
      <c r="F98" s="106"/>
      <c r="G98" s="48"/>
      <c r="H98" s="17"/>
      <c r="I98" s="18"/>
      <c r="J98" s="135" t="s">
        <v>2</v>
      </c>
      <c r="K98" s="1"/>
    </row>
    <row r="99" spans="1:16" ht="5.4" customHeight="1" thickBot="1" x14ac:dyDescent="0.3">
      <c r="A99" s="21"/>
      <c r="B99" s="65"/>
      <c r="C99" s="22"/>
      <c r="D99" s="22"/>
      <c r="E99" s="22"/>
      <c r="F99" s="46"/>
      <c r="G99" s="49"/>
      <c r="H99" s="23"/>
      <c r="I99" s="18"/>
      <c r="J99" s="136"/>
    </row>
    <row r="100" spans="1:16" ht="15" customHeight="1" x14ac:dyDescent="0.25">
      <c r="A100" s="130" t="s">
        <v>8</v>
      </c>
      <c r="B100" s="131"/>
      <c r="C100" s="151" t="str">
        <f>IF(OR($K100="MODE PAIEMENT",$K100=""),"",VLOOKUP($K100,AIDE1,2))</f>
        <v>Virement à 60 jours date de facturation</v>
      </c>
      <c r="D100" s="152"/>
      <c r="E100" s="1"/>
      <c r="F100" s="73" t="s">
        <v>50</v>
      </c>
      <c r="G100" s="74">
        <f>SUM(G13:G45)+SUM(G70:G98)</f>
        <v>0</v>
      </c>
      <c r="H100" s="75"/>
      <c r="I100" s="27"/>
      <c r="J100" s="25"/>
      <c r="K100" s="124" t="s">
        <v>46</v>
      </c>
      <c r="L100" s="70"/>
      <c r="M100" s="70"/>
    </row>
    <row r="101" spans="1:16" ht="15" customHeight="1" x14ac:dyDescent="0.25">
      <c r="A101" s="143" t="s">
        <v>9</v>
      </c>
      <c r="B101" s="144"/>
      <c r="C101" s="144"/>
      <c r="D101" s="129">
        <f>IF(OR($K100="MODE PAIEMENT",$K100=""),"",VLOOKUP($K100,AIDE1,3))</f>
        <v>44373</v>
      </c>
      <c r="E101" s="1"/>
      <c r="F101" s="76">
        <f>IF(K102=5,8.5,IF(OR(K102=1,K102=2,K102=3,K102=4,K102=6,K102=7),"TVA",20))</f>
        <v>20</v>
      </c>
      <c r="G101" s="74" t="str">
        <f>+IF(G100=0,"",IF(OR(K102=1,K102=2),"Autoliquidation",IF(OR(K102=3,K102=4,K102=6,K102=7),"En exonération",ROUND(G100*F101/100,2))))</f>
        <v/>
      </c>
      <c r="H101" s="77"/>
      <c r="I101" s="27"/>
      <c r="J101" s="25"/>
      <c r="M101" s="70"/>
      <c r="P101" s="70"/>
    </row>
    <row r="102" spans="1:16" ht="18" customHeight="1" thickBot="1" x14ac:dyDescent="0.3">
      <c r="A102" s="143" t="s">
        <v>76</v>
      </c>
      <c r="B102" s="144"/>
      <c r="C102" s="144"/>
      <c r="D102" s="145"/>
      <c r="E102" s="1"/>
      <c r="F102" s="78" t="s">
        <v>66</v>
      </c>
      <c r="G102" s="79">
        <f>IF(OR(G101="Autoliquidation",G101="En exonération"),"-----           ",SUM(G100:G101))</f>
        <v>0</v>
      </c>
      <c r="H102" s="80"/>
      <c r="I102" s="27"/>
      <c r="J102" s="41"/>
      <c r="K102" s="60"/>
      <c r="M102" s="70"/>
      <c r="P102" s="70"/>
    </row>
    <row r="103" spans="1:16" s="118" customFormat="1" ht="18" customHeight="1" x14ac:dyDescent="0.25">
      <c r="A103" s="143"/>
      <c r="B103" s="144"/>
      <c r="C103" s="144"/>
      <c r="D103" s="145"/>
      <c r="E103" s="1"/>
      <c r="F103" s="120"/>
      <c r="G103" s="121"/>
      <c r="H103" s="122"/>
      <c r="I103" s="27"/>
      <c r="J103" s="119"/>
      <c r="K103" s="123"/>
      <c r="L103"/>
      <c r="M103"/>
      <c r="P103" s="70"/>
    </row>
    <row r="104" spans="1:16" ht="8.4" customHeight="1" x14ac:dyDescent="0.25">
      <c r="A104" s="143"/>
      <c r="B104" s="144"/>
      <c r="C104" s="144"/>
      <c r="D104" s="145"/>
      <c r="E104" s="1"/>
      <c r="F104" s="50"/>
      <c r="G104" s="51"/>
      <c r="H104" s="52"/>
      <c r="I104" s="26"/>
      <c r="M104" s="70"/>
    </row>
    <row r="105" spans="1:16" ht="18" customHeight="1" thickBot="1" x14ac:dyDescent="0.3">
      <c r="A105" s="146"/>
      <c r="B105" s="147"/>
      <c r="C105" s="147"/>
      <c r="D105" s="148"/>
      <c r="E105" s="1"/>
      <c r="F105" s="1"/>
      <c r="G105" s="90"/>
      <c r="H105" s="1"/>
      <c r="I105" s="27"/>
      <c r="J105" s="83"/>
      <c r="M105" s="70"/>
    </row>
    <row r="106" spans="1:16" x14ac:dyDescent="0.25">
      <c r="A106" s="67"/>
      <c r="B106" s="68"/>
      <c r="C106" s="69"/>
      <c r="D106" s="69"/>
      <c r="E106" s="1"/>
      <c r="F106" s="1"/>
      <c r="G106" s="91"/>
      <c r="H106" s="1"/>
      <c r="I106" s="26"/>
      <c r="J106" s="1"/>
      <c r="M106" s="70"/>
    </row>
    <row r="107" spans="1:16" x14ac:dyDescent="0.25">
      <c r="A107" s="93"/>
      <c r="B107" s="92"/>
      <c r="C107" s="92"/>
      <c r="D107" s="70"/>
      <c r="E107" s="70"/>
      <c r="F107" s="70"/>
      <c r="K107" s="112"/>
      <c r="L107" s="112"/>
    </row>
    <row r="108" spans="1:16" s="70" customFormat="1" x14ac:dyDescent="0.25">
      <c r="A108" s="70" t="s">
        <v>77</v>
      </c>
      <c r="K108" s="142"/>
      <c r="L108" s="142"/>
    </row>
    <row r="109" spans="1:16" s="70" customFormat="1" x14ac:dyDescent="0.25">
      <c r="A109" s="70" t="s">
        <v>78</v>
      </c>
      <c r="K109" s="142"/>
      <c r="L109" s="142"/>
    </row>
    <row r="110" spans="1:16" x14ac:dyDescent="0.25">
      <c r="A110" s="1"/>
      <c r="B110" s="1"/>
      <c r="C110" s="1"/>
      <c r="D110" s="1"/>
      <c r="E110" s="1"/>
      <c r="I110" s="1"/>
      <c r="J110" s="34"/>
      <c r="K110" s="112"/>
      <c r="L110" s="112"/>
      <c r="N110" s="72"/>
    </row>
    <row r="111" spans="1:16" x14ac:dyDescent="0.25">
      <c r="A111" s="93"/>
      <c r="B111" s="92"/>
      <c r="C111" s="92"/>
      <c r="D111" s="1"/>
      <c r="E111" s="1"/>
      <c r="I111" s="1"/>
      <c r="J111" s="34"/>
      <c r="K111" s="141"/>
      <c r="L111" s="141"/>
      <c r="M111" s="72"/>
    </row>
    <row r="112" spans="1:16" x14ac:dyDescent="0.25">
      <c r="A112" s="92"/>
      <c r="B112" s="92"/>
      <c r="C112" s="92"/>
      <c r="D112" s="1"/>
      <c r="E112" s="1"/>
      <c r="I112" s="1"/>
      <c r="J112" s="34"/>
      <c r="K112" s="112"/>
      <c r="L112" s="112"/>
    </row>
    <row r="113" spans="1:17" x14ac:dyDescent="0.25">
      <c r="B113" s="92"/>
      <c r="C113" s="92"/>
      <c r="D113" s="1"/>
      <c r="E113" s="1"/>
      <c r="I113" s="1"/>
      <c r="J113" s="34"/>
    </row>
    <row r="114" spans="1:17" x14ac:dyDescent="0.25">
      <c r="A114" s="92"/>
      <c r="B114" s="1"/>
      <c r="C114" s="92"/>
      <c r="D114" s="1"/>
      <c r="E114" s="1"/>
      <c r="I114" s="1"/>
      <c r="J114" s="92"/>
    </row>
    <row r="115" spans="1:17" x14ac:dyDescent="0.25">
      <c r="A115" s="92"/>
      <c r="B115" s="1"/>
      <c r="C115" s="98"/>
      <c r="D115" s="1"/>
      <c r="E115" s="1"/>
      <c r="I115" s="1"/>
      <c r="J115" s="34"/>
    </row>
    <row r="116" spans="1:17" x14ac:dyDescent="0.25">
      <c r="A116" s="92"/>
      <c r="B116" s="1"/>
      <c r="C116" s="92"/>
      <c r="D116" s="1"/>
      <c r="E116" s="1"/>
      <c r="I116" s="1"/>
      <c r="J116" s="34"/>
    </row>
    <row r="117" spans="1:17" x14ac:dyDescent="0.25">
      <c r="A117" s="93"/>
      <c r="B117" s="92"/>
      <c r="C117" s="92"/>
      <c r="D117" s="1"/>
      <c r="E117" s="1"/>
      <c r="I117" s="1"/>
      <c r="J117" s="34"/>
    </row>
    <row r="118" spans="1:17" x14ac:dyDescent="0.25">
      <c r="A118" s="92"/>
      <c r="B118" s="92"/>
      <c r="C118" s="94"/>
      <c r="D118" s="1"/>
      <c r="E118" s="1"/>
      <c r="I118" s="1"/>
      <c r="J118" s="34"/>
    </row>
    <row r="119" spans="1:17" x14ac:dyDescent="0.25">
      <c r="A119" s="92"/>
      <c r="B119" s="92"/>
      <c r="C119" s="94"/>
      <c r="D119" s="1"/>
      <c r="E119" s="1"/>
      <c r="I119" s="1"/>
      <c r="J119" s="34"/>
    </row>
    <row r="120" spans="1:17" x14ac:dyDescent="0.25">
      <c r="A120" s="1"/>
      <c r="B120" s="1"/>
      <c r="C120" s="1"/>
      <c r="D120" s="1"/>
      <c r="E120" s="1"/>
      <c r="I120" s="1"/>
      <c r="J120" s="34"/>
    </row>
    <row r="121" spans="1:17" x14ac:dyDescent="0.25">
      <c r="A121" s="93"/>
      <c r="B121" s="92"/>
      <c r="C121" s="92"/>
      <c r="D121" s="70"/>
      <c r="E121" s="70"/>
      <c r="F121" s="70"/>
    </row>
    <row r="122" spans="1:17" x14ac:dyDescent="0.25">
      <c r="A122" s="92"/>
      <c r="B122" s="92"/>
      <c r="C122" s="94"/>
      <c r="D122" s="70"/>
      <c r="E122" s="70"/>
      <c r="F122" s="70"/>
    </row>
    <row r="123" spans="1:17" x14ac:dyDescent="0.25">
      <c r="A123" s="92"/>
      <c r="B123" s="92"/>
      <c r="C123" s="94"/>
      <c r="D123" s="70"/>
      <c r="E123" s="70"/>
      <c r="F123" s="70"/>
      <c r="G123" s="70"/>
    </row>
    <row r="124" spans="1:17" s="92" customFormat="1" x14ac:dyDescent="0.25">
      <c r="C124" s="94"/>
      <c r="K124"/>
      <c r="L124"/>
      <c r="M124"/>
      <c r="N124"/>
      <c r="O124"/>
      <c r="P124"/>
      <c r="Q124"/>
    </row>
    <row r="125" spans="1:17" s="92" customFormat="1" x14ac:dyDescent="0.25">
      <c r="A125" s="93"/>
      <c r="C125" s="94"/>
      <c r="K125" s="132"/>
      <c r="L125" s="132"/>
    </row>
    <row r="126" spans="1:17" s="92" customFormat="1" x14ac:dyDescent="0.25">
      <c r="B126" s="70"/>
      <c r="D126" s="70"/>
      <c r="E126" s="70"/>
      <c r="F126" s="70"/>
      <c r="G126"/>
    </row>
    <row r="127" spans="1:17" s="92" customFormat="1" x14ac:dyDescent="0.25">
      <c r="B127" s="70"/>
      <c r="D127" s="70"/>
      <c r="E127" s="70"/>
      <c r="F127" s="70"/>
      <c r="G127"/>
    </row>
    <row r="128" spans="1:17" s="92" customFormat="1" x14ac:dyDescent="0.25">
      <c r="A128" s="93"/>
      <c r="C128" s="94"/>
    </row>
    <row r="129" spans="1:17" s="92" customFormat="1" x14ac:dyDescent="0.25">
      <c r="B129" s="70"/>
      <c r="D129" s="70"/>
      <c r="E129" s="70"/>
      <c r="F129" s="70"/>
      <c r="G129" s="70"/>
    </row>
    <row r="130" spans="1:17" x14ac:dyDescent="0.25">
      <c r="A130" s="92"/>
      <c r="B130" s="70"/>
      <c r="C130" s="92"/>
      <c r="D130" s="70"/>
      <c r="E130" s="70"/>
      <c r="F130" s="70"/>
      <c r="G130" s="70"/>
      <c r="K130" s="92"/>
      <c r="L130" s="92"/>
      <c r="M130" s="92"/>
      <c r="N130" s="92"/>
      <c r="O130" s="92"/>
      <c r="P130" s="92"/>
      <c r="Q130" s="92"/>
    </row>
    <row r="131" spans="1:17" x14ac:dyDescent="0.25">
      <c r="A131" s="92"/>
      <c r="B131" s="70"/>
      <c r="C131" s="92"/>
      <c r="D131" s="70"/>
      <c r="E131" s="70"/>
      <c r="F131" s="70"/>
      <c r="G131" s="70"/>
      <c r="K131" s="92"/>
      <c r="L131" s="92"/>
      <c r="M131" s="92"/>
      <c r="N131" s="92"/>
      <c r="O131" s="92"/>
      <c r="P131" s="92"/>
      <c r="Q131" s="92"/>
    </row>
    <row r="132" spans="1:17" x14ac:dyDescent="0.25">
      <c r="A132" s="28"/>
      <c r="K132" s="92"/>
      <c r="L132" s="92"/>
      <c r="M132" s="92"/>
      <c r="N132" s="92"/>
      <c r="O132" s="92"/>
      <c r="P132" s="92"/>
      <c r="Q132" s="92"/>
    </row>
    <row r="133" spans="1:17" x14ac:dyDescent="0.25">
      <c r="A133" s="28"/>
      <c r="K133" s="92"/>
      <c r="L133" s="92"/>
      <c r="M133" s="92"/>
      <c r="N133" s="92"/>
      <c r="O133" s="92"/>
      <c r="P133" s="92"/>
      <c r="Q133" s="92"/>
    </row>
    <row r="135" spans="1:17" x14ac:dyDescent="0.25">
      <c r="A135" s="70"/>
    </row>
  </sheetData>
  <mergeCells count="46">
    <mergeCell ref="C64:D64"/>
    <mergeCell ref="G9:H11"/>
    <mergeCell ref="G62:H64"/>
    <mergeCell ref="B29:F29"/>
    <mergeCell ref="B30:F30"/>
    <mergeCell ref="B35:F35"/>
    <mergeCell ref="B31:F31"/>
    <mergeCell ref="B32:F32"/>
    <mergeCell ref="B33:F33"/>
    <mergeCell ref="B18:E18"/>
    <mergeCell ref="B20:E20"/>
    <mergeCell ref="B41:F41"/>
    <mergeCell ref="B42:F42"/>
    <mergeCell ref="B36:F36"/>
    <mergeCell ref="B37:F37"/>
    <mergeCell ref="B38:F38"/>
    <mergeCell ref="M7:P7"/>
    <mergeCell ref="F7:G7"/>
    <mergeCell ref="B9:E9"/>
    <mergeCell ref="B14:F14"/>
    <mergeCell ref="E11:F11"/>
    <mergeCell ref="B39:F39"/>
    <mergeCell ref="B40:F40"/>
    <mergeCell ref="B19:F19"/>
    <mergeCell ref="B22:F22"/>
    <mergeCell ref="B25:F25"/>
    <mergeCell ref="B26:F26"/>
    <mergeCell ref="B27:F27"/>
    <mergeCell ref="B28:F28"/>
    <mergeCell ref="B34:F34"/>
    <mergeCell ref="K125:L125"/>
    <mergeCell ref="J46:J52"/>
    <mergeCell ref="J98:J99"/>
    <mergeCell ref="B45:F45"/>
    <mergeCell ref="B43:F43"/>
    <mergeCell ref="B44:F44"/>
    <mergeCell ref="G51:G52"/>
    <mergeCell ref="K111:L111"/>
    <mergeCell ref="K108:L108"/>
    <mergeCell ref="K109:L109"/>
    <mergeCell ref="A101:C101"/>
    <mergeCell ref="A102:D105"/>
    <mergeCell ref="B67:F67"/>
    <mergeCell ref="C100:D100"/>
    <mergeCell ref="A60:C60"/>
    <mergeCell ref="F60:G60"/>
  </mergeCells>
  <phoneticPr fontId="0" type="noConversion"/>
  <conditionalFormatting sqref="D98:E98">
    <cfRule type="expression" dxfId="15" priority="14">
      <formula>$B$98=""</formula>
    </cfRule>
    <cfRule type="expression" priority="15">
      <formula>$B$98=""</formula>
    </cfRule>
  </conditionalFormatting>
  <conditionalFormatting sqref="G106">
    <cfRule type="expression" dxfId="14" priority="12">
      <formula>$G$105="En exonération"</formula>
    </cfRule>
  </conditionalFormatting>
  <conditionalFormatting sqref="F7:G7">
    <cfRule type="expression" dxfId="13" priority="11">
      <formula>$F$7="DATE"</formula>
    </cfRule>
  </conditionalFormatting>
  <conditionalFormatting sqref="G9:H11">
    <cfRule type="expression" dxfId="12" priority="10">
      <formula>$G$9="N° FACTURE"</formula>
    </cfRule>
  </conditionalFormatting>
  <conditionalFormatting sqref="C11">
    <cfRule type="expression" dxfId="11" priority="9">
      <formula>$C$11="X"</formula>
    </cfRule>
  </conditionalFormatting>
  <conditionalFormatting sqref="C12">
    <cfRule type="expression" dxfId="10" priority="8">
      <formula>$C$12="X"</formula>
    </cfRule>
  </conditionalFormatting>
  <conditionalFormatting sqref="B14:F14">
    <cfRule type="expression" dxfId="9" priority="7">
      <formula>$B$14="N° Situation"</formula>
    </cfRule>
  </conditionalFormatting>
  <conditionalFormatting sqref="F18">
    <cfRule type="expression" dxfId="8" priority="6">
      <formula>$F$18=""</formula>
    </cfRule>
  </conditionalFormatting>
  <conditionalFormatting sqref="F21">
    <cfRule type="expression" dxfId="7" priority="5">
      <formula>$F$21=""</formula>
    </cfRule>
  </conditionalFormatting>
  <conditionalFormatting sqref="F1:F6">
    <cfRule type="expression" dxfId="6" priority="4">
      <formula>$F1="X"</formula>
    </cfRule>
  </conditionalFormatting>
  <conditionalFormatting sqref="B19:F19">
    <cfRule type="expression" dxfId="5" priority="3">
      <formula>$B$19=""</formula>
    </cfRule>
  </conditionalFormatting>
  <printOptions horizontalCentered="1"/>
  <pageMargins left="0.59055118110236227" right="0.39370078740157483" top="1.5748031496062993" bottom="0.59055118110236227" header="0.51181102362204722" footer="0.51181102362204722"/>
  <pageSetup paperSize="9" orientation="portrait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E24"/>
  <sheetViews>
    <sheetView topLeftCell="A7" workbookViewId="0">
      <selection activeCell="B27" sqref="B27"/>
    </sheetView>
  </sheetViews>
  <sheetFormatPr baseColWidth="10" defaultRowHeight="13.2" x14ac:dyDescent="0.25"/>
  <cols>
    <col min="1" max="1" width="18.5546875" customWidth="1"/>
    <col min="2" max="2" width="32.44140625" bestFit="1" customWidth="1"/>
    <col min="3" max="3" width="11.44140625" style="57" customWidth="1"/>
  </cols>
  <sheetData>
    <row r="1" spans="1:5" x14ac:dyDescent="0.25">
      <c r="A1" s="107" t="s">
        <v>52</v>
      </c>
      <c r="B1" s="108" t="s">
        <v>14</v>
      </c>
      <c r="C1" s="109">
        <f>DATA+15</f>
        <v>44328</v>
      </c>
      <c r="D1" s="110">
        <f>C1</f>
        <v>44328</v>
      </c>
    </row>
    <row r="2" spans="1:5" x14ac:dyDescent="0.25">
      <c r="A2" s="111" t="s">
        <v>15</v>
      </c>
      <c r="B2" s="112" t="s">
        <v>16</v>
      </c>
      <c r="C2" s="113">
        <f>+DATA+30</f>
        <v>44343</v>
      </c>
      <c r="D2" s="114">
        <f>C2</f>
        <v>44343</v>
      </c>
    </row>
    <row r="3" spans="1:5" x14ac:dyDescent="0.25">
      <c r="A3" s="111" t="s">
        <v>17</v>
      </c>
      <c r="B3" s="112" t="s">
        <v>18</v>
      </c>
      <c r="C3" s="113">
        <f>DATA+30</f>
        <v>44343</v>
      </c>
      <c r="D3" s="114">
        <f>C3</f>
        <v>44343</v>
      </c>
    </row>
    <row r="4" spans="1:5" x14ac:dyDescent="0.25">
      <c r="A4" s="111" t="s">
        <v>19</v>
      </c>
      <c r="B4" s="112" t="s">
        <v>20</v>
      </c>
      <c r="C4" s="113">
        <f>EOMONTH(DATA,1)</f>
        <v>44347</v>
      </c>
      <c r="D4" s="114">
        <f>EOMONTH(DATA+30,0)</f>
        <v>44347</v>
      </c>
      <c r="E4" s="57"/>
    </row>
    <row r="5" spans="1:5" x14ac:dyDescent="0.25">
      <c r="A5" s="111" t="s">
        <v>21</v>
      </c>
      <c r="B5" s="112" t="s">
        <v>22</v>
      </c>
      <c r="C5" s="113">
        <f>DATA+45</f>
        <v>44358</v>
      </c>
      <c r="D5" s="114">
        <f>C5</f>
        <v>44358</v>
      </c>
    </row>
    <row r="6" spans="1:5" x14ac:dyDescent="0.25">
      <c r="A6" s="111" t="s">
        <v>23</v>
      </c>
      <c r="B6" s="112" t="s">
        <v>24</v>
      </c>
      <c r="C6" s="113">
        <f>EOMONTH(DATA,1)+15</f>
        <v>44362</v>
      </c>
      <c r="D6" s="114">
        <f>EOMONTH(DATA+15,1)</f>
        <v>44377</v>
      </c>
    </row>
    <row r="7" spans="1:5" x14ac:dyDescent="0.25">
      <c r="A7" s="115" t="s">
        <v>57</v>
      </c>
      <c r="B7" s="116" t="s">
        <v>58</v>
      </c>
      <c r="C7" s="113">
        <f>EOMONTH(DATA,1)+15</f>
        <v>44362</v>
      </c>
      <c r="D7" s="114">
        <f>C7</f>
        <v>44362</v>
      </c>
    </row>
    <row r="8" spans="1:5" x14ac:dyDescent="0.25">
      <c r="A8" s="111" t="s">
        <v>25</v>
      </c>
      <c r="B8" s="112" t="s">
        <v>26</v>
      </c>
      <c r="C8" s="113">
        <f>DATA+60</f>
        <v>44373</v>
      </c>
      <c r="D8" s="114">
        <f>C8</f>
        <v>44373</v>
      </c>
    </row>
    <row r="9" spans="1:5" x14ac:dyDescent="0.25">
      <c r="A9" s="111" t="s">
        <v>27</v>
      </c>
      <c r="B9" s="112" t="s">
        <v>28</v>
      </c>
      <c r="C9" s="113">
        <f>DATA</f>
        <v>44313</v>
      </c>
      <c r="D9" s="114">
        <f>C9</f>
        <v>44313</v>
      </c>
    </row>
    <row r="10" spans="1:5" x14ac:dyDescent="0.25">
      <c r="A10" s="115" t="s">
        <v>54</v>
      </c>
      <c r="B10" s="116" t="s">
        <v>53</v>
      </c>
      <c r="C10" s="113"/>
      <c r="D10" s="114"/>
    </row>
    <row r="11" spans="1:5" x14ac:dyDescent="0.25">
      <c r="A11" s="115" t="s">
        <v>74</v>
      </c>
      <c r="B11" s="116" t="s">
        <v>75</v>
      </c>
      <c r="C11" s="113"/>
      <c r="D11" s="117"/>
    </row>
    <row r="12" spans="1:5" x14ac:dyDescent="0.25">
      <c r="A12" s="111" t="s">
        <v>29</v>
      </c>
      <c r="B12" s="112" t="s">
        <v>30</v>
      </c>
      <c r="C12" s="113">
        <f>DATA+30</f>
        <v>44343</v>
      </c>
      <c r="D12" s="114">
        <f>C12</f>
        <v>44343</v>
      </c>
    </row>
    <row r="13" spans="1:5" x14ac:dyDescent="0.25">
      <c r="A13" s="111" t="s">
        <v>31</v>
      </c>
      <c r="B13" s="112" t="s">
        <v>32</v>
      </c>
      <c r="C13" s="113">
        <f>EOMONTH(DATA,1)</f>
        <v>44347</v>
      </c>
      <c r="D13" s="114">
        <f>EOMONTH(DATA+30,0)</f>
        <v>44347</v>
      </c>
    </row>
    <row r="14" spans="1:5" x14ac:dyDescent="0.25">
      <c r="A14" s="111" t="s">
        <v>33</v>
      </c>
      <c r="B14" s="112" t="s">
        <v>34</v>
      </c>
      <c r="C14" s="113">
        <f>DATA+45</f>
        <v>44358</v>
      </c>
      <c r="D14" s="114">
        <f>C14</f>
        <v>44358</v>
      </c>
    </row>
    <row r="15" spans="1:5" x14ac:dyDescent="0.25">
      <c r="A15" s="111" t="s">
        <v>35</v>
      </c>
      <c r="B15" s="112" t="s">
        <v>36</v>
      </c>
      <c r="C15" s="113">
        <f>EOMONTH(DATA,1)+15</f>
        <v>44362</v>
      </c>
      <c r="D15" s="114">
        <f>EOMONTH(DATA+45,0)</f>
        <v>44377</v>
      </c>
    </row>
    <row r="16" spans="1:5" x14ac:dyDescent="0.25">
      <c r="A16" s="115" t="s">
        <v>59</v>
      </c>
      <c r="B16" s="116" t="s">
        <v>60</v>
      </c>
      <c r="C16" s="113">
        <f>EOMONTH(DATA,1)+15</f>
        <v>44362</v>
      </c>
      <c r="D16" s="114">
        <f>C16</f>
        <v>44362</v>
      </c>
    </row>
    <row r="17" spans="1:4" x14ac:dyDescent="0.25">
      <c r="A17" s="111" t="s">
        <v>10</v>
      </c>
      <c r="B17" s="112" t="s">
        <v>37</v>
      </c>
      <c r="C17" s="113">
        <f>EDATE(DATA,2)</f>
        <v>44374</v>
      </c>
      <c r="D17" s="114">
        <f>C17</f>
        <v>44374</v>
      </c>
    </row>
    <row r="18" spans="1:4" x14ac:dyDescent="0.25">
      <c r="A18" s="111" t="s">
        <v>38</v>
      </c>
      <c r="B18" s="112" t="s">
        <v>39</v>
      </c>
      <c r="C18" s="113">
        <f>DATA+30</f>
        <v>44343</v>
      </c>
      <c r="D18" s="114">
        <f>C18</f>
        <v>44343</v>
      </c>
    </row>
    <row r="19" spans="1:4" x14ac:dyDescent="0.25">
      <c r="A19" s="111" t="s">
        <v>40</v>
      </c>
      <c r="B19" s="112" t="s">
        <v>41</v>
      </c>
      <c r="C19" s="113">
        <f>EOMONTH(DATA,1)</f>
        <v>44347</v>
      </c>
      <c r="D19" s="114">
        <f>EOMONTH(DATA+30,0)</f>
        <v>44347</v>
      </c>
    </row>
    <row r="20" spans="1:4" x14ac:dyDescent="0.25">
      <c r="A20" s="111" t="s">
        <v>42</v>
      </c>
      <c r="B20" s="112" t="s">
        <v>43</v>
      </c>
      <c r="C20" s="113">
        <f>DATA+45</f>
        <v>44358</v>
      </c>
      <c r="D20" s="114">
        <f>C20</f>
        <v>44358</v>
      </c>
    </row>
    <row r="21" spans="1:4" x14ac:dyDescent="0.25">
      <c r="A21" s="111" t="s">
        <v>44</v>
      </c>
      <c r="B21" s="112" t="s">
        <v>45</v>
      </c>
      <c r="C21" s="113">
        <f>EOMONTH(DATA,1)+15</f>
        <v>44362</v>
      </c>
      <c r="D21" s="114">
        <f>EOMONTH(DATA+45,0)</f>
        <v>44377</v>
      </c>
    </row>
    <row r="22" spans="1:4" x14ac:dyDescent="0.25">
      <c r="A22" s="115" t="s">
        <v>61</v>
      </c>
      <c r="B22" s="116" t="s">
        <v>62</v>
      </c>
      <c r="C22" s="113">
        <f>EOMONTH(DATA,1)+15</f>
        <v>44362</v>
      </c>
      <c r="D22" s="114">
        <f>C22</f>
        <v>44362</v>
      </c>
    </row>
    <row r="23" spans="1:4" x14ac:dyDescent="0.25">
      <c r="A23" s="111" t="s">
        <v>46</v>
      </c>
      <c r="B23" s="112" t="s">
        <v>47</v>
      </c>
      <c r="C23" s="113">
        <f>DATA+60</f>
        <v>44373</v>
      </c>
      <c r="D23" s="114">
        <f>C23</f>
        <v>44373</v>
      </c>
    </row>
    <row r="24" spans="1:4" x14ac:dyDescent="0.25">
      <c r="A24" s="115" t="s">
        <v>55</v>
      </c>
      <c r="B24" s="116" t="s">
        <v>56</v>
      </c>
      <c r="C24" s="113">
        <f>DATA</f>
        <v>44313</v>
      </c>
      <c r="D24" s="114">
        <f>C24</f>
        <v>44313</v>
      </c>
    </row>
  </sheetData>
  <sortState ref="A2:E24">
    <sortCondition ref="A2:A24"/>
  </sortState>
  <phoneticPr fontId="2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FACTURE</vt:lpstr>
      <vt:lpstr>AIDE</vt:lpstr>
      <vt:lpstr>AIDE</vt:lpstr>
      <vt:lpstr>AIDE1</vt:lpstr>
      <vt:lpstr>DATA</vt:lpstr>
      <vt:lpstr>FACTURE!Zone_d_impression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poux</dc:creator>
  <cp:lastModifiedBy>poux</cp:lastModifiedBy>
  <cp:lastPrinted>2021-04-13T10:02:26Z</cp:lastPrinted>
  <dcterms:created xsi:type="dcterms:W3CDTF">2000-09-11T13:48:02Z</dcterms:created>
  <dcterms:modified xsi:type="dcterms:W3CDTF">2021-04-27T06:53:48Z</dcterms:modified>
</cp:coreProperties>
</file>