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srv-ad1\Users$\mroche\Documents\GESTION ML\RESSOURCES HUMAINES\CONTRAT DE TRAVAIL\Bertrand Sylvie\"/>
    </mc:Choice>
  </mc:AlternateContent>
  <bookViews>
    <workbookView xWindow="0" yWindow="0" windowWidth="23040" windowHeight="9210"/>
  </bookViews>
  <sheets>
    <sheet name="Planning" sheetId="1" r:id="rId1"/>
  </sheets>
  <externalReferences>
    <externalReference r:id="rId2"/>
  </externalReferences>
  <definedNames>
    <definedName name="An_réf">Planning!$C$3</definedName>
    <definedName name="Jours_Fériés">[1]Feuil2!$E$4:$F$16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 l="1"/>
  <c r="Q24" i="1" l="1"/>
  <c r="P24" i="1"/>
  <c r="O24" i="1"/>
  <c r="K22" i="1"/>
  <c r="K20" i="1"/>
  <c r="B22" i="1"/>
  <c r="B21" i="1"/>
  <c r="B20" i="1"/>
  <c r="T14" i="1"/>
  <c r="T11" i="1"/>
  <c r="B15" i="1"/>
  <c r="B14" i="1"/>
  <c r="B13" i="1"/>
  <c r="B11" i="1"/>
  <c r="R16" i="1"/>
  <c r="Q16" i="1"/>
  <c r="P16" i="1"/>
  <c r="O16" i="1"/>
  <c r="N16" i="1"/>
  <c r="M16" i="1"/>
  <c r="L16" i="1"/>
  <c r="R15" i="1"/>
  <c r="Q15" i="1"/>
  <c r="O15" i="1"/>
  <c r="N15" i="1"/>
  <c r="M15" i="1"/>
  <c r="L15" i="1"/>
  <c r="L11" i="1"/>
  <c r="O9" i="1"/>
  <c r="R24" i="1" l="1"/>
  <c r="P15" i="1"/>
  <c r="C14" i="1"/>
  <c r="B38" i="1"/>
  <c r="C10" i="1"/>
  <c r="T26" i="1"/>
  <c r="T27" i="1"/>
  <c r="T35" i="1"/>
  <c r="T36" i="1"/>
  <c r="K17" i="1"/>
  <c r="K26" i="1"/>
  <c r="K27" i="1"/>
  <c r="K35" i="1"/>
  <c r="K36" i="1"/>
  <c r="B17" i="1"/>
  <c r="B26" i="1"/>
  <c r="B27" i="1"/>
  <c r="B35" i="1"/>
  <c r="B36" i="1"/>
  <c r="T17" i="1"/>
  <c r="T18" i="1"/>
  <c r="L36" i="1" l="1"/>
  <c r="AF15" i="1"/>
  <c r="AF17" i="1" s="1"/>
  <c r="AF21" i="1"/>
  <c r="AF20" i="1"/>
  <c r="AF19" i="1"/>
  <c r="AF13" i="1"/>
  <c r="AF12" i="1"/>
  <c r="AF11" i="1"/>
  <c r="AF10" i="1"/>
  <c r="AF9" i="1"/>
  <c r="AF18" i="1" l="1"/>
  <c r="AF16" i="1"/>
  <c r="C18" i="1"/>
  <c r="C20" i="1" s="1"/>
  <c r="D20" i="1" s="1"/>
  <c r="E20" i="1" s="1"/>
  <c r="F20" i="1" s="1"/>
  <c r="G20" i="1" s="1"/>
  <c r="U36" i="1"/>
  <c r="U38" i="1" s="1"/>
  <c r="V38" i="1" s="1"/>
  <c r="W38" i="1" s="1"/>
  <c r="X38" i="1" s="1"/>
  <c r="Y38" i="1" s="1"/>
  <c r="L38" i="1"/>
  <c r="M38" i="1" s="1"/>
  <c r="N38" i="1" s="1"/>
  <c r="O38" i="1" s="1"/>
  <c r="P38" i="1" s="1"/>
  <c r="C36" i="1"/>
  <c r="C38" i="1" s="1"/>
  <c r="D38" i="1" s="1"/>
  <c r="E38" i="1" s="1"/>
  <c r="F38" i="1" s="1"/>
  <c r="G38" i="1" s="1"/>
  <c r="U27" i="1"/>
  <c r="U29" i="1" s="1"/>
  <c r="V29" i="1" s="1"/>
  <c r="W29" i="1" s="1"/>
  <c r="X29" i="1" s="1"/>
  <c r="Y29" i="1" s="1"/>
  <c r="C27" i="1"/>
  <c r="C29" i="1" s="1"/>
  <c r="D29" i="1" s="1"/>
  <c r="E29" i="1" s="1"/>
  <c r="F29" i="1" s="1"/>
  <c r="G29" i="1" s="1"/>
  <c r="L27" i="1"/>
  <c r="L29" i="1" s="1"/>
  <c r="M29" i="1" s="1"/>
  <c r="N29" i="1" s="1"/>
  <c r="O29" i="1" s="1"/>
  <c r="P29" i="1" s="1"/>
  <c r="U18" i="1"/>
  <c r="U20" i="1" s="1"/>
  <c r="V20" i="1" s="1"/>
  <c r="W20" i="1" s="1"/>
  <c r="X20" i="1" s="1"/>
  <c r="Y20" i="1" s="1"/>
  <c r="L18" i="1"/>
  <c r="L20" i="1" s="1"/>
  <c r="M20" i="1" s="1"/>
  <c r="N20" i="1" s="1"/>
  <c r="O20" i="1" s="1"/>
  <c r="P20" i="1" s="1"/>
  <c r="U9" i="1"/>
  <c r="U11" i="1" s="1"/>
  <c r="V11" i="1" s="1"/>
  <c r="W11" i="1" s="1"/>
  <c r="X11" i="1" s="1"/>
  <c r="Y11" i="1" s="1"/>
  <c r="M11" i="1"/>
  <c r="N11" i="1" s="1"/>
  <c r="O11" i="1" s="1"/>
  <c r="P11" i="1" s="1"/>
  <c r="Q20" i="1" l="1"/>
  <c r="R20" i="1" s="1"/>
  <c r="L21" i="1" s="1"/>
  <c r="Z29" i="1"/>
  <c r="AA29" i="1" s="1"/>
  <c r="U30" i="1" s="1"/>
  <c r="T29" i="1"/>
  <c r="H38" i="1"/>
  <c r="I38" i="1" s="1"/>
  <c r="C39" i="1" s="1"/>
  <c r="Z11" i="1"/>
  <c r="AA11" i="1" s="1"/>
  <c r="U12" i="1" s="1"/>
  <c r="U10" i="1" s="1"/>
  <c r="H29" i="1"/>
  <c r="I29" i="1" s="1"/>
  <c r="C30" i="1" s="1"/>
  <c r="B29" i="1"/>
  <c r="Z38" i="1"/>
  <c r="AA38" i="1" s="1"/>
  <c r="U39" i="1" s="1"/>
  <c r="U37" i="1" s="1"/>
  <c r="T38" i="1"/>
  <c r="H20" i="1"/>
  <c r="I20" i="1" s="1"/>
  <c r="C21" i="1" s="1"/>
  <c r="Z20" i="1"/>
  <c r="AA20" i="1" s="1"/>
  <c r="U21" i="1" s="1"/>
  <c r="U19" i="1" s="1"/>
  <c r="T20" i="1"/>
  <c r="Q29" i="1"/>
  <c r="R29" i="1" s="1"/>
  <c r="L30" i="1" s="1"/>
  <c r="K29" i="1"/>
  <c r="Q38" i="1"/>
  <c r="R38" i="1" s="1"/>
  <c r="L39" i="1" s="1"/>
  <c r="L37" i="1" s="1"/>
  <c r="K38" i="1"/>
  <c r="Q11" i="1"/>
  <c r="R11" i="1" s="1"/>
  <c r="L12" i="1" s="1"/>
  <c r="L10" i="1" s="1"/>
  <c r="K11" i="1"/>
  <c r="C37" i="1"/>
  <c r="D39" i="1"/>
  <c r="V30" i="1"/>
  <c r="U28" i="1"/>
  <c r="C28" i="1"/>
  <c r="D30" i="1"/>
  <c r="L28" i="1"/>
  <c r="M30" i="1"/>
  <c r="M21" i="1"/>
  <c r="L19" i="1"/>
  <c r="C19" i="1"/>
  <c r="D21" i="1"/>
  <c r="V12" i="1"/>
  <c r="F9" i="1"/>
  <c r="M12" i="1" l="1"/>
  <c r="M10" i="1" s="1"/>
  <c r="M39" i="1"/>
  <c r="V21" i="1"/>
  <c r="W21" i="1" s="1"/>
  <c r="V39" i="1"/>
  <c r="V37" i="1" s="1"/>
  <c r="C11" i="1"/>
  <c r="AC11" i="1" s="1"/>
  <c r="D37" i="1"/>
  <c r="E39" i="1"/>
  <c r="M37" i="1"/>
  <c r="N39" i="1"/>
  <c r="M28" i="1"/>
  <c r="N30" i="1"/>
  <c r="D28" i="1"/>
  <c r="E30" i="1"/>
  <c r="V28" i="1"/>
  <c r="W30" i="1"/>
  <c r="V19" i="1"/>
  <c r="D19" i="1"/>
  <c r="E21" i="1"/>
  <c r="M19" i="1"/>
  <c r="N21" i="1"/>
  <c r="W12" i="1"/>
  <c r="V10" i="1"/>
  <c r="N12" i="1" l="1"/>
  <c r="N10" i="1" s="1"/>
  <c r="W39" i="1"/>
  <c r="D11" i="1"/>
  <c r="E11" i="1" s="1"/>
  <c r="F11" i="1" s="1"/>
  <c r="N37" i="1"/>
  <c r="O39" i="1"/>
  <c r="E37" i="1"/>
  <c r="F39" i="1"/>
  <c r="W37" i="1"/>
  <c r="X39" i="1"/>
  <c r="W28" i="1"/>
  <c r="X30" i="1"/>
  <c r="E28" i="1"/>
  <c r="F30" i="1"/>
  <c r="N28" i="1"/>
  <c r="O30" i="1"/>
  <c r="N19" i="1"/>
  <c r="O21" i="1"/>
  <c r="E19" i="1"/>
  <c r="F21" i="1"/>
  <c r="W19" i="1"/>
  <c r="X21" i="1"/>
  <c r="W10" i="1"/>
  <c r="X12" i="1"/>
  <c r="O12" i="1" l="1"/>
  <c r="O10" i="1" s="1"/>
  <c r="G11" i="1"/>
  <c r="G39" i="1"/>
  <c r="B39" i="1" s="1"/>
  <c r="F37" i="1"/>
  <c r="X37" i="1"/>
  <c r="Y39" i="1"/>
  <c r="T39" i="1" s="1"/>
  <c r="O37" i="1"/>
  <c r="P39" i="1"/>
  <c r="K39" i="1" s="1"/>
  <c r="P30" i="1"/>
  <c r="K30" i="1" s="1"/>
  <c r="O28" i="1"/>
  <c r="G30" i="1"/>
  <c r="B30" i="1" s="1"/>
  <c r="F28" i="1"/>
  <c r="X28" i="1"/>
  <c r="Y30" i="1"/>
  <c r="T30" i="1" s="1"/>
  <c r="X19" i="1"/>
  <c r="Y21" i="1"/>
  <c r="T21" i="1" s="1"/>
  <c r="G21" i="1"/>
  <c r="F19" i="1"/>
  <c r="O19" i="1"/>
  <c r="P21" i="1"/>
  <c r="K21" i="1" s="1"/>
  <c r="X10" i="1"/>
  <c r="Y12" i="1"/>
  <c r="T12" i="1" s="1"/>
  <c r="P12" i="1" l="1"/>
  <c r="K12" i="1" s="1"/>
  <c r="H11" i="1"/>
  <c r="I11" i="1" s="1"/>
  <c r="C12" i="1" s="1"/>
  <c r="Y37" i="1"/>
  <c r="Z39" i="1"/>
  <c r="H39" i="1"/>
  <c r="G37" i="1"/>
  <c r="Q39" i="1"/>
  <c r="P37" i="1"/>
  <c r="Y28" i="1"/>
  <c r="Z30" i="1"/>
  <c r="H30" i="1"/>
  <c r="G28" i="1"/>
  <c r="Q30" i="1"/>
  <c r="P28" i="1"/>
  <c r="P19" i="1"/>
  <c r="Q21" i="1"/>
  <c r="H21" i="1"/>
  <c r="G19" i="1"/>
  <c r="Y19" i="1"/>
  <c r="Z21" i="1"/>
  <c r="Y10" i="1"/>
  <c r="Z12" i="1"/>
  <c r="P10" i="1" l="1"/>
  <c r="Q12" i="1"/>
  <c r="Q10" i="1" s="1"/>
  <c r="D12" i="1"/>
  <c r="R39" i="1"/>
  <c r="Q37" i="1"/>
  <c r="I39" i="1"/>
  <c r="H37" i="1"/>
  <c r="AA39" i="1"/>
  <c r="Z37" i="1"/>
  <c r="I30" i="1"/>
  <c r="H28" i="1"/>
  <c r="R30" i="1"/>
  <c r="Q28" i="1"/>
  <c r="AA30" i="1"/>
  <c r="Z28" i="1"/>
  <c r="AA21" i="1"/>
  <c r="Z19" i="1"/>
  <c r="I21" i="1"/>
  <c r="H19" i="1"/>
  <c r="R21" i="1"/>
  <c r="Q19" i="1"/>
  <c r="AA12" i="1"/>
  <c r="Z10" i="1"/>
  <c r="R12" i="1" l="1"/>
  <c r="D10" i="1"/>
  <c r="E12" i="1"/>
  <c r="U40" i="1"/>
  <c r="V40" i="1" s="1"/>
  <c r="W40" i="1" s="1"/>
  <c r="X40" i="1" s="1"/>
  <c r="Y40" i="1" s="1"/>
  <c r="AA37" i="1"/>
  <c r="I37" i="1"/>
  <c r="C40" i="1"/>
  <c r="D40" i="1" s="1"/>
  <c r="E40" i="1" s="1"/>
  <c r="F40" i="1" s="1"/>
  <c r="G40" i="1" s="1"/>
  <c r="L40" i="1"/>
  <c r="M40" i="1" s="1"/>
  <c r="N40" i="1" s="1"/>
  <c r="O40" i="1" s="1"/>
  <c r="P40" i="1" s="1"/>
  <c r="R37" i="1"/>
  <c r="U31" i="1"/>
  <c r="V31" i="1" s="1"/>
  <c r="W31" i="1" s="1"/>
  <c r="X31" i="1" s="1"/>
  <c r="Y31" i="1" s="1"/>
  <c r="AA28" i="1"/>
  <c r="L31" i="1"/>
  <c r="M31" i="1" s="1"/>
  <c r="N31" i="1" s="1"/>
  <c r="O31" i="1" s="1"/>
  <c r="P31" i="1" s="1"/>
  <c r="R28" i="1"/>
  <c r="C31" i="1"/>
  <c r="D31" i="1" s="1"/>
  <c r="E31" i="1" s="1"/>
  <c r="F31" i="1" s="1"/>
  <c r="G31" i="1" s="1"/>
  <c r="I28" i="1"/>
  <c r="U22" i="1"/>
  <c r="V22" i="1" s="1"/>
  <c r="W22" i="1" s="1"/>
  <c r="X22" i="1" s="1"/>
  <c r="Y22" i="1" s="1"/>
  <c r="AA19" i="1"/>
  <c r="C22" i="1"/>
  <c r="D22" i="1" s="1"/>
  <c r="E22" i="1" s="1"/>
  <c r="F22" i="1" s="1"/>
  <c r="G22" i="1" s="1"/>
  <c r="I19" i="1"/>
  <c r="R19" i="1"/>
  <c r="L22" i="1"/>
  <c r="M22" i="1" s="1"/>
  <c r="N22" i="1" s="1"/>
  <c r="O22" i="1" s="1"/>
  <c r="P22" i="1" s="1"/>
  <c r="AA10" i="1"/>
  <c r="U13" i="1"/>
  <c r="V13" i="1" s="1"/>
  <c r="W13" i="1" s="1"/>
  <c r="X13" i="1" s="1"/>
  <c r="Y13" i="1" s="1"/>
  <c r="R10" i="1"/>
  <c r="L13" i="1"/>
  <c r="M13" i="1" s="1"/>
  <c r="N13" i="1" s="1"/>
  <c r="O13" i="1" s="1"/>
  <c r="P13" i="1" s="1"/>
  <c r="Q31" i="1" l="1"/>
  <c r="R31" i="1" s="1"/>
  <c r="L32" i="1" s="1"/>
  <c r="M32" i="1" s="1"/>
  <c r="N32" i="1" s="1"/>
  <c r="O32" i="1" s="1"/>
  <c r="P32" i="1" s="1"/>
  <c r="K31" i="1"/>
  <c r="H40" i="1"/>
  <c r="I40" i="1" s="1"/>
  <c r="C41" i="1" s="1"/>
  <c r="D41" i="1" s="1"/>
  <c r="E41" i="1" s="1"/>
  <c r="F41" i="1" s="1"/>
  <c r="G41" i="1" s="1"/>
  <c r="B40" i="1"/>
  <c r="Q22" i="1"/>
  <c r="R22" i="1" s="1"/>
  <c r="L23" i="1" s="1"/>
  <c r="M23" i="1" s="1"/>
  <c r="N23" i="1" s="1"/>
  <c r="O23" i="1" s="1"/>
  <c r="P23" i="1" s="1"/>
  <c r="Z22" i="1"/>
  <c r="AA22" i="1" s="1"/>
  <c r="U23" i="1" s="1"/>
  <c r="V23" i="1" s="1"/>
  <c r="W23" i="1" s="1"/>
  <c r="X23" i="1" s="1"/>
  <c r="Y23" i="1" s="1"/>
  <c r="T22" i="1"/>
  <c r="Q40" i="1"/>
  <c r="R40" i="1" s="1"/>
  <c r="L41" i="1" s="1"/>
  <c r="M41" i="1" s="1"/>
  <c r="N41" i="1" s="1"/>
  <c r="O41" i="1" s="1"/>
  <c r="P41" i="1" s="1"/>
  <c r="K40" i="1"/>
  <c r="Z40" i="1"/>
  <c r="AA40" i="1" s="1"/>
  <c r="U41" i="1" s="1"/>
  <c r="V41" i="1" s="1"/>
  <c r="W41" i="1" s="1"/>
  <c r="X41" i="1" s="1"/>
  <c r="Y41" i="1" s="1"/>
  <c r="T40" i="1"/>
  <c r="Z13" i="1"/>
  <c r="AA13" i="1" s="1"/>
  <c r="U14" i="1" s="1"/>
  <c r="V14" i="1" s="1"/>
  <c r="W14" i="1" s="1"/>
  <c r="X14" i="1" s="1"/>
  <c r="Y14" i="1" s="1"/>
  <c r="T13" i="1"/>
  <c r="H22" i="1"/>
  <c r="I22" i="1" s="1"/>
  <c r="C23" i="1" s="1"/>
  <c r="D23" i="1" s="1"/>
  <c r="E23" i="1" s="1"/>
  <c r="F23" i="1" s="1"/>
  <c r="G23" i="1" s="1"/>
  <c r="H31" i="1"/>
  <c r="I31" i="1" s="1"/>
  <c r="C32" i="1" s="1"/>
  <c r="D32" i="1" s="1"/>
  <c r="E32" i="1" s="1"/>
  <c r="F32" i="1" s="1"/>
  <c r="G32" i="1" s="1"/>
  <c r="B31" i="1"/>
  <c r="Z31" i="1"/>
  <c r="AA31" i="1" s="1"/>
  <c r="U32" i="1" s="1"/>
  <c r="V32" i="1" s="1"/>
  <c r="W32" i="1" s="1"/>
  <c r="X32" i="1" s="1"/>
  <c r="Y32" i="1" s="1"/>
  <c r="T31" i="1"/>
  <c r="Q13" i="1"/>
  <c r="R13" i="1" s="1"/>
  <c r="L14" i="1" s="1"/>
  <c r="M14" i="1" s="1"/>
  <c r="N14" i="1" s="1"/>
  <c r="O14" i="1" s="1"/>
  <c r="P14" i="1" s="1"/>
  <c r="K13" i="1"/>
  <c r="F12" i="1"/>
  <c r="E10" i="1"/>
  <c r="Z32" i="1" l="1"/>
  <c r="AA32" i="1" s="1"/>
  <c r="U33" i="1" s="1"/>
  <c r="V33" i="1" s="1"/>
  <c r="W33" i="1" s="1"/>
  <c r="X33" i="1" s="1"/>
  <c r="Y33" i="1" s="1"/>
  <c r="T32" i="1"/>
  <c r="H41" i="1"/>
  <c r="I41" i="1" s="1"/>
  <c r="C42" i="1" s="1"/>
  <c r="D42" i="1" s="1"/>
  <c r="E42" i="1" s="1"/>
  <c r="F42" i="1" s="1"/>
  <c r="G42" i="1" s="1"/>
  <c r="B41" i="1"/>
  <c r="Z41" i="1"/>
  <c r="AA41" i="1" s="1"/>
  <c r="U42" i="1" s="1"/>
  <c r="V42" i="1" s="1"/>
  <c r="W42" i="1" s="1"/>
  <c r="X42" i="1" s="1"/>
  <c r="Y42" i="1" s="1"/>
  <c r="T41" i="1"/>
  <c r="H23" i="1"/>
  <c r="I23" i="1" s="1"/>
  <c r="C24" i="1" s="1"/>
  <c r="D24" i="1" s="1"/>
  <c r="E24" i="1" s="1"/>
  <c r="F24" i="1" s="1"/>
  <c r="G24" i="1" s="1"/>
  <c r="B23" i="1"/>
  <c r="Z23" i="1"/>
  <c r="AA23" i="1" s="1"/>
  <c r="U24" i="1" s="1"/>
  <c r="V24" i="1" s="1"/>
  <c r="W24" i="1" s="1"/>
  <c r="X24" i="1" s="1"/>
  <c r="Y24" i="1" s="1"/>
  <c r="T23" i="1"/>
  <c r="H32" i="1"/>
  <c r="I32" i="1" s="1"/>
  <c r="C33" i="1" s="1"/>
  <c r="D33" i="1" s="1"/>
  <c r="E33" i="1" s="1"/>
  <c r="F33" i="1" s="1"/>
  <c r="G33" i="1" s="1"/>
  <c r="B32" i="1"/>
  <c r="Z14" i="1"/>
  <c r="AA14" i="1" s="1"/>
  <c r="U15" i="1" s="1"/>
  <c r="V15" i="1" s="1"/>
  <c r="W15" i="1" s="1"/>
  <c r="X15" i="1" s="1"/>
  <c r="Y15" i="1" s="1"/>
  <c r="Q41" i="1"/>
  <c r="R41" i="1" s="1"/>
  <c r="L42" i="1" s="1"/>
  <c r="M42" i="1" s="1"/>
  <c r="N42" i="1" s="1"/>
  <c r="O42" i="1" s="1"/>
  <c r="P42" i="1" s="1"/>
  <c r="K41" i="1"/>
  <c r="Q23" i="1"/>
  <c r="R23" i="1" s="1"/>
  <c r="L24" i="1" s="1"/>
  <c r="M24" i="1" s="1"/>
  <c r="N24" i="1" s="1"/>
  <c r="K23" i="1"/>
  <c r="Q32" i="1"/>
  <c r="R32" i="1" s="1"/>
  <c r="L33" i="1" s="1"/>
  <c r="M33" i="1" s="1"/>
  <c r="N33" i="1" s="1"/>
  <c r="O33" i="1" s="1"/>
  <c r="P33" i="1" s="1"/>
  <c r="K32" i="1"/>
  <c r="F10" i="1"/>
  <c r="G12" i="1"/>
  <c r="Q14" i="1"/>
  <c r="R14" i="1" s="1"/>
  <c r="K15" i="1" s="1"/>
  <c r="K14" i="1"/>
  <c r="H24" i="1" l="1"/>
  <c r="I24" i="1" s="1"/>
  <c r="C25" i="1" s="1"/>
  <c r="D25" i="1" s="1"/>
  <c r="E25" i="1" s="1"/>
  <c r="F25" i="1" s="1"/>
  <c r="G25" i="1" s="1"/>
  <c r="B24" i="1"/>
  <c r="H33" i="1"/>
  <c r="I33" i="1" s="1"/>
  <c r="C34" i="1" s="1"/>
  <c r="D34" i="1" s="1"/>
  <c r="E34" i="1" s="1"/>
  <c r="F34" i="1" s="1"/>
  <c r="G34" i="1" s="1"/>
  <c r="B33" i="1"/>
  <c r="L25" i="1"/>
  <c r="M25" i="1" s="1"/>
  <c r="N25" i="1" s="1"/>
  <c r="K24" i="1"/>
  <c r="Z24" i="1"/>
  <c r="AA24" i="1" s="1"/>
  <c r="U25" i="1" s="1"/>
  <c r="V25" i="1" s="1"/>
  <c r="W25" i="1" s="1"/>
  <c r="X25" i="1" s="1"/>
  <c r="Y25" i="1" s="1"/>
  <c r="T24" i="1"/>
  <c r="Q42" i="1"/>
  <c r="R42" i="1" s="1"/>
  <c r="L43" i="1" s="1"/>
  <c r="M43" i="1" s="1"/>
  <c r="N43" i="1" s="1"/>
  <c r="O43" i="1" s="1"/>
  <c r="P43" i="1" s="1"/>
  <c r="K42" i="1"/>
  <c r="H42" i="1"/>
  <c r="I42" i="1" s="1"/>
  <c r="C43" i="1" s="1"/>
  <c r="D43" i="1" s="1"/>
  <c r="E43" i="1" s="1"/>
  <c r="F43" i="1" s="1"/>
  <c r="G43" i="1" s="1"/>
  <c r="B42" i="1"/>
  <c r="Q33" i="1"/>
  <c r="R33" i="1" s="1"/>
  <c r="L34" i="1" s="1"/>
  <c r="M34" i="1" s="1"/>
  <c r="N34" i="1" s="1"/>
  <c r="O34" i="1" s="1"/>
  <c r="P34" i="1" s="1"/>
  <c r="K33" i="1"/>
  <c r="Z15" i="1"/>
  <c r="AA15" i="1" s="1"/>
  <c r="T15" i="1"/>
  <c r="Z42" i="1"/>
  <c r="AA42" i="1" s="1"/>
  <c r="U43" i="1" s="1"/>
  <c r="V43" i="1" s="1"/>
  <c r="W43" i="1" s="1"/>
  <c r="X43" i="1" s="1"/>
  <c r="Y43" i="1" s="1"/>
  <c r="T42" i="1"/>
  <c r="Z33" i="1"/>
  <c r="AA33" i="1" s="1"/>
  <c r="U34" i="1" s="1"/>
  <c r="V34" i="1" s="1"/>
  <c r="W34" i="1" s="1"/>
  <c r="X34" i="1" s="1"/>
  <c r="Y34" i="1" s="1"/>
  <c r="T33" i="1"/>
  <c r="K16" i="1"/>
  <c r="H12" i="1"/>
  <c r="G10" i="1"/>
  <c r="O25" i="1" l="1"/>
  <c r="P25" i="1" s="1"/>
  <c r="Z34" i="1"/>
  <c r="AA34" i="1" s="1"/>
  <c r="T34" i="1"/>
  <c r="Q34" i="1"/>
  <c r="R34" i="1" s="1"/>
  <c r="K34" i="1"/>
  <c r="H43" i="1"/>
  <c r="I43" i="1" s="1"/>
  <c r="B43" i="1"/>
  <c r="Z25" i="1"/>
  <c r="AA25" i="1" s="1"/>
  <c r="T25" i="1"/>
  <c r="H34" i="1"/>
  <c r="I34" i="1" s="1"/>
  <c r="B34" i="1"/>
  <c r="AB15" i="1"/>
  <c r="U16" i="1"/>
  <c r="V16" i="1" s="1"/>
  <c r="W16" i="1" s="1"/>
  <c r="X16" i="1" s="1"/>
  <c r="Y16" i="1" s="1"/>
  <c r="Z43" i="1"/>
  <c r="AA43" i="1" s="1"/>
  <c r="T43" i="1"/>
  <c r="Q43" i="1"/>
  <c r="R43" i="1" s="1"/>
  <c r="K43" i="1"/>
  <c r="H25" i="1"/>
  <c r="I25" i="1" s="1"/>
  <c r="B25" i="1"/>
  <c r="I12" i="1"/>
  <c r="H10" i="1"/>
  <c r="Q25" i="1" l="1"/>
  <c r="R25" i="1" s="1"/>
  <c r="K25" i="1"/>
  <c r="Z16" i="1"/>
  <c r="AA16" i="1" s="1"/>
  <c r="T16" i="1"/>
  <c r="C13" i="1"/>
  <c r="D13" i="1" s="1"/>
  <c r="E13" i="1" s="1"/>
  <c r="F13" i="1" s="1"/>
  <c r="G13" i="1" s="1"/>
  <c r="I10" i="1"/>
  <c r="H13" i="1" l="1"/>
  <c r="I13" i="1" s="1"/>
  <c r="D14" i="1"/>
  <c r="E14" i="1"/>
  <c r="F14" i="1"/>
  <c r="G14" i="1"/>
  <c r="H14" i="1" s="1"/>
  <c r="I14" i="1" s="1"/>
  <c r="C15" i="1" s="1"/>
  <c r="D15" i="1" s="1"/>
  <c r="E15" i="1" s="1"/>
  <c r="F15" i="1" s="1"/>
  <c r="G15" i="1" s="1"/>
  <c r="H15" i="1" l="1"/>
  <c r="I15" i="1" s="1"/>
  <c r="C16" i="1" s="1"/>
  <c r="D16" i="1" s="1"/>
  <c r="E16" i="1" s="1"/>
  <c r="F16" i="1" s="1"/>
  <c r="G16" i="1" s="1"/>
  <c r="H16" i="1" l="1"/>
  <c r="I16" i="1" s="1"/>
  <c r="B16" i="1"/>
</calcChain>
</file>

<file path=xl/sharedStrings.xml><?xml version="1.0" encoding="utf-8"?>
<sst xmlns="http://schemas.openxmlformats.org/spreadsheetml/2006/main" count="20" uniqueCount="16">
  <si>
    <t>Lundi de Pâques</t>
  </si>
  <si>
    <t>Fête du Travail</t>
  </si>
  <si>
    <t>Jeudi de l'Ascension</t>
  </si>
  <si>
    <t>Lundi de Pentecôte</t>
  </si>
  <si>
    <t>Fête Nationale</t>
  </si>
  <si>
    <t>Assomption</t>
  </si>
  <si>
    <t>La Toussaint</t>
  </si>
  <si>
    <t>Armistice</t>
  </si>
  <si>
    <t>Noël</t>
  </si>
  <si>
    <t>Jour de l'an</t>
  </si>
  <si>
    <t>Dimanche de Pâques</t>
  </si>
  <si>
    <t>JOURS FERIES</t>
  </si>
  <si>
    <t>début de modification du contrat le 1er mars 2021.</t>
  </si>
  <si>
    <t>de 8h30 à 12h30</t>
  </si>
  <si>
    <t>n° sem</t>
  </si>
  <si>
    <t>vendredi semaine pair travaillé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</si>
</sst>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mmmm"/>
    <numFmt numFmtId="165" formatCode="d"/>
    <numFmt numFmtId="166" formatCode="[$-F800]dddd\,\ mmmm\ dd\,\ yyyy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0000"/>
        <bgColor indexed="64"/>
      </patternFill>
    </fill>
    <fill>
      <patternFill patternType="gray125">
        <fgColor auto="1"/>
        <bgColor rgb="FF92D050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4" fontId="0" fillId="0" borderId="0" xfId="0" applyNumberFormat="1"/>
    <xf numFmtId="16" fontId="0" fillId="0" borderId="0" xfId="0" applyNumberFormat="1"/>
    <xf numFmtId="16" fontId="0" fillId="0" borderId="0" xfId="0" applyNumberFormat="1" applyAlignment="1">
      <alignment horizontal="left"/>
    </xf>
    <xf numFmtId="165" fontId="0" fillId="0" borderId="4" xfId="0" applyNumberFormat="1" applyBorder="1" applyAlignment="1">
      <alignment horizontal="center" vertical="center"/>
    </xf>
    <xf numFmtId="165" fontId="0" fillId="0" borderId="0" xfId="0" applyNumberFormat="1" applyBorder="1" applyAlignment="1">
      <alignment horizontal="center" vertical="center"/>
    </xf>
    <xf numFmtId="165" fontId="0" fillId="0" borderId="5" xfId="0" applyNumberFormat="1" applyBorder="1" applyAlignment="1">
      <alignment horizontal="center" vertical="center"/>
    </xf>
    <xf numFmtId="165" fontId="0" fillId="0" borderId="6" xfId="0" applyNumberFormat="1" applyBorder="1" applyAlignment="1">
      <alignment horizontal="center" vertical="center"/>
    </xf>
    <xf numFmtId="165" fontId="0" fillId="0" borderId="7" xfId="0" applyNumberFormat="1" applyBorder="1" applyAlignment="1">
      <alignment horizontal="center" vertical="center"/>
    </xf>
    <xf numFmtId="165" fontId="0" fillId="0" borderId="8" xfId="0" applyNumberFormat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4" borderId="0" xfId="0" applyFill="1"/>
    <xf numFmtId="166" fontId="0" fillId="0" borderId="0" xfId="0" applyNumberFormat="1" applyAlignment="1">
      <alignment horizontal="left"/>
    </xf>
    <xf numFmtId="166" fontId="0" fillId="0" borderId="0" xfId="0" applyNumberFormat="1"/>
    <xf numFmtId="0" fontId="0" fillId="5" borderId="9" xfId="0" applyFill="1" applyBorder="1"/>
    <xf numFmtId="0" fontId="0" fillId="0" borderId="0" xfId="0" applyFill="1" applyBorder="1"/>
    <xf numFmtId="164" fontId="0" fillId="2" borderId="1" xfId="0" applyNumberFormat="1" applyFill="1" applyBorder="1" applyAlignment="1">
      <alignment horizontal="center" vertical="center"/>
    </xf>
    <xf numFmtId="164" fontId="0" fillId="2" borderId="2" xfId="0" applyNumberFormat="1" applyFill="1" applyBorder="1" applyAlignment="1">
      <alignment horizontal="center" vertical="center"/>
    </xf>
    <xf numFmtId="164" fontId="0" fillId="2" borderId="3" xfId="0" applyNumberFormat="1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164" fontId="0" fillId="2" borderId="2" xfId="0" applyNumberFormat="1" applyFill="1" applyBorder="1" applyAlignment="1">
      <alignment horizontal="center" vertical="center"/>
    </xf>
    <xf numFmtId="164" fontId="0" fillId="2" borderId="3" xfId="0" applyNumberFormat="1" applyFill="1" applyBorder="1" applyAlignment="1">
      <alignment horizontal="center" vertical="center"/>
    </xf>
    <xf numFmtId="164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1" xfId="0" applyNumberFormat="1" applyBorder="1" applyAlignment="1">
      <alignment horizontal="center"/>
    </xf>
    <xf numFmtId="0" fontId="0" fillId="0" borderId="10" xfId="0" applyBorder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164" fontId="0" fillId="2" borderId="2" xfId="0" applyNumberFormat="1" applyFill="1" applyBorder="1" applyAlignment="1">
      <alignment horizontal="center" vertical="center"/>
    </xf>
    <xf numFmtId="164" fontId="0" fillId="2" borderId="3" xfId="0" applyNumberFormat="1" applyFill="1" applyBorder="1" applyAlignment="1">
      <alignment horizontal="center" vertical="center"/>
    </xf>
  </cellXfs>
  <cellStyles count="1">
    <cellStyle name="Normal" xfId="0" builtinId="0"/>
  </cellStyles>
  <dxfs count="135">
    <dxf>
      <font>
        <color auto="1"/>
      </font>
      <fill>
        <patternFill patternType="gray125">
          <fgColor theme="4" tint="0.39991454817346722"/>
          <bgColor theme="8" tint="0.59996337778862885"/>
        </patternFill>
      </fill>
    </dxf>
    <dxf>
      <fill>
        <patternFill>
          <bgColor theme="7" tint="0.59996337778862885"/>
        </patternFill>
      </fill>
    </dxf>
    <dxf>
      <fill>
        <patternFill patternType="gray125">
          <bgColor theme="2" tint="-9.9948118533890809E-2"/>
        </patternFill>
      </fill>
    </dxf>
    <dxf>
      <font>
        <color theme="0"/>
      </font>
      <fill>
        <patternFill patternType="solid">
          <bgColor rgb="FFFF0000"/>
        </patternFill>
      </fill>
    </dxf>
    <dxf>
      <fill>
        <patternFill patternType="gray125">
          <bgColor rgb="FF92D050"/>
        </patternFill>
      </fill>
    </dxf>
    <dxf>
      <font>
        <color auto="1"/>
      </font>
      <fill>
        <patternFill patternType="gray125">
          <fgColor theme="4" tint="0.39991454817346722"/>
          <bgColor theme="8" tint="0.59996337778862885"/>
        </patternFill>
      </fill>
    </dxf>
    <dxf>
      <fill>
        <patternFill>
          <bgColor theme="7" tint="0.59996337778862885"/>
        </patternFill>
      </fill>
    </dxf>
    <dxf>
      <fill>
        <patternFill patternType="gray125">
          <bgColor theme="2" tint="-9.9948118533890809E-2"/>
        </patternFill>
      </fill>
    </dxf>
    <dxf>
      <font>
        <color theme="0"/>
      </font>
      <fill>
        <patternFill patternType="solid">
          <bgColor rgb="FFFF0000"/>
        </patternFill>
      </fill>
    </dxf>
    <dxf>
      <fill>
        <patternFill patternType="gray125">
          <bgColor rgb="FF92D050"/>
        </patternFill>
      </fill>
    </dxf>
    <dxf>
      <font>
        <color auto="1"/>
      </font>
      <fill>
        <patternFill patternType="gray125">
          <fgColor theme="4" tint="0.39991454817346722"/>
          <bgColor theme="8" tint="0.59996337778862885"/>
        </patternFill>
      </fill>
    </dxf>
    <dxf>
      <fill>
        <patternFill>
          <bgColor theme="7" tint="0.59996337778862885"/>
        </patternFill>
      </fill>
    </dxf>
    <dxf>
      <fill>
        <patternFill patternType="gray125">
          <bgColor theme="2" tint="-9.9948118533890809E-2"/>
        </patternFill>
      </fill>
    </dxf>
    <dxf>
      <font>
        <color theme="0"/>
      </font>
      <fill>
        <patternFill patternType="solid">
          <bgColor rgb="FFFF0000"/>
        </patternFill>
      </fill>
    </dxf>
    <dxf>
      <fill>
        <patternFill patternType="gray125">
          <bgColor rgb="FF92D050"/>
        </patternFill>
      </fill>
    </dxf>
    <dxf>
      <font>
        <color auto="1"/>
      </font>
      <fill>
        <patternFill patternType="gray125">
          <fgColor theme="4" tint="0.39991454817346722"/>
          <bgColor theme="8" tint="0.59996337778862885"/>
        </patternFill>
      </fill>
    </dxf>
    <dxf>
      <fill>
        <patternFill>
          <bgColor theme="7" tint="0.59996337778862885"/>
        </patternFill>
      </fill>
    </dxf>
    <dxf>
      <fill>
        <patternFill patternType="gray125">
          <bgColor theme="2" tint="-9.9948118533890809E-2"/>
        </patternFill>
      </fill>
    </dxf>
    <dxf>
      <font>
        <color theme="0"/>
      </font>
      <fill>
        <patternFill patternType="solid">
          <bgColor rgb="FFFF0000"/>
        </patternFill>
      </fill>
    </dxf>
    <dxf>
      <fill>
        <patternFill patternType="gray125">
          <bgColor rgb="FF92D050"/>
        </patternFill>
      </fill>
    </dxf>
    <dxf>
      <font>
        <color auto="1"/>
      </font>
      <fill>
        <patternFill patternType="gray125">
          <fgColor theme="4" tint="0.39991454817346722"/>
          <bgColor theme="8" tint="0.59996337778862885"/>
        </patternFill>
      </fill>
    </dxf>
    <dxf>
      <fill>
        <patternFill>
          <bgColor theme="7" tint="0.59996337778862885"/>
        </patternFill>
      </fill>
    </dxf>
    <dxf>
      <fill>
        <patternFill patternType="gray125">
          <bgColor theme="2" tint="-9.9948118533890809E-2"/>
        </patternFill>
      </fill>
    </dxf>
    <dxf>
      <font>
        <color theme="0"/>
      </font>
      <fill>
        <patternFill patternType="solid">
          <bgColor rgb="FFFF0000"/>
        </patternFill>
      </fill>
    </dxf>
    <dxf>
      <fill>
        <patternFill patternType="gray125">
          <bgColor rgb="FF92D050"/>
        </patternFill>
      </fill>
    </dxf>
    <dxf>
      <font>
        <color auto="1"/>
      </font>
      <fill>
        <patternFill patternType="gray125">
          <fgColor theme="4" tint="0.39991454817346722"/>
          <bgColor theme="8" tint="0.59996337778862885"/>
        </patternFill>
      </fill>
    </dxf>
    <dxf>
      <fill>
        <patternFill>
          <bgColor theme="7" tint="0.59996337778862885"/>
        </patternFill>
      </fill>
    </dxf>
    <dxf>
      <fill>
        <patternFill patternType="gray125">
          <bgColor theme="2" tint="-9.9948118533890809E-2"/>
        </patternFill>
      </fill>
    </dxf>
    <dxf>
      <font>
        <color theme="0"/>
      </font>
      <fill>
        <patternFill patternType="solid">
          <bgColor rgb="FFFF0000"/>
        </patternFill>
      </fill>
    </dxf>
    <dxf>
      <fill>
        <patternFill patternType="gray125">
          <bgColor rgb="FF92D050"/>
        </patternFill>
      </fill>
    </dxf>
    <dxf>
      <font>
        <color auto="1"/>
      </font>
      <fill>
        <patternFill patternType="gray125">
          <fgColor theme="4" tint="0.39991454817346722"/>
          <bgColor theme="8" tint="0.59996337778862885"/>
        </patternFill>
      </fill>
    </dxf>
    <dxf>
      <fill>
        <patternFill>
          <bgColor theme="7" tint="0.59996337778862885"/>
        </patternFill>
      </fill>
    </dxf>
    <dxf>
      <fill>
        <patternFill patternType="gray125">
          <bgColor theme="2" tint="-9.9948118533890809E-2"/>
        </patternFill>
      </fill>
    </dxf>
    <dxf>
      <font>
        <color theme="0"/>
      </font>
      <fill>
        <patternFill patternType="solid">
          <bgColor rgb="FFFF0000"/>
        </patternFill>
      </fill>
    </dxf>
    <dxf>
      <fill>
        <patternFill patternType="gray125">
          <bgColor rgb="FF92D050"/>
        </patternFill>
      </fill>
    </dxf>
    <dxf>
      <font>
        <color auto="1"/>
      </font>
      <fill>
        <patternFill patternType="gray125">
          <fgColor theme="4" tint="0.39991454817346722"/>
          <bgColor theme="8" tint="0.59996337778862885"/>
        </patternFill>
      </fill>
    </dxf>
    <dxf>
      <fill>
        <patternFill>
          <bgColor theme="7" tint="0.59996337778862885"/>
        </patternFill>
      </fill>
    </dxf>
    <dxf>
      <fill>
        <patternFill patternType="gray125">
          <bgColor theme="2" tint="-9.9948118533890809E-2"/>
        </patternFill>
      </fill>
    </dxf>
    <dxf>
      <font>
        <color theme="0"/>
      </font>
      <fill>
        <patternFill patternType="solid">
          <bgColor rgb="FFFF0000"/>
        </patternFill>
      </fill>
    </dxf>
    <dxf>
      <fill>
        <patternFill patternType="gray125">
          <bgColor rgb="FF92D050"/>
        </patternFill>
      </fill>
    </dxf>
    <dxf>
      <font>
        <color auto="1"/>
      </font>
      <fill>
        <patternFill patternType="gray125">
          <fgColor theme="4" tint="0.39991454817346722"/>
          <bgColor theme="8" tint="0.59996337778862885"/>
        </patternFill>
      </fill>
    </dxf>
    <dxf>
      <fill>
        <patternFill>
          <bgColor theme="7" tint="0.59996337778862885"/>
        </patternFill>
      </fill>
    </dxf>
    <dxf>
      <fill>
        <patternFill patternType="gray125">
          <bgColor theme="2" tint="-9.9948118533890809E-2"/>
        </patternFill>
      </fill>
    </dxf>
    <dxf>
      <font>
        <color theme="0"/>
      </font>
      <fill>
        <patternFill patternType="solid">
          <bgColor rgb="FFFF0000"/>
        </patternFill>
      </fill>
    </dxf>
    <dxf>
      <fill>
        <patternFill patternType="gray125">
          <bgColor rgb="FF92D050"/>
        </patternFill>
      </fill>
    </dxf>
    <dxf>
      <font>
        <color auto="1"/>
      </font>
      <fill>
        <patternFill patternType="gray125">
          <fgColor theme="4" tint="0.39991454817346722"/>
          <bgColor theme="8" tint="0.59996337778862885"/>
        </patternFill>
      </fill>
    </dxf>
    <dxf>
      <fill>
        <patternFill>
          <bgColor theme="7" tint="0.59996337778862885"/>
        </patternFill>
      </fill>
    </dxf>
    <dxf>
      <fill>
        <patternFill patternType="gray125">
          <bgColor theme="2" tint="-9.9948118533890809E-2"/>
        </patternFill>
      </fill>
    </dxf>
    <dxf>
      <font>
        <color theme="0"/>
      </font>
      <fill>
        <patternFill patternType="solid">
          <bgColor rgb="FFFF0000"/>
        </patternFill>
      </fill>
    </dxf>
    <dxf>
      <fill>
        <patternFill patternType="gray125">
          <bgColor rgb="FF92D050"/>
        </patternFill>
      </fill>
    </dxf>
    <dxf>
      <font>
        <color auto="1"/>
      </font>
      <fill>
        <patternFill patternType="gray125">
          <fgColor theme="4" tint="0.39991454817346722"/>
          <bgColor theme="8" tint="0.59996337778862885"/>
        </patternFill>
      </fill>
    </dxf>
    <dxf>
      <fill>
        <patternFill>
          <bgColor theme="7" tint="0.59996337778862885"/>
        </patternFill>
      </fill>
    </dxf>
    <dxf>
      <fill>
        <patternFill patternType="gray125">
          <bgColor theme="2" tint="-9.9948118533890809E-2"/>
        </patternFill>
      </fill>
    </dxf>
    <dxf>
      <font>
        <color theme="0"/>
      </font>
      <fill>
        <patternFill patternType="solid">
          <bgColor rgb="FFFF0000"/>
        </patternFill>
      </fill>
    </dxf>
    <dxf>
      <fill>
        <patternFill patternType="gray125">
          <bgColor rgb="FF92D050"/>
        </patternFill>
      </fill>
    </dxf>
    <dxf>
      <font>
        <color auto="1"/>
      </font>
      <fill>
        <patternFill patternType="gray125">
          <fgColor theme="4" tint="0.39991454817346722"/>
          <bgColor theme="8" tint="0.59996337778862885"/>
        </patternFill>
      </fill>
    </dxf>
    <dxf>
      <fill>
        <patternFill>
          <bgColor theme="7" tint="0.59996337778862885"/>
        </patternFill>
      </fill>
    </dxf>
    <dxf>
      <fill>
        <patternFill patternType="gray125">
          <bgColor theme="2" tint="-9.9948118533890809E-2"/>
        </patternFill>
      </fill>
    </dxf>
    <dxf>
      <font>
        <color theme="0"/>
      </font>
      <fill>
        <patternFill patternType="solid">
          <bgColor rgb="FFFF0000"/>
        </patternFill>
      </fill>
    </dxf>
    <dxf>
      <fill>
        <patternFill patternType="gray125">
          <bgColor rgb="FF92D050"/>
        </patternFill>
      </fill>
    </dxf>
    <dxf>
      <font>
        <color auto="1"/>
      </font>
      <fill>
        <patternFill patternType="gray125">
          <fgColor theme="4" tint="0.39991454817346722"/>
          <bgColor theme="8" tint="0.59996337778862885"/>
        </patternFill>
      </fill>
    </dxf>
    <dxf>
      <fill>
        <patternFill>
          <bgColor theme="7" tint="0.59996337778862885"/>
        </patternFill>
      </fill>
    </dxf>
    <dxf>
      <fill>
        <patternFill patternType="gray125">
          <bgColor theme="2" tint="-9.9948118533890809E-2"/>
        </patternFill>
      </fill>
    </dxf>
    <dxf>
      <font>
        <color theme="0"/>
      </font>
      <fill>
        <patternFill patternType="solid">
          <bgColor rgb="FFFF0000"/>
        </patternFill>
      </fill>
    </dxf>
    <dxf>
      <fill>
        <patternFill patternType="gray125">
          <bgColor rgb="FF92D050"/>
        </patternFill>
      </fill>
    </dxf>
    <dxf>
      <font>
        <color auto="1"/>
      </font>
      <fill>
        <patternFill patternType="gray125">
          <fgColor theme="4" tint="0.39991454817346722"/>
          <bgColor theme="8" tint="0.59996337778862885"/>
        </patternFill>
      </fill>
    </dxf>
    <dxf>
      <fill>
        <patternFill>
          <bgColor theme="7" tint="0.59996337778862885"/>
        </patternFill>
      </fill>
    </dxf>
    <dxf>
      <fill>
        <patternFill patternType="gray125">
          <bgColor theme="2" tint="-9.9948118533890809E-2"/>
        </patternFill>
      </fill>
    </dxf>
    <dxf>
      <font>
        <color theme="0"/>
      </font>
      <fill>
        <patternFill patternType="solid">
          <bgColor rgb="FFFF0000"/>
        </patternFill>
      </fill>
    </dxf>
    <dxf>
      <fill>
        <patternFill patternType="gray125">
          <bgColor rgb="FF92D050"/>
        </patternFill>
      </fill>
    </dxf>
    <dxf>
      <font>
        <color auto="1"/>
      </font>
      <fill>
        <patternFill patternType="gray125">
          <fgColor theme="4" tint="0.39991454817346722"/>
          <bgColor theme="8" tint="0.59996337778862885"/>
        </patternFill>
      </fill>
    </dxf>
    <dxf>
      <fill>
        <patternFill>
          <bgColor theme="7" tint="0.59996337778862885"/>
        </patternFill>
      </fill>
    </dxf>
    <dxf>
      <fill>
        <patternFill patternType="gray125">
          <bgColor theme="2" tint="-9.9948118533890809E-2"/>
        </patternFill>
      </fill>
    </dxf>
    <dxf>
      <font>
        <color theme="0"/>
      </font>
      <fill>
        <patternFill patternType="solid">
          <bgColor rgb="FFFF0000"/>
        </patternFill>
      </fill>
    </dxf>
    <dxf>
      <fill>
        <patternFill patternType="gray125">
          <bgColor rgb="FF92D050"/>
        </patternFill>
      </fill>
    </dxf>
    <dxf>
      <font>
        <color auto="1"/>
      </font>
      <fill>
        <patternFill patternType="gray125">
          <fgColor theme="4" tint="0.39991454817346722"/>
          <bgColor theme="8" tint="0.59996337778862885"/>
        </patternFill>
      </fill>
    </dxf>
    <dxf>
      <fill>
        <patternFill>
          <bgColor theme="7" tint="0.59996337778862885"/>
        </patternFill>
      </fill>
    </dxf>
    <dxf>
      <fill>
        <patternFill patternType="gray125">
          <bgColor theme="2" tint="-9.9948118533890809E-2"/>
        </patternFill>
      </fill>
    </dxf>
    <dxf>
      <font>
        <color theme="0"/>
      </font>
      <fill>
        <patternFill patternType="solid">
          <bgColor rgb="FFFF0000"/>
        </patternFill>
      </fill>
    </dxf>
    <dxf>
      <font>
        <color auto="1"/>
      </font>
      <fill>
        <patternFill patternType="gray125">
          <fgColor theme="4" tint="0.39991454817346722"/>
          <bgColor theme="8" tint="0.59996337778862885"/>
        </patternFill>
      </fill>
    </dxf>
    <dxf>
      <fill>
        <patternFill>
          <bgColor theme="7" tint="0.59996337778862885"/>
        </patternFill>
      </fill>
    </dxf>
    <dxf>
      <fill>
        <patternFill patternType="gray125">
          <bgColor theme="2" tint="-9.9948118533890809E-2"/>
        </patternFill>
      </fill>
    </dxf>
    <dxf>
      <font>
        <color theme="0"/>
      </font>
      <fill>
        <patternFill patternType="solid">
          <bgColor rgb="FFFF0000"/>
        </patternFill>
      </fill>
    </dxf>
    <dxf>
      <font>
        <color auto="1"/>
      </font>
      <fill>
        <patternFill patternType="gray125">
          <fgColor theme="4" tint="0.39991454817346722"/>
          <bgColor theme="8" tint="0.59996337778862885"/>
        </patternFill>
      </fill>
    </dxf>
    <dxf>
      <fill>
        <patternFill>
          <bgColor theme="7" tint="0.59996337778862885"/>
        </patternFill>
      </fill>
    </dxf>
    <dxf>
      <fill>
        <patternFill patternType="gray125">
          <bgColor theme="2" tint="-9.9948118533890809E-2"/>
        </patternFill>
      </fill>
    </dxf>
    <dxf>
      <font>
        <color theme="0"/>
      </font>
      <fill>
        <patternFill patternType="solid">
          <bgColor rgb="FFFF0000"/>
        </patternFill>
      </fill>
    </dxf>
    <dxf>
      <font>
        <color auto="1"/>
      </font>
      <fill>
        <patternFill patternType="gray125">
          <fgColor theme="4" tint="0.39991454817346722"/>
          <bgColor theme="8" tint="0.59996337778862885"/>
        </patternFill>
      </fill>
    </dxf>
    <dxf>
      <fill>
        <patternFill>
          <bgColor theme="7" tint="0.59996337778862885"/>
        </patternFill>
      </fill>
    </dxf>
    <dxf>
      <fill>
        <patternFill patternType="gray125">
          <bgColor theme="2" tint="-9.9948118533890809E-2"/>
        </patternFill>
      </fill>
    </dxf>
    <dxf>
      <font>
        <color theme="0"/>
      </font>
      <fill>
        <patternFill patternType="solid">
          <bgColor rgb="FFFF0000"/>
        </patternFill>
      </fill>
    </dxf>
    <dxf>
      <font>
        <color auto="1"/>
      </font>
      <fill>
        <patternFill patternType="gray125">
          <fgColor theme="4" tint="0.39991454817346722"/>
          <bgColor theme="8" tint="0.59996337778862885"/>
        </patternFill>
      </fill>
    </dxf>
    <dxf>
      <fill>
        <patternFill>
          <bgColor theme="7" tint="0.59996337778862885"/>
        </patternFill>
      </fill>
    </dxf>
    <dxf>
      <fill>
        <patternFill patternType="gray125">
          <bgColor theme="2" tint="-9.9948118533890809E-2"/>
        </patternFill>
      </fill>
    </dxf>
    <dxf>
      <font>
        <color theme="0"/>
      </font>
      <fill>
        <patternFill patternType="solid">
          <bgColor rgb="FFFF0000"/>
        </patternFill>
      </fill>
    </dxf>
    <dxf>
      <font>
        <color auto="1"/>
      </font>
      <fill>
        <patternFill patternType="gray125">
          <fgColor theme="4" tint="0.39991454817346722"/>
          <bgColor theme="8" tint="0.59996337778862885"/>
        </patternFill>
      </fill>
    </dxf>
    <dxf>
      <fill>
        <patternFill>
          <bgColor theme="7" tint="0.59996337778862885"/>
        </patternFill>
      </fill>
    </dxf>
    <dxf>
      <fill>
        <patternFill patternType="gray125">
          <bgColor theme="2" tint="-9.9948118533890809E-2"/>
        </patternFill>
      </fill>
    </dxf>
    <dxf>
      <font>
        <color theme="0"/>
      </font>
      <fill>
        <patternFill patternType="solid">
          <bgColor rgb="FFFF0000"/>
        </patternFill>
      </fill>
    </dxf>
    <dxf>
      <font>
        <color auto="1"/>
      </font>
      <fill>
        <patternFill patternType="gray125">
          <fgColor theme="4" tint="0.39991454817346722"/>
          <bgColor theme="8" tint="0.59996337778862885"/>
        </patternFill>
      </fill>
    </dxf>
    <dxf>
      <fill>
        <patternFill>
          <bgColor theme="7" tint="0.59996337778862885"/>
        </patternFill>
      </fill>
    </dxf>
    <dxf>
      <fill>
        <patternFill patternType="gray125">
          <bgColor theme="2" tint="-9.9948118533890809E-2"/>
        </patternFill>
      </fill>
    </dxf>
    <dxf>
      <font>
        <color theme="0"/>
      </font>
      <fill>
        <patternFill patternType="solid">
          <bgColor rgb="FFFF0000"/>
        </patternFill>
      </fill>
    </dxf>
    <dxf>
      <font>
        <color auto="1"/>
      </font>
      <fill>
        <patternFill patternType="gray125">
          <fgColor theme="4" tint="0.39991454817346722"/>
          <bgColor theme="8" tint="0.59996337778862885"/>
        </patternFill>
      </fill>
    </dxf>
    <dxf>
      <fill>
        <patternFill>
          <bgColor theme="7" tint="0.59996337778862885"/>
        </patternFill>
      </fill>
    </dxf>
    <dxf>
      <fill>
        <patternFill patternType="gray125">
          <bgColor theme="2" tint="-9.9948118533890809E-2"/>
        </patternFill>
      </fill>
    </dxf>
    <dxf>
      <font>
        <color theme="0"/>
      </font>
      <fill>
        <patternFill patternType="solid">
          <bgColor rgb="FFFF0000"/>
        </patternFill>
      </fill>
    </dxf>
    <dxf>
      <font>
        <color auto="1"/>
      </font>
      <fill>
        <patternFill patternType="gray125">
          <fgColor theme="4" tint="0.39991454817346722"/>
          <bgColor theme="8" tint="0.59996337778862885"/>
        </patternFill>
      </fill>
    </dxf>
    <dxf>
      <fill>
        <patternFill>
          <bgColor theme="7" tint="0.59996337778862885"/>
        </patternFill>
      </fill>
    </dxf>
    <dxf>
      <fill>
        <patternFill patternType="gray125">
          <bgColor theme="2" tint="-9.9948118533890809E-2"/>
        </patternFill>
      </fill>
    </dxf>
    <dxf>
      <font>
        <color theme="0"/>
      </font>
      <fill>
        <patternFill patternType="solid">
          <bgColor rgb="FFFF0000"/>
        </patternFill>
      </fill>
    </dxf>
    <dxf>
      <font>
        <color auto="1"/>
      </font>
      <fill>
        <patternFill patternType="gray125">
          <fgColor theme="4" tint="0.39991454817346722"/>
          <bgColor theme="8" tint="0.59996337778862885"/>
        </patternFill>
      </fill>
    </dxf>
    <dxf>
      <fill>
        <patternFill>
          <bgColor theme="7" tint="0.59996337778862885"/>
        </patternFill>
      </fill>
    </dxf>
    <dxf>
      <fill>
        <patternFill patternType="gray125">
          <bgColor theme="2" tint="-9.9948118533890809E-2"/>
        </patternFill>
      </fill>
    </dxf>
    <dxf>
      <font>
        <color theme="0"/>
      </font>
      <fill>
        <patternFill patternType="solid">
          <bgColor rgb="FFFF0000"/>
        </patternFill>
      </fill>
    </dxf>
    <dxf>
      <font>
        <color auto="1"/>
      </font>
      <fill>
        <patternFill patternType="gray125">
          <fgColor theme="4" tint="0.39991454817346722"/>
          <bgColor theme="8" tint="0.59996337778862885"/>
        </patternFill>
      </fill>
    </dxf>
    <dxf>
      <fill>
        <patternFill>
          <bgColor theme="7" tint="0.59996337778862885"/>
        </patternFill>
      </fill>
    </dxf>
    <dxf>
      <fill>
        <patternFill patternType="gray125">
          <bgColor theme="2" tint="-9.9948118533890809E-2"/>
        </patternFill>
      </fill>
    </dxf>
    <dxf>
      <font>
        <color theme="0"/>
      </font>
      <fill>
        <patternFill patternType="solid">
          <bgColor rgb="FFFF0000"/>
        </patternFill>
      </fill>
    </dxf>
    <dxf>
      <font>
        <color auto="1"/>
      </font>
      <fill>
        <patternFill patternType="gray125">
          <fgColor theme="4" tint="0.39991454817346722"/>
          <bgColor theme="8" tint="0.59996337778862885"/>
        </patternFill>
      </fill>
    </dxf>
    <dxf>
      <fill>
        <patternFill>
          <bgColor theme="7" tint="0.59996337778862885"/>
        </patternFill>
      </fill>
    </dxf>
    <dxf>
      <fill>
        <patternFill patternType="gray125">
          <bgColor theme="2" tint="-9.9948118533890809E-2"/>
        </patternFill>
      </fill>
    </dxf>
    <dxf>
      <font>
        <color theme="0"/>
      </font>
      <fill>
        <patternFill patternType="solid">
          <bgColor rgb="FFFF0000"/>
        </patternFill>
      </fill>
    </dxf>
    <dxf>
      <font>
        <color auto="1"/>
      </font>
      <fill>
        <patternFill patternType="gray125">
          <fgColor theme="4" tint="0.39991454817346722"/>
          <bgColor theme="8" tint="0.59996337778862885"/>
        </patternFill>
      </fill>
    </dxf>
    <dxf>
      <fill>
        <patternFill>
          <bgColor theme="7" tint="0.59996337778862885"/>
        </patternFill>
      </fill>
    </dxf>
    <dxf>
      <fill>
        <patternFill patternType="gray125">
          <bgColor theme="2" tint="-9.9948118533890809E-2"/>
        </patternFill>
      </fill>
    </dxf>
    <dxf>
      <font>
        <color theme="0"/>
      </font>
      <fill>
        <patternFill patternType="solid">
          <bgColor rgb="FFFF0000"/>
        </patternFill>
      </fill>
    </dxf>
    <dxf>
      <font>
        <color auto="1"/>
      </font>
      <fill>
        <patternFill patternType="gray125">
          <fgColor theme="4" tint="0.39991454817346722"/>
          <bgColor theme="8" tint="0.59996337778862885"/>
        </patternFill>
      </fill>
    </dxf>
    <dxf>
      <fill>
        <patternFill>
          <bgColor theme="7" tint="0.59996337778862885"/>
        </patternFill>
      </fill>
    </dxf>
    <dxf>
      <fill>
        <patternFill patternType="gray125">
          <bgColor theme="2" tint="-9.9948118533890809E-2"/>
        </patternFill>
      </fill>
    </dxf>
    <dxf>
      <font>
        <color theme="0"/>
      </font>
      <fill>
        <patternFill patternType="solid">
          <bgColor rgb="FFFF0000"/>
        </patternFill>
      </fill>
    </dxf>
    <dxf>
      <font>
        <color auto="1"/>
      </font>
      <fill>
        <patternFill patternType="gray125">
          <fgColor theme="4" tint="0.39991454817346722"/>
          <bgColor theme="8" tint="0.59996337778862885"/>
        </patternFill>
      </fill>
    </dxf>
    <dxf>
      <fill>
        <patternFill>
          <bgColor theme="7" tint="0.59996337778862885"/>
        </patternFill>
      </fill>
    </dxf>
    <dxf>
      <fill>
        <patternFill patternType="gray125">
          <bgColor theme="2" tint="-9.9948118533890809E-2"/>
        </patternFill>
      </fill>
    </dxf>
    <dxf>
      <font>
        <color theme="0"/>
      </font>
      <fill>
        <patternFill patternType="solid">
          <bgColor rgb="FFFF0000"/>
        </patternFill>
      </fill>
    </dxf>
  </dxfs>
  <tableStyles count="0" defaultTableStyle="TableStyleMedium2" defaultPivotStyle="PivotStyleLight16"/>
  <colors>
    <mruColors>
      <color rgb="FF92D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Spin" dx="26" fmlaLink="$C$3" max="9999" min="1900" page="10" val="202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95250</xdr:colOff>
          <xdr:row>3</xdr:row>
          <xdr:rowOff>85725</xdr:rowOff>
        </xdr:from>
        <xdr:to>
          <xdr:col>15</xdr:col>
          <xdr:colOff>228600</xdr:colOff>
          <xdr:row>5</xdr:row>
          <xdr:rowOff>0</xdr:rowOff>
        </xdr:to>
        <xdr:sp macro="" textlink="">
          <xdr:nvSpPr>
            <xdr:cNvPr id="1026" name="Spinner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roche/Downloads/Calendrier%20no.semaine%20V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 refreshError="1"/>
      <sheetData sheetId="1">
        <row r="4">
          <cell r="E4">
            <v>44197</v>
          </cell>
        </row>
        <row r="5">
          <cell r="E5">
            <v>44290</v>
          </cell>
        </row>
        <row r="6">
          <cell r="E6">
            <v>44291</v>
          </cell>
        </row>
        <row r="7">
          <cell r="E7">
            <v>44317</v>
          </cell>
        </row>
        <row r="8">
          <cell r="E8">
            <v>44324</v>
          </cell>
        </row>
        <row r="9">
          <cell r="E9">
            <v>44329</v>
          </cell>
        </row>
        <row r="10">
          <cell r="E10">
            <v>44339</v>
          </cell>
        </row>
        <row r="11">
          <cell r="E11">
            <v>44340</v>
          </cell>
        </row>
        <row r="12">
          <cell r="E12">
            <v>44391</v>
          </cell>
        </row>
        <row r="13">
          <cell r="E13">
            <v>44423</v>
          </cell>
        </row>
        <row r="14">
          <cell r="E14">
            <v>44501</v>
          </cell>
        </row>
        <row r="15">
          <cell r="E15">
            <v>44511</v>
          </cell>
        </row>
        <row r="16">
          <cell r="E16">
            <v>44555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joursferies.fr/lundi-de-paques.php" TargetMode="External"/><Relationship Id="rId3" Type="http://schemas.openxmlformats.org/officeDocument/2006/relationships/hyperlink" Target="https://www.joursferies.fr/pentecote.php" TargetMode="External"/><Relationship Id="rId7" Type="http://schemas.openxmlformats.org/officeDocument/2006/relationships/hyperlink" Target="https://www.joursferies.fr/noel.php" TargetMode="External"/><Relationship Id="rId12" Type="http://schemas.openxmlformats.org/officeDocument/2006/relationships/ctrlProp" Target="../ctrlProps/ctrlProp1.xml"/><Relationship Id="rId2" Type="http://schemas.openxmlformats.org/officeDocument/2006/relationships/hyperlink" Target="https://www.joursferies.fr/ascension.php" TargetMode="External"/><Relationship Id="rId1" Type="http://schemas.openxmlformats.org/officeDocument/2006/relationships/hyperlink" Target="https://www.joursferies.fr/fete-du-travail.php" TargetMode="External"/><Relationship Id="rId6" Type="http://schemas.openxmlformats.org/officeDocument/2006/relationships/hyperlink" Target="https://www.joursferies.fr/armistice.php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s://www.joursferies.fr/toussaint.php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https://www.joursferies.fr/assomption.php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1">
    <pageSetUpPr fitToPage="1"/>
  </sheetPr>
  <dimension ref="B2:AH43"/>
  <sheetViews>
    <sheetView tabSelected="1" topLeftCell="A9" workbookViewId="0">
      <selection activeCell="B10" sqref="B10:AA43"/>
    </sheetView>
  </sheetViews>
  <sheetFormatPr baseColWidth="10" defaultColWidth="3.7109375" defaultRowHeight="15" x14ac:dyDescent="0.25"/>
  <cols>
    <col min="1" max="1" width="1.85546875" customWidth="1"/>
    <col min="2" max="2" width="8.7109375" customWidth="1"/>
    <col min="3" max="5" width="5.7109375" style="2" customWidth="1"/>
    <col min="6" max="6" width="9.28515625" style="2" customWidth="1"/>
    <col min="7" max="10" width="5.7109375" style="2" customWidth="1"/>
    <col min="11" max="11" width="8.28515625" style="1" customWidth="1"/>
    <col min="12" max="14" width="5.7109375" customWidth="1"/>
    <col min="15" max="15" width="7.7109375" customWidth="1"/>
    <col min="16" max="19" width="5.7109375" customWidth="1"/>
    <col min="20" max="20" width="7.28515625" customWidth="1"/>
    <col min="21" max="29" width="5.7109375" customWidth="1"/>
    <col min="30" max="30" width="12.85546875" customWidth="1"/>
    <col min="31" max="31" width="19" customWidth="1"/>
    <col min="32" max="32" width="11.28515625" customWidth="1"/>
    <col min="33" max="33" width="5.7109375" customWidth="1"/>
    <col min="34" max="34" width="14.85546875" customWidth="1"/>
    <col min="35" max="57" width="5.7109375" customWidth="1"/>
  </cols>
  <sheetData>
    <row r="2" spans="2:32" ht="15.75" thickBot="1" x14ac:dyDescent="0.3"/>
    <row r="3" spans="2:32" ht="26.45" customHeight="1" thickBot="1" x14ac:dyDescent="0.3">
      <c r="C3" s="31">
        <v>2021</v>
      </c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3"/>
    </row>
    <row r="8" spans="2:32" ht="15.75" thickBot="1" x14ac:dyDescent="0.3">
      <c r="AD8" s="16" t="s">
        <v>11</v>
      </c>
    </row>
    <row r="9" spans="2:32" ht="15.75" thickBot="1" x14ac:dyDescent="0.3">
      <c r="B9" s="30" t="s">
        <v>14</v>
      </c>
      <c r="C9" s="21"/>
      <c r="D9" s="22"/>
      <c r="E9" s="22"/>
      <c r="F9" s="22">
        <f>EDATE(DATE(An_réf,1,1),0)</f>
        <v>44197</v>
      </c>
      <c r="G9" s="22"/>
      <c r="H9" s="22"/>
      <c r="I9" s="23"/>
      <c r="J9" s="27"/>
      <c r="K9" s="30" t="s">
        <v>14</v>
      </c>
      <c r="L9" s="24"/>
      <c r="M9" s="25"/>
      <c r="N9" s="25"/>
      <c r="O9" s="25">
        <f>EDATE(DATE(An_réf,1,1),1)</f>
        <v>44228</v>
      </c>
      <c r="P9" s="25"/>
      <c r="Q9" s="25"/>
      <c r="R9" s="26"/>
      <c r="T9" s="30" t="s">
        <v>14</v>
      </c>
      <c r="U9" s="34">
        <f>EDATE(DATE(An_réf,1,1),2)</f>
        <v>44256</v>
      </c>
      <c r="V9" s="35"/>
      <c r="W9" s="35"/>
      <c r="X9" s="35"/>
      <c r="Y9" s="35"/>
      <c r="Z9" s="35"/>
      <c r="AA9" s="36"/>
      <c r="AD9" s="5">
        <v>43101</v>
      </c>
      <c r="AE9" t="s">
        <v>9</v>
      </c>
      <c r="AF9" s="4">
        <f>DATE(An_réf,1,1)</f>
        <v>44197</v>
      </c>
    </row>
    <row r="10" spans="2:32" ht="15.75" thickBot="1" x14ac:dyDescent="0.3">
      <c r="B10" s="7"/>
      <c r="C10" s="13" t="str">
        <f>UPPER(TEXT(C12,"jjj"))</f>
        <v>LUN</v>
      </c>
      <c r="D10" s="14" t="str">
        <f t="shared" ref="D10:I10" si="0">UPPER(TEXT(D12,"jjj"))</f>
        <v>MAR</v>
      </c>
      <c r="E10" s="14" t="str">
        <f t="shared" si="0"/>
        <v>MER</v>
      </c>
      <c r="F10" s="14" t="str">
        <f t="shared" si="0"/>
        <v>JEU</v>
      </c>
      <c r="G10" s="14" t="str">
        <f t="shared" si="0"/>
        <v>VEN</v>
      </c>
      <c r="H10" s="14" t="str">
        <f t="shared" si="0"/>
        <v>SAM</v>
      </c>
      <c r="I10" s="15" t="str">
        <f t="shared" si="0"/>
        <v>DIM</v>
      </c>
      <c r="J10" s="28"/>
      <c r="K10" s="7"/>
      <c r="L10" s="13" t="str">
        <f>UPPER(TEXT(L12,"jjj"))</f>
        <v>LUN</v>
      </c>
      <c r="M10" s="14" t="str">
        <f t="shared" ref="M10:R10" si="1">UPPER(TEXT(M12,"jjj"))</f>
        <v>MAR</v>
      </c>
      <c r="N10" s="14" t="str">
        <f t="shared" si="1"/>
        <v>MER</v>
      </c>
      <c r="O10" s="14" t="str">
        <f t="shared" si="1"/>
        <v>JEU</v>
      </c>
      <c r="P10" s="14" t="str">
        <f t="shared" si="1"/>
        <v>VEN</v>
      </c>
      <c r="Q10" s="14" t="str">
        <f t="shared" si="1"/>
        <v>SAM</v>
      </c>
      <c r="R10" s="15" t="str">
        <f t="shared" si="1"/>
        <v>DIM</v>
      </c>
      <c r="T10" s="10"/>
      <c r="U10" s="13" t="str">
        <f>UPPER(TEXT(U12,"jjj"))</f>
        <v>LUN</v>
      </c>
      <c r="V10" s="14" t="str">
        <f t="shared" ref="V10:AA10" si="2">UPPER(TEXT(V12,"jjj"))</f>
        <v>MAR</v>
      </c>
      <c r="W10" s="14" t="str">
        <f t="shared" si="2"/>
        <v>MER</v>
      </c>
      <c r="X10" s="14" t="str">
        <f t="shared" si="2"/>
        <v>JEU</v>
      </c>
      <c r="Y10" s="14" t="str">
        <f t="shared" si="2"/>
        <v>VEN</v>
      </c>
      <c r="Z10" s="14" t="str">
        <f t="shared" si="2"/>
        <v>SAM</v>
      </c>
      <c r="AA10" s="15" t="str">
        <f t="shared" si="2"/>
        <v>DIM</v>
      </c>
      <c r="AD10" s="5">
        <v>43221</v>
      </c>
      <c r="AE10" t="s">
        <v>1</v>
      </c>
      <c r="AF10" s="4">
        <f>DATE(An_réf,5,1)</f>
        <v>44317</v>
      </c>
    </row>
    <row r="11" spans="2:32" x14ac:dyDescent="0.25">
      <c r="B11" s="29">
        <f>IF(G11&lt;&gt;"",WEEKNUM(G11,21),"")</f>
        <v>53</v>
      </c>
      <c r="C11" s="7" t="str">
        <f>IF(WEEKDAY(F9)=2,F9,"")</f>
        <v/>
      </c>
      <c r="D11" s="8" t="str">
        <f>IF(C11&lt;&gt;"",C11+1,IF(WEEKDAY(F9)=3,F9,""))</f>
        <v/>
      </c>
      <c r="E11" s="8" t="str">
        <f>IF(D11&lt;&gt;"",D11+1,IF(WEEKDAY(F9)=4,F9,""))</f>
        <v/>
      </c>
      <c r="F11" s="8" t="str">
        <f>IF(E11&lt;&gt;"",E11+1,IF(WEEKDAY(F9)=5,F9,""))</f>
        <v/>
      </c>
      <c r="G11" s="8">
        <f>IF(F11&lt;&gt;"",F11+1,IF(WEEKDAY(F9)=6,F9,""))</f>
        <v>44197</v>
      </c>
      <c r="H11" s="8">
        <f>IF(G11&lt;&gt;"",G11+1,IF(WEEKDAY(F9)=7,F9,""))</f>
        <v>44198</v>
      </c>
      <c r="I11" s="9">
        <f>IF(H11&lt;&gt;"",H11+1,IF(WEEKDAY(F9)=1,F9,""))</f>
        <v>44199</v>
      </c>
      <c r="J11"/>
      <c r="K11" s="29">
        <f t="shared" ref="K11:K43" si="3">IF(P11&lt;&gt;"",WEEKNUM(P11,21),"")</f>
        <v>5</v>
      </c>
      <c r="L11" s="7">
        <f>IF(WEEKDAY(O9)=2,O9,"")</f>
        <v>44228</v>
      </c>
      <c r="M11" s="8">
        <f>IF(L11&lt;&gt;"",L11+1,IF(WEEKDAY(K9)=3,K9,""))</f>
        <v>44229</v>
      </c>
      <c r="N11" s="8">
        <f>IF(M11&lt;&gt;"",M11+1,IF(WEEKDAY(K9)=4,K9,""))</f>
        <v>44230</v>
      </c>
      <c r="O11" s="8">
        <f>IF(N11&lt;&gt;"",N11+1,IF(WEEKDAY(K9)=5,K9,""))</f>
        <v>44231</v>
      </c>
      <c r="P11" s="8">
        <f>IF(O11&lt;&gt;"",O11+1,IF(WEEKDAY(K9)=6,K9,""))</f>
        <v>44232</v>
      </c>
      <c r="Q11" s="8">
        <f>IF(P11&lt;&gt;"",P11+1,IF(WEEKDAY(K9)=7,K9,""))</f>
        <v>44233</v>
      </c>
      <c r="R11" s="9">
        <f>IF(Q11&lt;&gt;"",Q11+1,IF(WEEKDAY(K9)=1,K9,""))</f>
        <v>44234</v>
      </c>
      <c r="T11" s="29">
        <f>IF(Y11&lt;&gt;"",WEEKNUM(Y11,21),"")</f>
        <v>9</v>
      </c>
      <c r="U11" s="7">
        <f>IF(WEEKDAY(U9)=2,U9,"")</f>
        <v>44256</v>
      </c>
      <c r="V11" s="8">
        <f>IF(U11&lt;&gt;"",U11+1,IF(WEEKDAY(U9)=3,U9,""))</f>
        <v>44257</v>
      </c>
      <c r="W11" s="8">
        <f>IF(V11&lt;&gt;"",V11+1,IF(WEEKDAY(U9)=4,U9,""))</f>
        <v>44258</v>
      </c>
      <c r="X11" s="8">
        <f>IF(W11&lt;&gt;"",W11+1,IF(WEEKDAY(U9)=5,U9,""))</f>
        <v>44259</v>
      </c>
      <c r="Y11" s="8">
        <f>IF(X11&lt;&gt;"",X11+1,IF(WEEKDAY(U9)=6,U9,""))</f>
        <v>44260</v>
      </c>
      <c r="Z11" s="8">
        <f>IF(Y11&lt;&gt;"",Y11+1,IF(WEEKDAY(U9)=7,U9,""))</f>
        <v>44261</v>
      </c>
      <c r="AA11" s="9">
        <f>IF(Z11&lt;&gt;"",Z11+1,IF(WEEKDAY(U9)=1,U9,""))</f>
        <v>44262</v>
      </c>
      <c r="AC11" t="b">
        <f>OR(C11=$AF$9,C11=$AF$10,C11=$AF$11,C11=$AF$12,C11=$AF$13,C11=$AF$16,C11=$AF$17,C11=$AF$18,C11=$AF$19,C11=$AF$20,C11=$AF$21)</f>
        <v>0</v>
      </c>
      <c r="AD11" s="5">
        <v>43228</v>
      </c>
      <c r="AE11" s="6">
        <v>16565</v>
      </c>
      <c r="AF11" s="4">
        <f>DATE(An_réf,5,8)</f>
        <v>44324</v>
      </c>
    </row>
    <row r="12" spans="2:32" x14ac:dyDescent="0.25">
      <c r="B12" s="29">
        <f>IF(G12&lt;&gt;"",WEEKNUM(G12,21),"")</f>
        <v>1</v>
      </c>
      <c r="C12" s="7">
        <f>I11+1</f>
        <v>44200</v>
      </c>
      <c r="D12" s="8">
        <f>C12+1</f>
        <v>44201</v>
      </c>
      <c r="E12" s="8">
        <f t="shared" ref="E12:I12" si="4">D12+1</f>
        <v>44202</v>
      </c>
      <c r="F12" s="8">
        <f t="shared" si="4"/>
        <v>44203</v>
      </c>
      <c r="G12" s="8">
        <f t="shared" si="4"/>
        <v>44204</v>
      </c>
      <c r="H12" s="8">
        <f t="shared" si="4"/>
        <v>44205</v>
      </c>
      <c r="I12" s="9">
        <f t="shared" si="4"/>
        <v>44206</v>
      </c>
      <c r="J12"/>
      <c r="K12" s="29">
        <f>IF(P12&lt;&gt;"",WEEKNUM(P12,21),"")</f>
        <v>6</v>
      </c>
      <c r="L12" s="7">
        <f>R11+1</f>
        <v>44235</v>
      </c>
      <c r="M12" s="8">
        <f>L12+1</f>
        <v>44236</v>
      </c>
      <c r="N12" s="8">
        <f t="shared" ref="N12:N14" si="5">M12+1</f>
        <v>44237</v>
      </c>
      <c r="O12" s="8">
        <f t="shared" ref="O12:O14" si="6">N12+1</f>
        <v>44238</v>
      </c>
      <c r="P12" s="8">
        <f t="shared" ref="P12:P14" si="7">O12+1</f>
        <v>44239</v>
      </c>
      <c r="Q12" s="8">
        <f t="shared" ref="Q12:Q14" si="8">P12+1</f>
        <v>44240</v>
      </c>
      <c r="R12" s="9">
        <f t="shared" ref="R12:R14" si="9">Q12+1</f>
        <v>44241</v>
      </c>
      <c r="T12" s="29">
        <f t="shared" ref="T12:T43" si="10">IF(Y12&lt;&gt;"",WEEKNUM(Y12,21),"")</f>
        <v>10</v>
      </c>
      <c r="U12" s="7">
        <f>AA11+1</f>
        <v>44263</v>
      </c>
      <c r="V12" s="8">
        <f>U12+1</f>
        <v>44264</v>
      </c>
      <c r="W12" s="8">
        <f t="shared" ref="W12:W14" si="11">V12+1</f>
        <v>44265</v>
      </c>
      <c r="X12" s="8">
        <f t="shared" ref="X12:X14" si="12">W12+1</f>
        <v>44266</v>
      </c>
      <c r="Y12" s="8">
        <f t="shared" ref="Y12:Y14" si="13">X12+1</f>
        <v>44267</v>
      </c>
      <c r="Z12" s="8">
        <f t="shared" ref="Z12:Z14" si="14">Y12+1</f>
        <v>44268</v>
      </c>
      <c r="AA12" s="9">
        <f t="shared" ref="AA12:AA14" si="15">Z12+1</f>
        <v>44269</v>
      </c>
      <c r="AD12" s="5">
        <v>43295</v>
      </c>
      <c r="AE12" t="s">
        <v>4</v>
      </c>
      <c r="AF12" s="4">
        <f>DATE(An_réf,7,14)</f>
        <v>44391</v>
      </c>
    </row>
    <row r="13" spans="2:32" x14ac:dyDescent="0.25">
      <c r="B13" s="29">
        <f>IF(G13&lt;&gt;"",WEEKNUM(G13,21),"")</f>
        <v>2</v>
      </c>
      <c r="C13" s="7">
        <f t="shared" ref="C13:C14" si="16">I12+1</f>
        <v>44207</v>
      </c>
      <c r="D13" s="8">
        <f t="shared" ref="D13:I13" si="17">C13+1</f>
        <v>44208</v>
      </c>
      <c r="E13" s="8">
        <f t="shared" si="17"/>
        <v>44209</v>
      </c>
      <c r="F13" s="8">
        <f t="shared" si="17"/>
        <v>44210</v>
      </c>
      <c r="G13" s="8">
        <f t="shared" si="17"/>
        <v>44211</v>
      </c>
      <c r="H13" s="8">
        <f t="shared" si="17"/>
        <v>44212</v>
      </c>
      <c r="I13" s="9">
        <f t="shared" si="17"/>
        <v>44213</v>
      </c>
      <c r="J13"/>
      <c r="K13" s="29">
        <f t="shared" si="3"/>
        <v>7</v>
      </c>
      <c r="L13" s="7">
        <f t="shared" ref="L13:L14" si="18">R12+1</f>
        <v>44242</v>
      </c>
      <c r="M13" s="8">
        <f t="shared" ref="M13:M14" si="19">L13+1</f>
        <v>44243</v>
      </c>
      <c r="N13" s="8">
        <f t="shared" si="5"/>
        <v>44244</v>
      </c>
      <c r="O13" s="8">
        <f t="shared" si="6"/>
        <v>44245</v>
      </c>
      <c r="P13" s="8">
        <f t="shared" si="7"/>
        <v>44246</v>
      </c>
      <c r="Q13" s="8">
        <f t="shared" si="8"/>
        <v>44247</v>
      </c>
      <c r="R13" s="9">
        <f t="shared" si="9"/>
        <v>44248</v>
      </c>
      <c r="T13" s="29">
        <f t="shared" si="10"/>
        <v>11</v>
      </c>
      <c r="U13" s="7">
        <f t="shared" ref="U13:U14" si="20">AA12+1</f>
        <v>44270</v>
      </c>
      <c r="V13" s="8">
        <f t="shared" ref="V13:V14" si="21">U13+1</f>
        <v>44271</v>
      </c>
      <c r="W13" s="8">
        <f t="shared" si="11"/>
        <v>44272</v>
      </c>
      <c r="X13" s="8">
        <f t="shared" si="12"/>
        <v>44273</v>
      </c>
      <c r="Y13" s="8">
        <f t="shared" si="13"/>
        <v>44274</v>
      </c>
      <c r="Z13" s="8">
        <f t="shared" si="14"/>
        <v>44275</v>
      </c>
      <c r="AA13" s="9">
        <f t="shared" si="15"/>
        <v>44276</v>
      </c>
      <c r="AD13" s="5">
        <v>43415</v>
      </c>
      <c r="AE13" t="s">
        <v>7</v>
      </c>
      <c r="AF13" s="4">
        <f>DATE(An_réf,11,11)</f>
        <v>44511</v>
      </c>
    </row>
    <row r="14" spans="2:32" x14ac:dyDescent="0.25">
      <c r="B14" s="29">
        <f>IF(G14&lt;&gt;"",WEEKNUM(G14,21),"")</f>
        <v>3</v>
      </c>
      <c r="C14" s="7">
        <f t="shared" si="16"/>
        <v>44214</v>
      </c>
      <c r="D14" s="8">
        <f t="shared" ref="D14:I14" si="22">C14+1</f>
        <v>44215</v>
      </c>
      <c r="E14" s="8">
        <f t="shared" si="22"/>
        <v>44216</v>
      </c>
      <c r="F14" s="8">
        <f t="shared" si="22"/>
        <v>44217</v>
      </c>
      <c r="G14" s="8">
        <f t="shared" si="22"/>
        <v>44218</v>
      </c>
      <c r="H14" s="8">
        <f t="shared" si="22"/>
        <v>44219</v>
      </c>
      <c r="I14" s="9">
        <f t="shared" si="22"/>
        <v>44220</v>
      </c>
      <c r="J14"/>
      <c r="K14" s="29">
        <f t="shared" si="3"/>
        <v>8</v>
      </c>
      <c r="L14" s="7">
        <f t="shared" si="18"/>
        <v>44249</v>
      </c>
      <c r="M14" s="8">
        <f t="shared" si="19"/>
        <v>44250</v>
      </c>
      <c r="N14" s="8">
        <f t="shared" si="5"/>
        <v>44251</v>
      </c>
      <c r="O14" s="8">
        <f t="shared" si="6"/>
        <v>44252</v>
      </c>
      <c r="P14" s="8">
        <f t="shared" si="7"/>
        <v>44253</v>
      </c>
      <c r="Q14" s="8">
        <f t="shared" si="8"/>
        <v>44254</v>
      </c>
      <c r="R14" s="9">
        <f t="shared" si="9"/>
        <v>44255</v>
      </c>
      <c r="T14" s="29">
        <f>IF(Y14&lt;&gt;"",WEEKNUM(Y14,21),"")</f>
        <v>12</v>
      </c>
      <c r="U14" s="7">
        <f t="shared" si="20"/>
        <v>44277</v>
      </c>
      <c r="V14" s="8">
        <f t="shared" si="21"/>
        <v>44278</v>
      </c>
      <c r="W14" s="8">
        <f t="shared" si="11"/>
        <v>44279</v>
      </c>
      <c r="X14" s="8">
        <f t="shared" si="12"/>
        <v>44280</v>
      </c>
      <c r="Y14" s="8">
        <f t="shared" si="13"/>
        <v>44281</v>
      </c>
      <c r="Z14" s="8">
        <f t="shared" si="14"/>
        <v>44282</v>
      </c>
      <c r="AA14" s="9">
        <f t="shared" si="15"/>
        <v>44283</v>
      </c>
    </row>
    <row r="15" spans="2:32" x14ac:dyDescent="0.25">
      <c r="B15" s="29">
        <f>IF(G15&lt;&gt;"",WEEKNUM(G15,21),"")</f>
        <v>4</v>
      </c>
      <c r="C15" s="7">
        <f>IF(I14&lt;EOMONTH(F9,0),I14+1,"")</f>
        <v>44221</v>
      </c>
      <c r="D15" s="8">
        <f>IF(C15&lt;EOMONTH(F9,0),C15+1,"")</f>
        <v>44222</v>
      </c>
      <c r="E15" s="8">
        <f>IF(D15&lt;EOMONTH(F9,0),D15+1,"")</f>
        <v>44223</v>
      </c>
      <c r="F15" s="8">
        <f>IF(E15&lt;EOMONTH(F9,0),E15+1,"")</f>
        <v>44224</v>
      </c>
      <c r="G15" s="8">
        <f>IF(F15&lt;EOMONTH(F9,0),F15+1,"")</f>
        <v>44225</v>
      </c>
      <c r="H15" s="8">
        <f>IF(G15&lt;EOMONTH(F9,0),G15+1,"")</f>
        <v>44226</v>
      </c>
      <c r="I15" s="9">
        <f>IF(H15&lt;EOMONTH(F9,0),H15+1,"")</f>
        <v>44227</v>
      </c>
      <c r="J15"/>
      <c r="K15" s="29" t="str">
        <f t="shared" si="3"/>
        <v/>
      </c>
      <c r="L15" s="7" t="str">
        <f>IF(R14&lt;EOMONTH(O9,0),R14+1,"")</f>
        <v/>
      </c>
      <c r="M15" s="8" t="str">
        <f>IF(L15&lt;EOMONTH(O9,0),L15+1,"")</f>
        <v/>
      </c>
      <c r="N15" s="8" t="str">
        <f>IF(M15&lt;EOMONTH(O9,0),M15+1,"")</f>
        <v/>
      </c>
      <c r="O15" s="8" t="str">
        <f>IF(N15&lt;EOMONTH(O9,0),N15+1,"")</f>
        <v/>
      </c>
      <c r="P15" s="8" t="str">
        <f>IF(O15&lt;EOMONTH(L9,0),O15+1,"")</f>
        <v/>
      </c>
      <c r="Q15" s="8" t="str">
        <f>IF(P15&lt;EOMONTH(O9,0),P15+1,"")</f>
        <v/>
      </c>
      <c r="R15" s="9" t="str">
        <f>IF(Q15&lt;EOMONTH(O9,0),Q15+1,"")</f>
        <v/>
      </c>
      <c r="T15" s="29" t="str">
        <f t="shared" si="10"/>
        <v/>
      </c>
      <c r="U15" s="7">
        <f>IF(AA14&lt;EOMONTH(U9,0),AA14+1,"")</f>
        <v>44284</v>
      </c>
      <c r="V15" s="8">
        <f>IF(U15&lt;EOMONTH(U9,0),U15+1,"")</f>
        <v>44285</v>
      </c>
      <c r="W15" s="8">
        <f>IF(V15&lt;EOMONTH(U9,0),V15+1,"")</f>
        <v>44286</v>
      </c>
      <c r="X15" s="8" t="str">
        <f>IF(W15&lt;EOMONTH(U9,0),W15+1,"")</f>
        <v/>
      </c>
      <c r="Y15" s="8" t="str">
        <f>IF(X15&lt;EOMONTH(U9,0),X15+1,"")</f>
        <v/>
      </c>
      <c r="Z15" s="8" t="str">
        <f>IF(Y15&lt;EOMONTH(U9,0),Y15+1,"")</f>
        <v/>
      </c>
      <c r="AA15" s="9" t="str">
        <f>IF(Z15&lt;EOMONTH(X9,0),Z15+1,"")</f>
        <v/>
      </c>
      <c r="AB15" s="3" t="str">
        <f t="shared" ref="AB15" si="23">IF(AA15&lt;EOMONTH(Y9,0),AA15+1,"")</f>
        <v/>
      </c>
      <c r="AC15" s="3"/>
      <c r="AE15" t="s">
        <v>10</v>
      </c>
      <c r="AF15" s="4">
        <f>ROUND(DATE(An_réf,4,1)/7+MOD(19*MOD(An_réf,19)-7,30)*14%,0)*7-6</f>
        <v>44290</v>
      </c>
    </row>
    <row r="16" spans="2:32" ht="15.75" thickBot="1" x14ac:dyDescent="0.3">
      <c r="B16" s="29" t="str">
        <f t="shared" ref="B16:B43" si="24">IF(G16&lt;&gt;"",WEEKNUM(G16,21),"")</f>
        <v/>
      </c>
      <c r="C16" s="10" t="str">
        <f>IF(I15&lt;EOMONTH(F9,0),I15+1,"")</f>
        <v/>
      </c>
      <c r="D16" s="11" t="str">
        <f>IF(C16&lt;EOMONTH(F9,0),C16+1,"")</f>
        <v/>
      </c>
      <c r="E16" s="11" t="str">
        <f>IF(D16&lt;EOMONTH(F9,0),D16+1,"")</f>
        <v/>
      </c>
      <c r="F16" s="11" t="str">
        <f>IF(E16&lt;EOMONTH(F9,0),E16+1,"")</f>
        <v/>
      </c>
      <c r="G16" s="11" t="str">
        <f>IF(F16&lt;EOMONTH(F9,0),F16+1,"")</f>
        <v/>
      </c>
      <c r="H16" s="11" t="str">
        <f>IF(G16&lt;EOMONTH(F9,0),G16+1,"")</f>
        <v/>
      </c>
      <c r="I16" s="12" t="str">
        <f>IF(H16&lt;EOMONTH(F9,0),H16+1,"")</f>
        <v/>
      </c>
      <c r="J16"/>
      <c r="K16" s="29" t="str">
        <f>IF(P16&lt;&gt;"",WEEKNUM(P16,21),"")</f>
        <v/>
      </c>
      <c r="L16" s="10" t="str">
        <f>IF(R15&lt;EOMONTH(O9,0),R15+1,"")</f>
        <v/>
      </c>
      <c r="M16" s="11" t="str">
        <f>IF(L16&lt;EOMONTH(O9,0),L16+1,"")</f>
        <v/>
      </c>
      <c r="N16" s="11" t="str">
        <f>IF(M16&lt;EOMONTH(O9,0),M16+1,"")</f>
        <v/>
      </c>
      <c r="O16" s="11" t="str">
        <f>IF(N16&lt;EOMONTH(O9,0),N16+1,"")</f>
        <v/>
      </c>
      <c r="P16" s="11" t="str">
        <f>IF(O16&lt;EOMONTH(O9,0),O16+1,"")</f>
        <v/>
      </c>
      <c r="Q16" s="11" t="str">
        <f>IF(P16&lt;EOMONTH(O9,0),P16+1,"")</f>
        <v/>
      </c>
      <c r="R16" s="12" t="str">
        <f>IF(Q16&lt;EOMONTH(O9,0),Q16+1,"")</f>
        <v/>
      </c>
      <c r="T16" s="29" t="str">
        <f t="shared" si="10"/>
        <v/>
      </c>
      <c r="U16" s="10" t="str">
        <f>IF(AA15&lt;EOMONTH(U9,0),AA15+1,"")</f>
        <v/>
      </c>
      <c r="V16" s="11" t="str">
        <f>IF(U16&lt;EOMONTH(U9,0),U16+1,"")</f>
        <v/>
      </c>
      <c r="W16" s="11" t="str">
        <f>IF(V16&lt;EOMONTH(U9,0),V16+1,"")</f>
        <v/>
      </c>
      <c r="X16" s="11" t="str">
        <f>IF(W16&lt;EOMONTH(U9,0),W16+1,"")</f>
        <v/>
      </c>
      <c r="Y16" s="11" t="str">
        <f>IF(X16&lt;EOMONTH(U9,0),X16+1,"")</f>
        <v/>
      </c>
      <c r="Z16" s="11" t="str">
        <f>IF(Y16&lt;EOMONTH(U9,0),Y16+1,"")</f>
        <v/>
      </c>
      <c r="AA16" s="12" t="str">
        <f>IF(Z16&lt;EOMONTH(U9,0),Z16+1,"")</f>
        <v/>
      </c>
      <c r="AD16" s="5">
        <v>43192</v>
      </c>
      <c r="AE16" t="s">
        <v>0</v>
      </c>
      <c r="AF16" s="4">
        <f>AF15+1</f>
        <v>44291</v>
      </c>
    </row>
    <row r="17" spans="2:34" ht="15.75" thickBot="1" x14ac:dyDescent="0.3">
      <c r="B17" s="29" t="str">
        <f t="shared" si="24"/>
        <v/>
      </c>
      <c r="K17" s="29" t="str">
        <f t="shared" si="3"/>
        <v/>
      </c>
      <c r="T17" s="29" t="str">
        <f t="shared" si="10"/>
        <v/>
      </c>
      <c r="AD17" s="5">
        <v>43230</v>
      </c>
      <c r="AE17" t="s">
        <v>2</v>
      </c>
      <c r="AF17" s="4">
        <f>AF15+39</f>
        <v>44329</v>
      </c>
    </row>
    <row r="18" spans="2:34" ht="15.75" thickBot="1" x14ac:dyDescent="0.3">
      <c r="B18" s="30" t="s">
        <v>14</v>
      </c>
      <c r="C18" s="34">
        <f>EDATE(DATE(An_réf,1,1),3)</f>
        <v>44287</v>
      </c>
      <c r="D18" s="35"/>
      <c r="E18" s="35"/>
      <c r="F18" s="35"/>
      <c r="G18" s="35"/>
      <c r="H18" s="35"/>
      <c r="I18" s="36"/>
      <c r="J18" s="27"/>
      <c r="K18" s="30" t="s">
        <v>14</v>
      </c>
      <c r="L18" s="34">
        <f>EDATE(DATE(An_réf,1,1),4)</f>
        <v>44317</v>
      </c>
      <c r="M18" s="35"/>
      <c r="N18" s="35"/>
      <c r="O18" s="35"/>
      <c r="P18" s="35"/>
      <c r="Q18" s="35"/>
      <c r="R18" s="36"/>
      <c r="T18" s="29" t="str">
        <f t="shared" si="10"/>
        <v/>
      </c>
      <c r="U18" s="34">
        <f>EDATE(DATE(An_réf,1,1),5)</f>
        <v>44348</v>
      </c>
      <c r="V18" s="35"/>
      <c r="W18" s="35"/>
      <c r="X18" s="35"/>
      <c r="Y18" s="35"/>
      <c r="Z18" s="35"/>
      <c r="AA18" s="36"/>
      <c r="AD18" s="5">
        <v>43241</v>
      </c>
      <c r="AE18" t="s">
        <v>3</v>
      </c>
      <c r="AF18" s="4">
        <f>AF15+50</f>
        <v>44340</v>
      </c>
    </row>
    <row r="19" spans="2:34" x14ac:dyDescent="0.25">
      <c r="B19" s="29"/>
      <c r="C19" s="13" t="str">
        <f>UPPER(TEXT(C21,"jjj"))</f>
        <v>LUN</v>
      </c>
      <c r="D19" s="14" t="str">
        <f t="shared" ref="D19:I19" si="25">UPPER(TEXT(D21,"jjj"))</f>
        <v>MAR</v>
      </c>
      <c r="E19" s="14" t="str">
        <f t="shared" si="25"/>
        <v>MER</v>
      </c>
      <c r="F19" s="14" t="str">
        <f t="shared" si="25"/>
        <v>JEU</v>
      </c>
      <c r="G19" s="14" t="str">
        <f t="shared" si="25"/>
        <v>VEN</v>
      </c>
      <c r="H19" s="14" t="str">
        <f t="shared" si="25"/>
        <v>SAM</v>
      </c>
      <c r="I19" s="15" t="str">
        <f t="shared" si="25"/>
        <v>DIM</v>
      </c>
      <c r="J19" s="28"/>
      <c r="K19" s="29"/>
      <c r="L19" s="13" t="str">
        <f>UPPER(TEXT(L21,"jjj"))</f>
        <v>LUN</v>
      </c>
      <c r="M19" s="14" t="str">
        <f t="shared" ref="M19:R19" si="26">UPPER(TEXT(M21,"jjj"))</f>
        <v>MAR</v>
      </c>
      <c r="N19" s="14" t="str">
        <f t="shared" si="26"/>
        <v>MER</v>
      </c>
      <c r="O19" s="14" t="str">
        <f t="shared" si="26"/>
        <v>JEU</v>
      </c>
      <c r="P19" s="14" t="str">
        <f t="shared" si="26"/>
        <v>VEN</v>
      </c>
      <c r="Q19" s="14" t="str">
        <f t="shared" si="26"/>
        <v>SAM</v>
      </c>
      <c r="R19" s="15" t="str">
        <f t="shared" si="26"/>
        <v>DIM</v>
      </c>
      <c r="T19" s="29"/>
      <c r="U19" s="13" t="str">
        <f>UPPER(TEXT(U21,"jjj"))</f>
        <v>LUN</v>
      </c>
      <c r="V19" s="14" t="str">
        <f t="shared" ref="V19:AA19" si="27">UPPER(TEXT(V21,"jjj"))</f>
        <v>MAR</v>
      </c>
      <c r="W19" s="14" t="str">
        <f t="shared" si="27"/>
        <v>MER</v>
      </c>
      <c r="X19" s="14" t="str">
        <f t="shared" si="27"/>
        <v>JEU</v>
      </c>
      <c r="Y19" s="14" t="str">
        <f t="shared" si="27"/>
        <v>VEN</v>
      </c>
      <c r="Z19" s="14" t="str">
        <f t="shared" si="27"/>
        <v>SAM</v>
      </c>
      <c r="AA19" s="15" t="str">
        <f t="shared" si="27"/>
        <v>DIM</v>
      </c>
      <c r="AD19" s="5">
        <v>43327</v>
      </c>
      <c r="AE19" t="s">
        <v>5</v>
      </c>
      <c r="AF19" s="4">
        <f>DATE(An_réf,8,15)</f>
        <v>44423</v>
      </c>
      <c r="AH19" s="4"/>
    </row>
    <row r="20" spans="2:34" x14ac:dyDescent="0.25">
      <c r="B20" s="29">
        <f>IF(G20&lt;&gt;"",WEEKNUM(G20,21),"")</f>
        <v>13</v>
      </c>
      <c r="C20" s="7" t="str">
        <f>IF(WEEKDAY(C18)=2,C18,"")</f>
        <v/>
      </c>
      <c r="D20" s="8" t="str">
        <f>IF(C20&lt;&gt;"",C20+1,IF(WEEKDAY(C18)=3,C18,""))</f>
        <v/>
      </c>
      <c r="E20" s="8" t="str">
        <f>IF(D20&lt;&gt;"",D20+1,IF(WEEKDAY(C18)=4,C18,""))</f>
        <v/>
      </c>
      <c r="F20" s="8">
        <f>IF(E20&lt;&gt;"",E20+1,IF(WEEKDAY(C18)=5,C18,""))</f>
        <v>44287</v>
      </c>
      <c r="G20" s="8">
        <f>IF(F20&lt;&gt;"",F20+1,IF(WEEKDAY(C18)=6,C18,""))</f>
        <v>44288</v>
      </c>
      <c r="H20" s="8">
        <f>IF(G20&lt;&gt;"",G20+1,IF(WEEKDAY(C18)=7,C18,""))</f>
        <v>44289</v>
      </c>
      <c r="I20" s="9">
        <f>IF(H20&lt;&gt;"",H20+1,IF(WEEKDAY(C18)=1,C18,""))</f>
        <v>44290</v>
      </c>
      <c r="J20"/>
      <c r="K20" s="29" t="str">
        <f t="shared" si="3"/>
        <v/>
      </c>
      <c r="L20" s="7" t="str">
        <f>IF(WEEKDAY(L18)=2,L18,"")</f>
        <v/>
      </c>
      <c r="M20" s="8" t="str">
        <f>IF(L20&lt;&gt;"",L20+1,IF(WEEKDAY(L18)=3,L18,""))</f>
        <v/>
      </c>
      <c r="N20" s="8" t="str">
        <f>IF(M20&lt;&gt;"",M20+1,IF(WEEKDAY(L18)=4,L18,""))</f>
        <v/>
      </c>
      <c r="O20" s="8" t="str">
        <f>IF(N20&lt;&gt;"",N20+1,IF(WEEKDAY(L18)=5,L18,""))</f>
        <v/>
      </c>
      <c r="P20" s="8" t="str">
        <f>IF(O20&lt;&gt;"",O20+1,IF(WEEKDAY(L18)=6,L18,""))</f>
        <v/>
      </c>
      <c r="Q20" s="8">
        <f>IF(P20&lt;&gt;"",P20+1,IF(WEEKDAY(L18)=7,L18,""))</f>
        <v>44317</v>
      </c>
      <c r="R20" s="9">
        <f>IF(Q20&lt;&gt;"",Q20+1,IF(WEEKDAY(L18)=1,L18,""))</f>
        <v>44318</v>
      </c>
      <c r="T20" s="29">
        <f t="shared" si="10"/>
        <v>22</v>
      </c>
      <c r="U20" s="7" t="str">
        <f>IF(WEEKDAY(U18)=2,U18,"")</f>
        <v/>
      </c>
      <c r="V20" s="8">
        <f>IF(U20&lt;&gt;"",U20+1,IF(WEEKDAY(U18)=3,U18,""))</f>
        <v>44348</v>
      </c>
      <c r="W20" s="8">
        <f>IF(V20&lt;&gt;"",V20+1,IF(WEEKDAY(U18)=4,U18,""))</f>
        <v>44349</v>
      </c>
      <c r="X20" s="8">
        <f>IF(W20&lt;&gt;"",W20+1,IF(WEEKDAY(U18)=5,U18,""))</f>
        <v>44350</v>
      </c>
      <c r="Y20" s="8">
        <f>IF(X20&lt;&gt;"",X20+1,IF(WEEKDAY(U18)=6,U18,""))</f>
        <v>44351</v>
      </c>
      <c r="Z20" s="8">
        <f>IF(Y20&lt;&gt;"",Y20+1,IF(WEEKDAY(U18)=7,U18,""))</f>
        <v>44352</v>
      </c>
      <c r="AA20" s="9">
        <f>IF(Z20&lt;&gt;"",Z20+1,IF(WEEKDAY(U18)=1,U18,""))</f>
        <v>44353</v>
      </c>
      <c r="AD20" s="5">
        <v>43405</v>
      </c>
      <c r="AE20" t="s">
        <v>6</v>
      </c>
      <c r="AF20" s="4">
        <f>DATE(An_réf,11,1)</f>
        <v>44501</v>
      </c>
      <c r="AH20" s="4"/>
    </row>
    <row r="21" spans="2:34" x14ac:dyDescent="0.25">
      <c r="B21" s="29">
        <f>IF(G21&lt;&gt;"",WEEKNUM(G21,21),"")</f>
        <v>14</v>
      </c>
      <c r="C21" s="7">
        <f>I20+1</f>
        <v>44291</v>
      </c>
      <c r="D21" s="8">
        <f>C21+1</f>
        <v>44292</v>
      </c>
      <c r="E21" s="8">
        <f t="shared" ref="E21:E23" si="28">D21+1</f>
        <v>44293</v>
      </c>
      <c r="F21" s="8">
        <f t="shared" ref="F21:F23" si="29">E21+1</f>
        <v>44294</v>
      </c>
      <c r="G21" s="8">
        <f t="shared" ref="G21:G23" si="30">F21+1</f>
        <v>44295</v>
      </c>
      <c r="H21" s="8">
        <f t="shared" ref="H21:H23" si="31">G21+1</f>
        <v>44296</v>
      </c>
      <c r="I21" s="9">
        <f t="shared" ref="I21:I23" si="32">H21+1</f>
        <v>44297</v>
      </c>
      <c r="J21"/>
      <c r="K21" s="29">
        <f t="shared" si="3"/>
        <v>18</v>
      </c>
      <c r="L21" s="7">
        <f>R20+1</f>
        <v>44319</v>
      </c>
      <c r="M21" s="8">
        <f>L21+1</f>
        <v>44320</v>
      </c>
      <c r="N21" s="8">
        <f t="shared" ref="N21:N23" si="33">M21+1</f>
        <v>44321</v>
      </c>
      <c r="O21" s="8">
        <f t="shared" ref="O21:O23" si="34">N21+1</f>
        <v>44322</v>
      </c>
      <c r="P21" s="8">
        <f t="shared" ref="P21:P23" si="35">O21+1</f>
        <v>44323</v>
      </c>
      <c r="Q21" s="8">
        <f t="shared" ref="Q21:Q23" si="36">P21+1</f>
        <v>44324</v>
      </c>
      <c r="R21" s="9">
        <f t="shared" ref="R21:R23" si="37">Q21+1</f>
        <v>44325</v>
      </c>
      <c r="T21" s="29">
        <f t="shared" si="10"/>
        <v>23</v>
      </c>
      <c r="U21" s="7">
        <f>AA20+1</f>
        <v>44354</v>
      </c>
      <c r="V21" s="8">
        <f>U21+1</f>
        <v>44355</v>
      </c>
      <c r="W21" s="8">
        <f t="shared" ref="W21:W23" si="38">V21+1</f>
        <v>44356</v>
      </c>
      <c r="X21" s="8">
        <f t="shared" ref="X21:X23" si="39">W21+1</f>
        <v>44357</v>
      </c>
      <c r="Y21" s="8">
        <f t="shared" ref="Y21:Y23" si="40">X21+1</f>
        <v>44358</v>
      </c>
      <c r="Z21" s="8">
        <f t="shared" ref="Z21:Z23" si="41">Y21+1</f>
        <v>44359</v>
      </c>
      <c r="AA21" s="9">
        <f t="shared" ref="AA21:AA23" si="42">Z21+1</f>
        <v>44360</v>
      </c>
      <c r="AD21" s="5">
        <v>43459</v>
      </c>
      <c r="AE21" t="s">
        <v>8</v>
      </c>
      <c r="AF21" s="4">
        <f>DATE(An_réf,12,25)</f>
        <v>44555</v>
      </c>
      <c r="AH21" s="4"/>
    </row>
    <row r="22" spans="2:34" x14ac:dyDescent="0.25">
      <c r="B22" s="29">
        <f>IF(G22&lt;&gt;"",WEEKNUM(G22,21),"")</f>
        <v>15</v>
      </c>
      <c r="C22" s="7">
        <f t="shared" ref="C22:C23" si="43">I21+1</f>
        <v>44298</v>
      </c>
      <c r="D22" s="8">
        <f t="shared" ref="D22:D23" si="44">C22+1</f>
        <v>44299</v>
      </c>
      <c r="E22" s="8">
        <f t="shared" si="28"/>
        <v>44300</v>
      </c>
      <c r="F22" s="8">
        <f t="shared" si="29"/>
        <v>44301</v>
      </c>
      <c r="G22" s="8">
        <f t="shared" si="30"/>
        <v>44302</v>
      </c>
      <c r="H22" s="8">
        <f t="shared" si="31"/>
        <v>44303</v>
      </c>
      <c r="I22" s="9">
        <f t="shared" si="32"/>
        <v>44304</v>
      </c>
      <c r="J22"/>
      <c r="K22" s="29">
        <f>IF(P22&lt;&gt;"",WEEKNUM(P22,21),"")</f>
        <v>19</v>
      </c>
      <c r="L22" s="7">
        <f t="shared" ref="L22:L23" si="45">R21+1</f>
        <v>44326</v>
      </c>
      <c r="M22" s="8">
        <f t="shared" ref="M22:M23" si="46">L22+1</f>
        <v>44327</v>
      </c>
      <c r="N22" s="8">
        <f t="shared" si="33"/>
        <v>44328</v>
      </c>
      <c r="O22" s="8">
        <f t="shared" si="34"/>
        <v>44329</v>
      </c>
      <c r="P22" s="8">
        <f t="shared" si="35"/>
        <v>44330</v>
      </c>
      <c r="Q22" s="8">
        <f t="shared" si="36"/>
        <v>44331</v>
      </c>
      <c r="R22" s="9">
        <f t="shared" si="37"/>
        <v>44332</v>
      </c>
      <c r="T22" s="29">
        <f t="shared" si="10"/>
        <v>24</v>
      </c>
      <c r="U22" s="7">
        <f t="shared" ref="U22:U23" si="47">AA21+1</f>
        <v>44361</v>
      </c>
      <c r="V22" s="8">
        <f t="shared" ref="V22:V23" si="48">U22+1</f>
        <v>44362</v>
      </c>
      <c r="W22" s="8">
        <f t="shared" si="38"/>
        <v>44363</v>
      </c>
      <c r="X22" s="8">
        <f t="shared" si="39"/>
        <v>44364</v>
      </c>
      <c r="Y22" s="8">
        <f t="shared" si="40"/>
        <v>44365</v>
      </c>
      <c r="Z22" s="8">
        <f t="shared" si="41"/>
        <v>44366</v>
      </c>
      <c r="AA22" s="9">
        <f t="shared" si="42"/>
        <v>44367</v>
      </c>
    </row>
    <row r="23" spans="2:34" x14ac:dyDescent="0.25">
      <c r="B23" s="29">
        <f t="shared" si="24"/>
        <v>16</v>
      </c>
      <c r="C23" s="7">
        <f t="shared" si="43"/>
        <v>44305</v>
      </c>
      <c r="D23" s="8">
        <f t="shared" si="44"/>
        <v>44306</v>
      </c>
      <c r="E23" s="8">
        <f t="shared" si="28"/>
        <v>44307</v>
      </c>
      <c r="F23" s="8">
        <f t="shared" si="29"/>
        <v>44308</v>
      </c>
      <c r="G23" s="8">
        <f t="shared" si="30"/>
        <v>44309</v>
      </c>
      <c r="H23" s="8">
        <f t="shared" si="31"/>
        <v>44310</v>
      </c>
      <c r="I23" s="9">
        <f t="shared" si="32"/>
        <v>44311</v>
      </c>
      <c r="J23"/>
      <c r="K23" s="29">
        <f>IF(P23&lt;&gt;"",WEEKNUM(P23,21),"")</f>
        <v>20</v>
      </c>
      <c r="L23" s="7">
        <f t="shared" si="45"/>
        <v>44333</v>
      </c>
      <c r="M23" s="8">
        <f t="shared" si="46"/>
        <v>44334</v>
      </c>
      <c r="N23" s="8">
        <f t="shared" si="33"/>
        <v>44335</v>
      </c>
      <c r="O23" s="8">
        <f t="shared" si="34"/>
        <v>44336</v>
      </c>
      <c r="P23" s="8">
        <f t="shared" si="35"/>
        <v>44337</v>
      </c>
      <c r="Q23" s="8">
        <f t="shared" si="36"/>
        <v>44338</v>
      </c>
      <c r="R23" s="9">
        <f t="shared" si="37"/>
        <v>44339</v>
      </c>
      <c r="T23" s="29">
        <f t="shared" si="10"/>
        <v>25</v>
      </c>
      <c r="U23" s="7">
        <f t="shared" si="47"/>
        <v>44368</v>
      </c>
      <c r="V23" s="8">
        <f t="shared" si="48"/>
        <v>44369</v>
      </c>
      <c r="W23" s="8">
        <f t="shared" si="38"/>
        <v>44370</v>
      </c>
      <c r="X23" s="8">
        <f t="shared" si="39"/>
        <v>44371</v>
      </c>
      <c r="Y23" s="8">
        <f t="shared" si="40"/>
        <v>44372</v>
      </c>
      <c r="Z23" s="8">
        <f t="shared" si="41"/>
        <v>44373</v>
      </c>
      <c r="AA23" s="9">
        <f t="shared" si="42"/>
        <v>44374</v>
      </c>
    </row>
    <row r="24" spans="2:34" x14ac:dyDescent="0.25">
      <c r="B24" s="29">
        <f t="shared" si="24"/>
        <v>17</v>
      </c>
      <c r="C24" s="7">
        <f>IF(I23&lt;EOMONTH(C18,0),I23+1,"")</f>
        <v>44312</v>
      </c>
      <c r="D24" s="8">
        <f>IF(C24&lt;EOMONTH(C18,0),C24+1,"")</f>
        <v>44313</v>
      </c>
      <c r="E24" s="8">
        <f>IF(D24&lt;EOMONTH(C18,0),D24+1,"")</f>
        <v>44314</v>
      </c>
      <c r="F24" s="8">
        <f>IF(E24&lt;EOMONTH(C18,0),E24+1,"")</f>
        <v>44315</v>
      </c>
      <c r="G24" s="8">
        <f>IF(F24&lt;EOMONTH(C18,0),F24+1,"")</f>
        <v>44316</v>
      </c>
      <c r="H24" s="8" t="str">
        <f>IF(G24&lt;EOMONTH(C18,0),G24+1,"")</f>
        <v/>
      </c>
      <c r="I24" s="9" t="str">
        <f>IF(H24&lt;EOMONTH(C18,0),H24+1,"")</f>
        <v/>
      </c>
      <c r="J24"/>
      <c r="K24" s="29">
        <f>IF(O24&lt;&gt;"",WEEKNUM(O24,21),"")</f>
        <v>21</v>
      </c>
      <c r="L24" s="7">
        <f>IF(R23&lt;EOMONTH(L18,0),R23+1,"")</f>
        <v>44340</v>
      </c>
      <c r="M24" s="8">
        <f>IF(L24&lt;EOMONTH(L18,0),L24+1,"")</f>
        <v>44341</v>
      </c>
      <c r="N24" s="8">
        <f>IF(M24&lt;EOMONTH(L18,0),M24+1,"")</f>
        <v>44342</v>
      </c>
      <c r="O24" s="8">
        <f>IF(N24&lt;EOMONTH(L18,0),N24+1,"")</f>
        <v>44343</v>
      </c>
      <c r="P24" s="8">
        <f>IF(O24&lt;EOMONTH(L18,0),O24+1,"")</f>
        <v>44344</v>
      </c>
      <c r="Q24" s="8">
        <f>IF(P24&lt;EOMONTH(L18,0),P24+1,"")</f>
        <v>44345</v>
      </c>
      <c r="R24" s="9">
        <f>IF(Q24&lt;EOMONTH(L18,0),Q24+1,"")</f>
        <v>44346</v>
      </c>
      <c r="T24" s="29" t="str">
        <f t="shared" si="10"/>
        <v/>
      </c>
      <c r="U24" s="7">
        <f>IF(AA23&lt;EOMONTH(U18,0),AA23+1,"")</f>
        <v>44375</v>
      </c>
      <c r="V24" s="8">
        <f>IF(U24&lt;EOMONTH(U18,0),U24+1,"")</f>
        <v>44376</v>
      </c>
      <c r="W24" s="8">
        <f>IF(V24&lt;EOMONTH(U18,0),V24+1,"")</f>
        <v>44377</v>
      </c>
      <c r="X24" s="8" t="str">
        <f>IF(W24&lt;EOMONTH(U18,0),W24+1,"")</f>
        <v/>
      </c>
      <c r="Y24" s="8" t="str">
        <f>IF(X24&lt;EOMONTH(U18,0),X24+1,"")</f>
        <v/>
      </c>
      <c r="Z24" s="8" t="str">
        <f>IF(Y24&lt;EOMONTH(U18,0),Y24+1,"")</f>
        <v/>
      </c>
      <c r="AA24" s="9" t="str">
        <f>IF(Z24&lt;EOMONTH(X18,0),Z24+1,"")</f>
        <v/>
      </c>
    </row>
    <row r="25" spans="2:34" ht="15.75" thickBot="1" x14ac:dyDescent="0.3">
      <c r="B25" s="29" t="str">
        <f t="shared" si="24"/>
        <v/>
      </c>
      <c r="C25" s="10" t="str">
        <f>IF(I24&lt;EOMONTH(C18,0),I24+1,"")</f>
        <v/>
      </c>
      <c r="D25" s="11" t="str">
        <f>IF(C25&lt;EOMONTH(C18,0),C25+1,"")</f>
        <v/>
      </c>
      <c r="E25" s="11" t="str">
        <f>IF(D25&lt;EOMONTH(C18,0),D25+1,"")</f>
        <v/>
      </c>
      <c r="F25" s="11" t="str">
        <f>IF(E25&lt;EOMONTH(C18,0),E25+1,"")</f>
        <v/>
      </c>
      <c r="G25" s="11" t="str">
        <f>IF(F25&lt;EOMONTH(C18,0),F25+1,"")</f>
        <v/>
      </c>
      <c r="H25" s="11" t="str">
        <f>IF(G25&lt;EOMONTH(C18,0),G25+1,"")</f>
        <v/>
      </c>
      <c r="I25" s="12" t="str">
        <f>IF(H25&lt;EOMONTH(C18,0),H25+1,"")</f>
        <v/>
      </c>
      <c r="J25"/>
      <c r="K25" s="29" t="str">
        <f t="shared" si="3"/>
        <v/>
      </c>
      <c r="L25" s="10">
        <f>IF(R24&lt;EOMONTH(L18,0),R24+1,"")</f>
        <v>44347</v>
      </c>
      <c r="M25" s="11" t="str">
        <f>IF(L25&lt;EOMONTH(L18,0),L25+1,"")</f>
        <v/>
      </c>
      <c r="N25" s="11" t="str">
        <f>IF(M25&lt;EOMONTH(L18,0),M25+1,"")</f>
        <v/>
      </c>
      <c r="O25" s="11" t="str">
        <f>IF(N25&lt;EOMONTH(L18,0),N25+1,"")</f>
        <v/>
      </c>
      <c r="P25" s="11" t="str">
        <f>IF(O25&lt;EOMONTH(L18,0),O25+1,"")</f>
        <v/>
      </c>
      <c r="Q25" s="11" t="str">
        <f>IF(P25&lt;EOMONTH(L18,0),P25+1,"")</f>
        <v/>
      </c>
      <c r="R25" s="12" t="str">
        <f>IF(Q25&lt;EOMONTH(L18,0),Q25+1,"")</f>
        <v/>
      </c>
      <c r="T25" s="29" t="str">
        <f t="shared" si="10"/>
        <v/>
      </c>
      <c r="U25" s="10" t="str">
        <f>IF(AA24&lt;EOMONTH(U18,0),AA24+1,"")</f>
        <v/>
      </c>
      <c r="V25" s="11" t="str">
        <f>IF(U25&lt;EOMONTH(U18,0),U25+1,"")</f>
        <v/>
      </c>
      <c r="W25" s="11" t="str">
        <f>IF(V25&lt;EOMONTH(U18,0),V25+1,"")</f>
        <v/>
      </c>
      <c r="X25" s="11" t="str">
        <f>IF(W25&lt;EOMONTH(U18,0),W25+1,"")</f>
        <v/>
      </c>
      <c r="Y25" s="11" t="str">
        <f>IF(X25&lt;EOMONTH(U18,0),X25+1,"")</f>
        <v/>
      </c>
      <c r="Z25" s="11" t="str">
        <f>IF(Y25&lt;EOMONTH(U18,0),Y25+1,"")</f>
        <v/>
      </c>
      <c r="AA25" s="12" t="str">
        <f>IF(Z25&lt;EOMONTH(U18,0),Z25+1,"")</f>
        <v/>
      </c>
    </row>
    <row r="26" spans="2:34" ht="15.75" thickBot="1" x14ac:dyDescent="0.3">
      <c r="B26" s="29" t="str">
        <f t="shared" si="24"/>
        <v/>
      </c>
      <c r="J26" s="27"/>
      <c r="K26" s="29" t="str">
        <f t="shared" si="3"/>
        <v/>
      </c>
      <c r="T26" s="29" t="str">
        <f t="shared" si="10"/>
        <v/>
      </c>
    </row>
    <row r="27" spans="2:34" ht="15.75" thickBot="1" x14ac:dyDescent="0.3">
      <c r="B27" s="29" t="str">
        <f t="shared" si="24"/>
        <v/>
      </c>
      <c r="C27" s="34">
        <f>EDATE(DATE(An_réf,1,1),6)</f>
        <v>44378</v>
      </c>
      <c r="D27" s="35"/>
      <c r="E27" s="35"/>
      <c r="F27" s="35"/>
      <c r="G27" s="35"/>
      <c r="H27" s="35"/>
      <c r="I27" s="36"/>
      <c r="J27" s="28"/>
      <c r="K27" s="29" t="str">
        <f t="shared" si="3"/>
        <v/>
      </c>
      <c r="L27" s="34">
        <f>EDATE(DATE(An_réf,1,1),7)</f>
        <v>44409</v>
      </c>
      <c r="M27" s="35"/>
      <c r="N27" s="35"/>
      <c r="O27" s="35"/>
      <c r="P27" s="35"/>
      <c r="Q27" s="35"/>
      <c r="R27" s="36"/>
      <c r="T27" s="29" t="str">
        <f t="shared" si="10"/>
        <v/>
      </c>
      <c r="U27" s="34">
        <f>EDATE(DATE(An_réf,1,1),8)</f>
        <v>44440</v>
      </c>
      <c r="V27" s="35"/>
      <c r="W27" s="35"/>
      <c r="X27" s="35"/>
      <c r="Y27" s="35"/>
      <c r="Z27" s="35"/>
      <c r="AA27" s="36"/>
    </row>
    <row r="28" spans="2:34" x14ac:dyDescent="0.25">
      <c r="B28" s="29"/>
      <c r="C28" s="13" t="str">
        <f>UPPER(TEXT(C30,"jjj"))</f>
        <v>LUN</v>
      </c>
      <c r="D28" s="14" t="str">
        <f t="shared" ref="D28:I28" si="49">UPPER(TEXT(D30,"jjj"))</f>
        <v>MAR</v>
      </c>
      <c r="E28" s="14" t="str">
        <f t="shared" si="49"/>
        <v>MER</v>
      </c>
      <c r="F28" s="14" t="str">
        <f t="shared" si="49"/>
        <v>JEU</v>
      </c>
      <c r="G28" s="14" t="str">
        <f t="shared" si="49"/>
        <v>VEN</v>
      </c>
      <c r="H28" s="14" t="str">
        <f t="shared" si="49"/>
        <v>SAM</v>
      </c>
      <c r="I28" s="15" t="str">
        <f t="shared" si="49"/>
        <v>DIM</v>
      </c>
      <c r="J28"/>
      <c r="K28" s="29"/>
      <c r="L28" s="13" t="str">
        <f>UPPER(TEXT(L30,"jjj"))</f>
        <v>LUN</v>
      </c>
      <c r="M28" s="14" t="str">
        <f t="shared" ref="M28:R28" si="50">UPPER(TEXT(M30,"jjj"))</f>
        <v>MAR</v>
      </c>
      <c r="N28" s="14" t="str">
        <f t="shared" si="50"/>
        <v>MER</v>
      </c>
      <c r="O28" s="14" t="str">
        <f t="shared" si="50"/>
        <v>JEU</v>
      </c>
      <c r="P28" s="14" t="str">
        <f t="shared" si="50"/>
        <v>VEN</v>
      </c>
      <c r="Q28" s="14" t="str">
        <f t="shared" si="50"/>
        <v>SAM</v>
      </c>
      <c r="R28" s="15" t="str">
        <f t="shared" si="50"/>
        <v>DIM</v>
      </c>
      <c r="T28" s="29"/>
      <c r="U28" s="13" t="str">
        <f>UPPER(TEXT(U30,"jjj"))</f>
        <v>LUN</v>
      </c>
      <c r="V28" s="14" t="str">
        <f t="shared" ref="V28:AA28" si="51">UPPER(TEXT(V30,"jjj"))</f>
        <v>MAR</v>
      </c>
      <c r="W28" s="14" t="str">
        <f t="shared" si="51"/>
        <v>MER</v>
      </c>
      <c r="X28" s="14" t="str">
        <f t="shared" si="51"/>
        <v>JEU</v>
      </c>
      <c r="Y28" s="14" t="str">
        <f t="shared" si="51"/>
        <v>VEN</v>
      </c>
      <c r="Z28" s="14" t="str">
        <f t="shared" si="51"/>
        <v>SAM</v>
      </c>
      <c r="AA28" s="15" t="str">
        <f t="shared" si="51"/>
        <v>DIM</v>
      </c>
      <c r="AD28" s="19"/>
      <c r="AE28" s="17" t="s">
        <v>15</v>
      </c>
    </row>
    <row r="29" spans="2:34" x14ac:dyDescent="0.25">
      <c r="B29" s="29">
        <f t="shared" si="24"/>
        <v>26</v>
      </c>
      <c r="C29" s="7" t="str">
        <f>IF(WEEKDAY(C27)=2,C27,"")</f>
        <v/>
      </c>
      <c r="D29" s="8" t="str">
        <f>IF(C29&lt;&gt;"",C29+1,IF(WEEKDAY(C27)=3,C27,""))</f>
        <v/>
      </c>
      <c r="E29" s="8" t="str">
        <f>IF(D29&lt;&gt;"",D29+1,IF(WEEKDAY(C27)=4,C27,""))</f>
        <v/>
      </c>
      <c r="F29" s="8">
        <f>IF(E29&lt;&gt;"",E29+1,IF(WEEKDAY(C27)=5,C27,""))</f>
        <v>44378</v>
      </c>
      <c r="G29" s="8">
        <f>IF(F29&lt;&gt;"",F29+1,IF(WEEKDAY(C27)=6,C27,""))</f>
        <v>44379</v>
      </c>
      <c r="H29" s="8">
        <f>IF(G29&lt;&gt;"",G29+1,IF(WEEKDAY(C27)=7,C27,""))</f>
        <v>44380</v>
      </c>
      <c r="I29" s="9">
        <f>IF(H29&lt;&gt;"",H29+1,IF(WEEKDAY(C27)=1,C27,""))</f>
        <v>44381</v>
      </c>
      <c r="J29"/>
      <c r="K29" s="29" t="str">
        <f t="shared" si="3"/>
        <v/>
      </c>
      <c r="L29" s="7" t="str">
        <f>IF(WEEKDAY(L27)=2,L27,"")</f>
        <v/>
      </c>
      <c r="M29" s="8" t="str">
        <f>IF(L29&lt;&gt;"",L29+1,IF(WEEKDAY(L27)=3,L27,""))</f>
        <v/>
      </c>
      <c r="N29" s="8" t="str">
        <f>IF(M29&lt;&gt;"",M29+1,IF(WEEKDAY(L27)=4,L27,""))</f>
        <v/>
      </c>
      <c r="O29" s="8" t="str">
        <f>IF(N29&lt;&gt;"",N29+1,IF(WEEKDAY(L27)=5,L27,""))</f>
        <v/>
      </c>
      <c r="P29" s="8" t="str">
        <f>IF(O29&lt;&gt;"",O29+1,IF(WEEKDAY(L27)=6,L27,""))</f>
        <v/>
      </c>
      <c r="Q29" s="8" t="str">
        <f>IF(P29&lt;&gt;"",P29+1,IF(WEEKDAY(L27)=7,L27,""))</f>
        <v/>
      </c>
      <c r="R29" s="9">
        <f>IF(Q29&lt;&gt;"",Q29+1,IF(WEEKDAY(L27)=1,L27,""))</f>
        <v>44409</v>
      </c>
      <c r="T29" s="29">
        <f t="shared" si="10"/>
        <v>35</v>
      </c>
      <c r="U29" s="7" t="str">
        <f>IF(WEEKDAY(U27)=2,U27,"")</f>
        <v/>
      </c>
      <c r="V29" s="8" t="str">
        <f>IF(U29&lt;&gt;"",U29+1,IF(WEEKDAY(U27)=3,U27,""))</f>
        <v/>
      </c>
      <c r="W29" s="8">
        <f>IF(V29&lt;&gt;"",V29+1,IF(WEEKDAY(U27)=4,U27,""))</f>
        <v>44440</v>
      </c>
      <c r="X29" s="8">
        <f>IF(W29&lt;&gt;"",W29+1,IF(WEEKDAY(U27)=5,U27,""))</f>
        <v>44441</v>
      </c>
      <c r="Y29" s="8">
        <f>IF(X29&lt;&gt;"",X29+1,IF(WEEKDAY(U27)=6,U27,""))</f>
        <v>44442</v>
      </c>
      <c r="Z29" s="8">
        <f>IF(Y29&lt;&gt;"",Y29+1,IF(WEEKDAY(U27)=7,U27,""))</f>
        <v>44443</v>
      </c>
      <c r="AA29" s="9">
        <f>IF(Z29&lt;&gt;"",Z29+1,IF(WEEKDAY(U27)=1,U27,""))</f>
        <v>44444</v>
      </c>
      <c r="AD29" s="20"/>
      <c r="AE29" t="s">
        <v>13</v>
      </c>
    </row>
    <row r="30" spans="2:34" x14ac:dyDescent="0.25">
      <c r="B30" s="29">
        <f t="shared" si="24"/>
        <v>27</v>
      </c>
      <c r="C30" s="7">
        <f>I29+1</f>
        <v>44382</v>
      </c>
      <c r="D30" s="8">
        <f>C30+1</f>
        <v>44383</v>
      </c>
      <c r="E30" s="8">
        <f t="shared" ref="E30:E32" si="52">D30+1</f>
        <v>44384</v>
      </c>
      <c r="F30" s="8">
        <f t="shared" ref="F30:F32" si="53">E30+1</f>
        <v>44385</v>
      </c>
      <c r="G30" s="8">
        <f t="shared" ref="G30:G32" si="54">F30+1</f>
        <v>44386</v>
      </c>
      <c r="H30" s="8">
        <f t="shared" ref="H30:H32" si="55">G30+1</f>
        <v>44387</v>
      </c>
      <c r="I30" s="9">
        <f t="shared" ref="I30:I32" si="56">H30+1</f>
        <v>44388</v>
      </c>
      <c r="J30"/>
      <c r="K30" s="29">
        <f t="shared" si="3"/>
        <v>31</v>
      </c>
      <c r="L30" s="7">
        <f>R29+1</f>
        <v>44410</v>
      </c>
      <c r="M30" s="8">
        <f>L30+1</f>
        <v>44411</v>
      </c>
      <c r="N30" s="8">
        <f t="shared" ref="N30:N32" si="57">M30+1</f>
        <v>44412</v>
      </c>
      <c r="O30" s="8">
        <f t="shared" ref="O30:O32" si="58">N30+1</f>
        <v>44413</v>
      </c>
      <c r="P30" s="8">
        <f t="shared" ref="P30:P32" si="59">O30+1</f>
        <v>44414</v>
      </c>
      <c r="Q30" s="8">
        <f t="shared" ref="Q30:Q32" si="60">P30+1</f>
        <v>44415</v>
      </c>
      <c r="R30" s="9">
        <f t="shared" ref="R30:R32" si="61">Q30+1</f>
        <v>44416</v>
      </c>
      <c r="T30" s="29">
        <f t="shared" si="10"/>
        <v>36</v>
      </c>
      <c r="U30" s="7">
        <f>AA29+1</f>
        <v>44445</v>
      </c>
      <c r="V30" s="8">
        <f>U30+1</f>
        <v>44446</v>
      </c>
      <c r="W30" s="8">
        <f t="shared" ref="W30:W32" si="62">V30+1</f>
        <v>44447</v>
      </c>
      <c r="X30" s="8">
        <f t="shared" ref="X30:X32" si="63">W30+1</f>
        <v>44448</v>
      </c>
      <c r="Y30" s="8">
        <f t="shared" ref="Y30:Y32" si="64">X30+1</f>
        <v>44449</v>
      </c>
      <c r="Z30" s="8">
        <f t="shared" ref="Z30:Z32" si="65">Y30+1</f>
        <v>44450</v>
      </c>
      <c r="AA30" s="9">
        <f t="shared" ref="AA30:AA32" si="66">Z30+1</f>
        <v>44451</v>
      </c>
      <c r="AE30" s="18"/>
    </row>
    <row r="31" spans="2:34" x14ac:dyDescent="0.25">
      <c r="B31" s="29">
        <f t="shared" si="24"/>
        <v>28</v>
      </c>
      <c r="C31" s="7">
        <f t="shared" ref="C31:C32" si="67">I30+1</f>
        <v>44389</v>
      </c>
      <c r="D31" s="8">
        <f t="shared" ref="D31:D32" si="68">C31+1</f>
        <v>44390</v>
      </c>
      <c r="E31" s="8">
        <f t="shared" si="52"/>
        <v>44391</v>
      </c>
      <c r="F31" s="8">
        <f t="shared" si="53"/>
        <v>44392</v>
      </c>
      <c r="G31" s="8">
        <f t="shared" si="54"/>
        <v>44393</v>
      </c>
      <c r="H31" s="8">
        <f t="shared" si="55"/>
        <v>44394</v>
      </c>
      <c r="I31" s="9">
        <f t="shared" si="56"/>
        <v>44395</v>
      </c>
      <c r="J31"/>
      <c r="K31" s="29">
        <f t="shared" si="3"/>
        <v>32</v>
      </c>
      <c r="L31" s="7">
        <f t="shared" ref="L31:L32" si="69">R30+1</f>
        <v>44417</v>
      </c>
      <c r="M31" s="8">
        <f t="shared" ref="M31:M32" si="70">L31+1</f>
        <v>44418</v>
      </c>
      <c r="N31" s="8">
        <f t="shared" si="57"/>
        <v>44419</v>
      </c>
      <c r="O31" s="8">
        <f t="shared" si="58"/>
        <v>44420</v>
      </c>
      <c r="P31" s="8">
        <f t="shared" si="59"/>
        <v>44421</v>
      </c>
      <c r="Q31" s="8">
        <f t="shared" si="60"/>
        <v>44422</v>
      </c>
      <c r="R31" s="9">
        <f t="shared" si="61"/>
        <v>44423</v>
      </c>
      <c r="T31" s="29">
        <f t="shared" si="10"/>
        <v>37</v>
      </c>
      <c r="U31" s="7">
        <f t="shared" ref="U31:U32" si="71">AA30+1</f>
        <v>44452</v>
      </c>
      <c r="V31" s="8">
        <f t="shared" ref="V31:V32" si="72">U31+1</f>
        <v>44453</v>
      </c>
      <c r="W31" s="8">
        <f t="shared" si="62"/>
        <v>44454</v>
      </c>
      <c r="X31" s="8">
        <f t="shared" si="63"/>
        <v>44455</v>
      </c>
      <c r="Y31" s="8">
        <f t="shared" si="64"/>
        <v>44456</v>
      </c>
      <c r="Z31" s="8">
        <f t="shared" si="65"/>
        <v>44457</v>
      </c>
      <c r="AA31" s="9">
        <f t="shared" si="66"/>
        <v>44458</v>
      </c>
      <c r="AD31" t="s">
        <v>12</v>
      </c>
      <c r="AE31" s="18"/>
    </row>
    <row r="32" spans="2:34" x14ac:dyDescent="0.25">
      <c r="B32" s="29">
        <f t="shared" si="24"/>
        <v>29</v>
      </c>
      <c r="C32" s="7">
        <f t="shared" si="67"/>
        <v>44396</v>
      </c>
      <c r="D32" s="8">
        <f t="shared" si="68"/>
        <v>44397</v>
      </c>
      <c r="E32" s="8">
        <f t="shared" si="52"/>
        <v>44398</v>
      </c>
      <c r="F32" s="8">
        <f t="shared" si="53"/>
        <v>44399</v>
      </c>
      <c r="G32" s="8">
        <f t="shared" si="54"/>
        <v>44400</v>
      </c>
      <c r="H32" s="8">
        <f t="shared" si="55"/>
        <v>44401</v>
      </c>
      <c r="I32" s="9">
        <f t="shared" si="56"/>
        <v>44402</v>
      </c>
      <c r="J32"/>
      <c r="K32" s="29">
        <f t="shared" si="3"/>
        <v>33</v>
      </c>
      <c r="L32" s="7">
        <f t="shared" si="69"/>
        <v>44424</v>
      </c>
      <c r="M32" s="8">
        <f t="shared" si="70"/>
        <v>44425</v>
      </c>
      <c r="N32" s="8">
        <f t="shared" si="57"/>
        <v>44426</v>
      </c>
      <c r="O32" s="8">
        <f t="shared" si="58"/>
        <v>44427</v>
      </c>
      <c r="P32" s="8">
        <f t="shared" si="59"/>
        <v>44428</v>
      </c>
      <c r="Q32" s="8">
        <f t="shared" si="60"/>
        <v>44429</v>
      </c>
      <c r="R32" s="9">
        <f t="shared" si="61"/>
        <v>44430</v>
      </c>
      <c r="T32" s="29">
        <f t="shared" si="10"/>
        <v>38</v>
      </c>
      <c r="U32" s="7">
        <f t="shared" si="71"/>
        <v>44459</v>
      </c>
      <c r="V32" s="8">
        <f t="shared" si="72"/>
        <v>44460</v>
      </c>
      <c r="W32" s="8">
        <f t="shared" si="62"/>
        <v>44461</v>
      </c>
      <c r="X32" s="8">
        <f t="shared" si="63"/>
        <v>44462</v>
      </c>
      <c r="Y32" s="8">
        <f t="shared" si="64"/>
        <v>44463</v>
      </c>
      <c r="Z32" s="8">
        <f t="shared" si="65"/>
        <v>44464</v>
      </c>
      <c r="AA32" s="9">
        <f t="shared" si="66"/>
        <v>44465</v>
      </c>
      <c r="AE32" s="18"/>
    </row>
    <row r="33" spans="2:31" x14ac:dyDescent="0.25">
      <c r="B33" s="29">
        <f t="shared" si="24"/>
        <v>30</v>
      </c>
      <c r="C33" s="7">
        <f>IF(I32&lt;EOMONTH(C27,0),I32+1,"")</f>
        <v>44403</v>
      </c>
      <c r="D33" s="8">
        <f>IF(C33&lt;EOMONTH(C27,0),C33+1,"")</f>
        <v>44404</v>
      </c>
      <c r="E33" s="8">
        <f>IF(D33&lt;EOMONTH(C27,0),D33+1,"")</f>
        <v>44405</v>
      </c>
      <c r="F33" s="8">
        <f>IF(E33&lt;EOMONTH(C27,0),E33+1,"")</f>
        <v>44406</v>
      </c>
      <c r="G33" s="8">
        <f>IF(F33&lt;EOMONTH(C27,0),F33+1,"")</f>
        <v>44407</v>
      </c>
      <c r="H33" s="8">
        <f>IF(G33&lt;EOMONTH(C27,0),G33+1,"")</f>
        <v>44408</v>
      </c>
      <c r="I33" s="9" t="str">
        <f>IF(H33&lt;EOMONTH(C27,0),H33+1,"")</f>
        <v/>
      </c>
      <c r="J33"/>
      <c r="K33" s="29">
        <f t="shared" si="3"/>
        <v>34</v>
      </c>
      <c r="L33" s="7">
        <f>IF(R32&lt;EOMONTH(L27,0),R32+1,"")</f>
        <v>44431</v>
      </c>
      <c r="M33" s="8">
        <f>IF(L33&lt;EOMONTH(L27,0),L33+1,"")</f>
        <v>44432</v>
      </c>
      <c r="N33" s="8">
        <f>IF(M33&lt;EOMONTH(L27,0),M33+1,"")</f>
        <v>44433</v>
      </c>
      <c r="O33" s="8">
        <f>IF(N33&lt;EOMONTH(L27,0),N33+1,"")</f>
        <v>44434</v>
      </c>
      <c r="P33" s="8">
        <f>IF(O33&lt;EOMONTH(L27,0),O33+1,"")</f>
        <v>44435</v>
      </c>
      <c r="Q33" s="8">
        <f>IF(P33&lt;EOMONTH(L27,0),P33+1,"")</f>
        <v>44436</v>
      </c>
      <c r="R33" s="9">
        <f>IF(Q33&lt;EOMONTH(L27,0),Q33+1,"")</f>
        <v>44437</v>
      </c>
      <c r="T33" s="29" t="str">
        <f t="shared" si="10"/>
        <v/>
      </c>
      <c r="U33" s="7">
        <f>IF(AA32&lt;EOMONTH(U27,0),AA32+1,"")</f>
        <v>44466</v>
      </c>
      <c r="V33" s="8">
        <f>IF(U33&lt;EOMONTH(U27,0),U33+1,"")</f>
        <v>44467</v>
      </c>
      <c r="W33" s="8">
        <f>IF(V33&lt;EOMONTH(U27,0),V33+1,"")</f>
        <v>44468</v>
      </c>
      <c r="X33" s="8">
        <f>IF(W33&lt;EOMONTH(U27,0),W33+1,"")</f>
        <v>44469</v>
      </c>
      <c r="Y33" s="8" t="str">
        <f>IF(X33&lt;EOMONTH(U27,0),X33+1,"")</f>
        <v/>
      </c>
      <c r="Z33" s="8" t="str">
        <f>IF(Y33&lt;EOMONTH(U27,0),Y33+1,"")</f>
        <v/>
      </c>
      <c r="AA33" s="9" t="str">
        <f>IF(Z33&lt;EOMONTH(U27,0),Z33+1,"")</f>
        <v/>
      </c>
      <c r="AE33" s="18"/>
    </row>
    <row r="34" spans="2:31" ht="15.75" thickBot="1" x14ac:dyDescent="0.3">
      <c r="B34" s="29" t="str">
        <f t="shared" si="24"/>
        <v/>
      </c>
      <c r="C34" s="10" t="str">
        <f>IF(I33&lt;EOMONTH(C27,0),I33+1,"")</f>
        <v/>
      </c>
      <c r="D34" s="11" t="str">
        <f>IF(C34&lt;EOMONTH(C27,0),C34+1,"")</f>
        <v/>
      </c>
      <c r="E34" s="11" t="str">
        <f>IF(D34&lt;EOMONTH(C27,0),D34+1,"")</f>
        <v/>
      </c>
      <c r="F34" s="11" t="str">
        <f>IF(E34&lt;EOMONTH(C27,0),E34+1,"")</f>
        <v/>
      </c>
      <c r="G34" s="11" t="str">
        <f>IF(F34&lt;EOMONTH(C27,0),F34+1,"")</f>
        <v/>
      </c>
      <c r="H34" s="11" t="str">
        <f>IF(G34&lt;EOMONTH(C27,0),G34+1,"")</f>
        <v/>
      </c>
      <c r="I34" s="12" t="str">
        <f>IF(H34&lt;EOMONTH(C27,0),H34+1,"")</f>
        <v/>
      </c>
      <c r="J34" s="27"/>
      <c r="K34" s="29" t="str">
        <f t="shared" si="3"/>
        <v/>
      </c>
      <c r="L34" s="10">
        <f>IF(R33&lt;EOMONTH(L27,0),R33+1,"")</f>
        <v>44438</v>
      </c>
      <c r="M34" s="11">
        <f>IF(L34&lt;EOMONTH(L27,0),L34+1,"")</f>
        <v>44439</v>
      </c>
      <c r="N34" s="11" t="str">
        <f>IF(M34&lt;EOMONTH(L27,0),M34+1,"")</f>
        <v/>
      </c>
      <c r="O34" s="11" t="str">
        <f>IF(N34&lt;EOMONTH(L27,0),N34+1,"")</f>
        <v/>
      </c>
      <c r="P34" s="11" t="str">
        <f>IF(O34&lt;EOMONTH(L27,0),O34+1,"")</f>
        <v/>
      </c>
      <c r="Q34" s="11" t="str">
        <f>IF(P34&lt;EOMONTH(L27,0),P34+1,"")</f>
        <v/>
      </c>
      <c r="R34" s="12" t="str">
        <f>IF(Q34&lt;EOMONTH(L27,0),Q34+1,"")</f>
        <v/>
      </c>
      <c r="T34" s="29" t="str">
        <f t="shared" si="10"/>
        <v/>
      </c>
      <c r="U34" s="10" t="str">
        <f>IF(AA33&lt;EOMONTH(U27,0),AA33+1,"")</f>
        <v/>
      </c>
      <c r="V34" s="11" t="str">
        <f>IF(U34&lt;EOMONTH(U27,0),U34+1,"")</f>
        <v/>
      </c>
      <c r="W34" s="11" t="str">
        <f>IF(V34&lt;EOMONTH(U27,0),V34+1,"")</f>
        <v/>
      </c>
      <c r="X34" s="11" t="str">
        <f>IF(W34&lt;EOMONTH(U27,0),W34+1,"")</f>
        <v/>
      </c>
      <c r="Y34" s="11" t="str">
        <f>IF(X34&lt;EOMONTH(U27,0),X34+1,"")</f>
        <v/>
      </c>
      <c r="Z34" s="11" t="str">
        <f>IF(Y34&lt;EOMONTH(U27,0),Y34+1,"")</f>
        <v/>
      </c>
      <c r="AA34" s="12" t="str">
        <f>IF(Z34&lt;EOMONTH(U27,0),Z34+1,"")</f>
        <v/>
      </c>
      <c r="AE34" s="18"/>
    </row>
    <row r="35" spans="2:31" ht="15.75" thickBot="1" x14ac:dyDescent="0.3">
      <c r="B35" s="29" t="str">
        <f t="shared" si="24"/>
        <v/>
      </c>
      <c r="J35" s="28"/>
      <c r="K35" s="29" t="str">
        <f t="shared" si="3"/>
        <v/>
      </c>
      <c r="T35" s="29" t="str">
        <f t="shared" si="10"/>
        <v/>
      </c>
      <c r="AE35" s="18"/>
    </row>
    <row r="36" spans="2:31" ht="15.75" thickBot="1" x14ac:dyDescent="0.3">
      <c r="B36" s="29" t="str">
        <f t="shared" si="24"/>
        <v/>
      </c>
      <c r="C36" s="34">
        <f>EDATE(DATE(An_réf,1,1),9)</f>
        <v>44470</v>
      </c>
      <c r="D36" s="35"/>
      <c r="E36" s="35"/>
      <c r="F36" s="35"/>
      <c r="G36" s="35"/>
      <c r="H36" s="35"/>
      <c r="I36" s="36"/>
      <c r="J36"/>
      <c r="K36" s="29" t="str">
        <f t="shared" si="3"/>
        <v/>
      </c>
      <c r="L36" s="34">
        <f>EDATE(DATE(An_réf,1,1),10)</f>
        <v>44501</v>
      </c>
      <c r="M36" s="35"/>
      <c r="N36" s="35"/>
      <c r="O36" s="35"/>
      <c r="P36" s="35"/>
      <c r="Q36" s="35"/>
      <c r="R36" s="36"/>
      <c r="T36" s="29" t="str">
        <f t="shared" si="10"/>
        <v/>
      </c>
      <c r="U36" s="34">
        <f>EDATE(DATE(An_réf,1,1),11)</f>
        <v>44531</v>
      </c>
      <c r="V36" s="35"/>
      <c r="W36" s="35"/>
      <c r="X36" s="35"/>
      <c r="Y36" s="35"/>
      <c r="Z36" s="35"/>
      <c r="AA36" s="36"/>
      <c r="AE36" s="18"/>
    </row>
    <row r="37" spans="2:31" x14ac:dyDescent="0.25">
      <c r="B37" s="29"/>
      <c r="C37" s="13" t="str">
        <f>UPPER(TEXT(C39,"jjj"))</f>
        <v>LUN</v>
      </c>
      <c r="D37" s="14" t="str">
        <f t="shared" ref="D37:I37" si="73">UPPER(TEXT(D39,"jjj"))</f>
        <v>MAR</v>
      </c>
      <c r="E37" s="14" t="str">
        <f t="shared" si="73"/>
        <v>MER</v>
      </c>
      <c r="F37" s="14" t="str">
        <f t="shared" si="73"/>
        <v>JEU</v>
      </c>
      <c r="G37" s="14" t="str">
        <f t="shared" si="73"/>
        <v>VEN</v>
      </c>
      <c r="H37" s="14" t="str">
        <f t="shared" si="73"/>
        <v>SAM</v>
      </c>
      <c r="I37" s="15" t="str">
        <f t="shared" si="73"/>
        <v>DIM</v>
      </c>
      <c r="J37"/>
      <c r="K37" s="29"/>
      <c r="L37" s="13" t="str">
        <f>UPPER(TEXT(L39,"jjj"))</f>
        <v>LUN</v>
      </c>
      <c r="M37" s="14" t="str">
        <f t="shared" ref="M37:R37" si="74">UPPER(TEXT(M39,"jjj"))</f>
        <v>MAR</v>
      </c>
      <c r="N37" s="14" t="str">
        <f t="shared" si="74"/>
        <v>MER</v>
      </c>
      <c r="O37" s="14" t="str">
        <f t="shared" si="74"/>
        <v>JEU</v>
      </c>
      <c r="P37" s="14" t="str">
        <f t="shared" si="74"/>
        <v>VEN</v>
      </c>
      <c r="Q37" s="14" t="str">
        <f t="shared" si="74"/>
        <v>SAM</v>
      </c>
      <c r="R37" s="15" t="str">
        <f t="shared" si="74"/>
        <v>DIM</v>
      </c>
      <c r="T37" s="29"/>
      <c r="U37" s="13" t="str">
        <f>UPPER(TEXT(U39,"jjj"))</f>
        <v>LUN</v>
      </c>
      <c r="V37" s="14" t="str">
        <f t="shared" ref="V37:AA37" si="75">UPPER(TEXT(V39,"jjj"))</f>
        <v>MAR</v>
      </c>
      <c r="W37" s="14" t="str">
        <f t="shared" si="75"/>
        <v>MER</v>
      </c>
      <c r="X37" s="14" t="str">
        <f t="shared" si="75"/>
        <v>JEU</v>
      </c>
      <c r="Y37" s="14" t="str">
        <f t="shared" si="75"/>
        <v>VEN</v>
      </c>
      <c r="Z37" s="14" t="str">
        <f t="shared" si="75"/>
        <v>SAM</v>
      </c>
      <c r="AA37" s="15" t="str">
        <f t="shared" si="75"/>
        <v>DIM</v>
      </c>
      <c r="AE37" s="18"/>
    </row>
    <row r="38" spans="2:31" x14ac:dyDescent="0.25">
      <c r="B38" s="29">
        <f>IF(G38&lt;&gt;"",WEEKNUM(G38,21),"")</f>
        <v>39</v>
      </c>
      <c r="C38" s="7" t="str">
        <f>IF(WEEKDAY(C36)=2,C36,"")</f>
        <v/>
      </c>
      <c r="D38" s="8" t="str">
        <f>IF(C38&lt;&gt;"",C38+1,IF(WEEKDAY(C36)=3,C36,""))</f>
        <v/>
      </c>
      <c r="E38" s="8" t="str">
        <f>IF(D38&lt;&gt;"",D38+1,IF(WEEKDAY(C36)=4,C36,""))</f>
        <v/>
      </c>
      <c r="F38" s="8" t="str">
        <f>IF(E38&lt;&gt;"",E38+1,IF(WEEKDAY(C36)=5,C36,""))</f>
        <v/>
      </c>
      <c r="G38" s="8">
        <f>IF(F38&lt;&gt;"",F38+1,IF(WEEKDAY(C36)=6,C36,""))</f>
        <v>44470</v>
      </c>
      <c r="H38" s="8">
        <f>IF(G38&lt;&gt;"",G38+1,IF(WEEKDAY(C36)=7,C36,""))</f>
        <v>44471</v>
      </c>
      <c r="I38" s="9">
        <f>IF(H38&lt;&gt;"",H38+1,IF(WEEKDAY(C36)=1,C36,""))</f>
        <v>44472</v>
      </c>
      <c r="J38"/>
      <c r="K38" s="29">
        <f t="shared" si="3"/>
        <v>44</v>
      </c>
      <c r="L38" s="7">
        <f>IF(WEEKDAY(L36)=2,L36,"")</f>
        <v>44501</v>
      </c>
      <c r="M38" s="8">
        <f>IF(L38&lt;&gt;"",L38+1,IF(WEEKDAY(L36)=3,L36,""))</f>
        <v>44502</v>
      </c>
      <c r="N38" s="8">
        <f>IF(M38&lt;&gt;"",M38+1,IF(WEEKDAY(L36)=4,L36,""))</f>
        <v>44503</v>
      </c>
      <c r="O38" s="8">
        <f>IF(N38&lt;&gt;"",N38+1,IF(WEEKDAY(L36)=5,L36,""))</f>
        <v>44504</v>
      </c>
      <c r="P38" s="8">
        <f>IF(O38&lt;&gt;"",O38+1,IF(WEEKDAY(L36)=6,L36,""))</f>
        <v>44505</v>
      </c>
      <c r="Q38" s="8">
        <f>IF(P38&lt;&gt;"",P38+1,IF(WEEKDAY(L36)=7,L36,""))</f>
        <v>44506</v>
      </c>
      <c r="R38" s="9">
        <f>IF(Q38&lt;&gt;"",Q38+1,IF(WEEKDAY(L36)=1,L36,""))</f>
        <v>44507</v>
      </c>
      <c r="T38" s="29">
        <f t="shared" si="10"/>
        <v>48</v>
      </c>
      <c r="U38" s="7" t="str">
        <f>IF(WEEKDAY(U36)=2,U36,"")</f>
        <v/>
      </c>
      <c r="V38" s="8" t="str">
        <f>IF(U38&lt;&gt;"",U38+1,IF(WEEKDAY(U36)=3,U36,""))</f>
        <v/>
      </c>
      <c r="W38" s="8">
        <f>IF(V38&lt;&gt;"",V38+1,IF(WEEKDAY(U36)=4,U36,""))</f>
        <v>44531</v>
      </c>
      <c r="X38" s="8">
        <f>IF(W38&lt;&gt;"",W38+1,IF(WEEKDAY(U36)=5,U36,""))</f>
        <v>44532</v>
      </c>
      <c r="Y38" s="8">
        <f>IF(X38&lt;&gt;"",X38+1,IF(WEEKDAY(U36)=6,U36,""))</f>
        <v>44533</v>
      </c>
      <c r="Z38" s="8">
        <f>IF(Y38&lt;&gt;"",Y38+1,IF(WEEKDAY(U36)=7,U36,""))</f>
        <v>44534</v>
      </c>
      <c r="AA38" s="9">
        <f>IF(Z38&lt;&gt;"",Z38+1,IF(WEEKDAY(U36)=1,U36,""))</f>
        <v>44535</v>
      </c>
      <c r="AE38" s="18"/>
    </row>
    <row r="39" spans="2:31" x14ac:dyDescent="0.25">
      <c r="B39" s="29">
        <f t="shared" si="24"/>
        <v>40</v>
      </c>
      <c r="C39" s="7">
        <f>I38+1</f>
        <v>44473</v>
      </c>
      <c r="D39" s="8">
        <f>C39+1</f>
        <v>44474</v>
      </c>
      <c r="E39" s="8">
        <f t="shared" ref="E39:E41" si="76">D39+1</f>
        <v>44475</v>
      </c>
      <c r="F39" s="8">
        <f t="shared" ref="F39:F41" si="77">E39+1</f>
        <v>44476</v>
      </c>
      <c r="G39" s="8">
        <f t="shared" ref="G39:G41" si="78">F39+1</f>
        <v>44477</v>
      </c>
      <c r="H39" s="8">
        <f t="shared" ref="H39:H41" si="79">G39+1</f>
        <v>44478</v>
      </c>
      <c r="I39" s="9">
        <f t="shared" ref="I39:I41" si="80">H39+1</f>
        <v>44479</v>
      </c>
      <c r="J39"/>
      <c r="K39" s="29">
        <f t="shared" si="3"/>
        <v>45</v>
      </c>
      <c r="L39" s="7">
        <f>R38+1</f>
        <v>44508</v>
      </c>
      <c r="M39" s="8">
        <f>L39+1</f>
        <v>44509</v>
      </c>
      <c r="N39" s="8">
        <f t="shared" ref="N39:N41" si="81">M39+1</f>
        <v>44510</v>
      </c>
      <c r="O39" s="8">
        <f t="shared" ref="O39:O41" si="82">N39+1</f>
        <v>44511</v>
      </c>
      <c r="P39" s="8">
        <f t="shared" ref="P39:P41" si="83">O39+1</f>
        <v>44512</v>
      </c>
      <c r="Q39" s="8">
        <f t="shared" ref="Q39:Q41" si="84">P39+1</f>
        <v>44513</v>
      </c>
      <c r="R39" s="9">
        <f t="shared" ref="R39:R41" si="85">Q39+1</f>
        <v>44514</v>
      </c>
      <c r="T39" s="29">
        <f t="shared" si="10"/>
        <v>49</v>
      </c>
      <c r="U39" s="7">
        <f>AA38+1</f>
        <v>44536</v>
      </c>
      <c r="V39" s="8">
        <f>U39+1</f>
        <v>44537</v>
      </c>
      <c r="W39" s="8">
        <f t="shared" ref="W39:W41" si="86">V39+1</f>
        <v>44538</v>
      </c>
      <c r="X39" s="8">
        <f t="shared" ref="X39:X41" si="87">W39+1</f>
        <v>44539</v>
      </c>
      <c r="Y39" s="8">
        <f t="shared" ref="Y39:Y41" si="88">X39+1</f>
        <v>44540</v>
      </c>
      <c r="Z39" s="8">
        <f t="shared" ref="Z39:Z41" si="89">Y39+1</f>
        <v>44541</v>
      </c>
      <c r="AA39" s="9">
        <f t="shared" ref="AA39:AA41" si="90">Z39+1</f>
        <v>44542</v>
      </c>
      <c r="AE39" s="18"/>
    </row>
    <row r="40" spans="2:31" x14ac:dyDescent="0.25">
      <c r="B40" s="29">
        <f t="shared" si="24"/>
        <v>41</v>
      </c>
      <c r="C40" s="7">
        <f t="shared" ref="C40:C41" si="91">I39+1</f>
        <v>44480</v>
      </c>
      <c r="D40" s="8">
        <f t="shared" ref="D40:D41" si="92">C40+1</f>
        <v>44481</v>
      </c>
      <c r="E40" s="8">
        <f t="shared" si="76"/>
        <v>44482</v>
      </c>
      <c r="F40" s="8">
        <f t="shared" si="77"/>
        <v>44483</v>
      </c>
      <c r="G40" s="8">
        <f t="shared" si="78"/>
        <v>44484</v>
      </c>
      <c r="H40" s="8">
        <f t="shared" si="79"/>
        <v>44485</v>
      </c>
      <c r="I40" s="9">
        <f t="shared" si="80"/>
        <v>44486</v>
      </c>
      <c r="J40"/>
      <c r="K40" s="29">
        <f t="shared" si="3"/>
        <v>46</v>
      </c>
      <c r="L40" s="7">
        <f t="shared" ref="L40:L41" si="93">R39+1</f>
        <v>44515</v>
      </c>
      <c r="M40" s="8">
        <f t="shared" ref="M40:M41" si="94">L40+1</f>
        <v>44516</v>
      </c>
      <c r="N40" s="8">
        <f t="shared" si="81"/>
        <v>44517</v>
      </c>
      <c r="O40" s="8">
        <f t="shared" si="82"/>
        <v>44518</v>
      </c>
      <c r="P40" s="8">
        <f t="shared" si="83"/>
        <v>44519</v>
      </c>
      <c r="Q40" s="8">
        <f t="shared" si="84"/>
        <v>44520</v>
      </c>
      <c r="R40" s="9">
        <f t="shared" si="85"/>
        <v>44521</v>
      </c>
      <c r="T40" s="29">
        <f t="shared" si="10"/>
        <v>50</v>
      </c>
      <c r="U40" s="7">
        <f t="shared" ref="U40:U41" si="95">AA39+1</f>
        <v>44543</v>
      </c>
      <c r="V40" s="8">
        <f t="shared" ref="V40:V41" si="96">U40+1</f>
        <v>44544</v>
      </c>
      <c r="W40" s="8">
        <f t="shared" si="86"/>
        <v>44545</v>
      </c>
      <c r="X40" s="8">
        <f t="shared" si="87"/>
        <v>44546</v>
      </c>
      <c r="Y40" s="8">
        <f t="shared" si="88"/>
        <v>44547</v>
      </c>
      <c r="Z40" s="8">
        <f t="shared" si="89"/>
        <v>44548</v>
      </c>
      <c r="AA40" s="9">
        <f t="shared" si="90"/>
        <v>44549</v>
      </c>
      <c r="AE40" s="18"/>
    </row>
    <row r="41" spans="2:31" x14ac:dyDescent="0.25">
      <c r="B41" s="29">
        <f t="shared" si="24"/>
        <v>42</v>
      </c>
      <c r="C41" s="7">
        <f t="shared" si="91"/>
        <v>44487</v>
      </c>
      <c r="D41" s="8">
        <f t="shared" si="92"/>
        <v>44488</v>
      </c>
      <c r="E41" s="8">
        <f t="shared" si="76"/>
        <v>44489</v>
      </c>
      <c r="F41" s="8">
        <f t="shared" si="77"/>
        <v>44490</v>
      </c>
      <c r="G41" s="8">
        <f t="shared" si="78"/>
        <v>44491</v>
      </c>
      <c r="H41" s="8">
        <f t="shared" si="79"/>
        <v>44492</v>
      </c>
      <c r="I41" s="9">
        <f t="shared" si="80"/>
        <v>44493</v>
      </c>
      <c r="J41"/>
      <c r="K41" s="29">
        <f t="shared" si="3"/>
        <v>47</v>
      </c>
      <c r="L41" s="7">
        <f t="shared" si="93"/>
        <v>44522</v>
      </c>
      <c r="M41" s="8">
        <f t="shared" si="94"/>
        <v>44523</v>
      </c>
      <c r="N41" s="8">
        <f t="shared" si="81"/>
        <v>44524</v>
      </c>
      <c r="O41" s="8">
        <f t="shared" si="82"/>
        <v>44525</v>
      </c>
      <c r="P41" s="8">
        <f t="shared" si="83"/>
        <v>44526</v>
      </c>
      <c r="Q41" s="8">
        <f t="shared" si="84"/>
        <v>44527</v>
      </c>
      <c r="R41" s="9">
        <f t="shared" si="85"/>
        <v>44528</v>
      </c>
      <c r="T41" s="29">
        <f t="shared" si="10"/>
        <v>51</v>
      </c>
      <c r="U41" s="7">
        <f t="shared" si="95"/>
        <v>44550</v>
      </c>
      <c r="V41" s="8">
        <f t="shared" si="96"/>
        <v>44551</v>
      </c>
      <c r="W41" s="8">
        <f t="shared" si="86"/>
        <v>44552</v>
      </c>
      <c r="X41" s="8">
        <f t="shared" si="87"/>
        <v>44553</v>
      </c>
      <c r="Y41" s="8">
        <f t="shared" si="88"/>
        <v>44554</v>
      </c>
      <c r="Z41" s="8">
        <f t="shared" si="89"/>
        <v>44555</v>
      </c>
      <c r="AA41" s="9">
        <f t="shared" si="90"/>
        <v>44556</v>
      </c>
      <c r="AE41" s="18"/>
    </row>
    <row r="42" spans="2:31" x14ac:dyDescent="0.25">
      <c r="B42" s="29" t="str">
        <f t="shared" si="24"/>
        <v/>
      </c>
      <c r="C42" s="7">
        <f>IF(I41&lt;EOMONTH(C36,0),I41+1,"")</f>
        <v>44494</v>
      </c>
      <c r="D42" s="8">
        <f>IF(C42&lt;EOMONTH(C36,0),C42+1,"")</f>
        <v>44495</v>
      </c>
      <c r="E42" s="8">
        <f>IF(D42&lt;EOMONTH(C36,0),D42+1,"")</f>
        <v>44496</v>
      </c>
      <c r="F42" s="8">
        <f>IF(E42&lt;EOMONTH(C36,0),E42+1,"")</f>
        <v>44497</v>
      </c>
      <c r="G42" s="8" t="str">
        <f>IF(F42&lt;EOMONTH(F36,0),F42+1,"")</f>
        <v/>
      </c>
      <c r="H42" s="8" t="str">
        <f>IF(G42&lt;EOMONTH(C36,0),G42+1,"")</f>
        <v/>
      </c>
      <c r="I42" s="9" t="str">
        <f>IF(H42&lt;EOMONTH(C36,0),H42+1,"")</f>
        <v/>
      </c>
      <c r="J42" s="27"/>
      <c r="K42" s="29" t="str">
        <f t="shared" si="3"/>
        <v/>
      </c>
      <c r="L42" s="7">
        <f>IF(R41&lt;EOMONTH(L36,0),R41+1,"")</f>
        <v>44529</v>
      </c>
      <c r="M42" s="8">
        <f>IF(L42&lt;EOMONTH(L36,0),L42+1,"")</f>
        <v>44530</v>
      </c>
      <c r="N42" s="8" t="str">
        <f>IF(M42&lt;EOMONTH(L36,0),M42+1,"")</f>
        <v/>
      </c>
      <c r="O42" s="8" t="str">
        <f>IF(N42&lt;EOMONTH(L36,0),N42+1,"")</f>
        <v/>
      </c>
      <c r="P42" s="8" t="str">
        <f>IF(O42&lt;EOMONTH(L36,0),O42+1,"")</f>
        <v/>
      </c>
      <c r="Q42" s="8" t="str">
        <f>IF(P42&lt;EOMONTH(L36,0),P42+1,"")</f>
        <v/>
      </c>
      <c r="R42" s="9" t="str">
        <f>IF(Q42&lt;EOMONTH(L36,0),Q42+1,"")</f>
        <v/>
      </c>
      <c r="T42" s="29">
        <f t="shared" si="10"/>
        <v>52</v>
      </c>
      <c r="U42" s="7">
        <f>IF(AA41&lt;EOMONTH(U36,0),AA41+1,"")</f>
        <v>44557</v>
      </c>
      <c r="V42" s="8">
        <f>IF(U42&lt;EOMONTH(U36,0),U42+1,"")</f>
        <v>44558</v>
      </c>
      <c r="W42" s="8">
        <f>IF(V42&lt;EOMONTH(U36,0),V42+1,"")</f>
        <v>44559</v>
      </c>
      <c r="X42" s="8">
        <f>IF(W42&lt;EOMONTH(U36,0),W42+1,"")</f>
        <v>44560</v>
      </c>
      <c r="Y42" s="8">
        <f>IF(X42&lt;EOMONTH(U36,0),X42+1,"")</f>
        <v>44561</v>
      </c>
      <c r="Z42" s="8" t="str">
        <f>IF(Y42&lt;EOMONTH(U36,0),Y42+1,"")</f>
        <v/>
      </c>
      <c r="AA42" s="9" t="str">
        <f>IF(Z42&lt;EOMONTH(U36,0),Z42+1,"")</f>
        <v/>
      </c>
      <c r="AE42" s="18"/>
    </row>
    <row r="43" spans="2:31" ht="15.75" thickBot="1" x14ac:dyDescent="0.3">
      <c r="B43" s="29" t="str">
        <f t="shared" si="24"/>
        <v/>
      </c>
      <c r="C43" s="10" t="str">
        <f>IF(I42&lt;EOMONTH(C36,0),I42+1,"")</f>
        <v/>
      </c>
      <c r="D43" s="11" t="str">
        <f>IF(C43&lt;EOMONTH(C36,0),C43+1,"")</f>
        <v/>
      </c>
      <c r="E43" s="11" t="str">
        <f>IF(D43&lt;EOMONTH(C36,0),D43+1,"")</f>
        <v/>
      </c>
      <c r="F43" s="11" t="str">
        <f>IF(E43&lt;EOMONTH(C36,0),E43+1,"")</f>
        <v/>
      </c>
      <c r="G43" s="11" t="str">
        <f>IF(F43&lt;EOMONTH(C36,0),F43+1,"")</f>
        <v/>
      </c>
      <c r="H43" s="11" t="str">
        <f>IF(G43&lt;EOMONTH(C36,0),G43+1,"")</f>
        <v/>
      </c>
      <c r="I43" s="12" t="str">
        <f>IF(H43&lt;EOMONTH(C36,0),H43+1,"")</f>
        <v/>
      </c>
      <c r="J43" s="28"/>
      <c r="K43" s="29" t="str">
        <f t="shared" si="3"/>
        <v/>
      </c>
      <c r="L43" s="10" t="str">
        <f>IF(R42&lt;EOMONTH(L36,0),R42+1,"")</f>
        <v/>
      </c>
      <c r="M43" s="11" t="str">
        <f>IF(L43&lt;EOMONTH(L36,0),L43+1,"")</f>
        <v/>
      </c>
      <c r="N43" s="11" t="str">
        <f>IF(M43&lt;EOMONTH(L36,0),M43+1,"")</f>
        <v/>
      </c>
      <c r="O43" s="11" t="str">
        <f>IF(N43&lt;EOMONTH(L36,0),N43+1,"")</f>
        <v/>
      </c>
      <c r="P43" s="11" t="str">
        <f>IF(O43&lt;EOMONTH(L36,0),O43+1,"")</f>
        <v/>
      </c>
      <c r="Q43" s="11" t="str">
        <f>IF(P43&lt;EOMONTH(L36,0),P43+1,"")</f>
        <v/>
      </c>
      <c r="R43" s="12" t="str">
        <f>IF(Q43&lt;EOMONTH(L36,0),Q43+1,"")</f>
        <v/>
      </c>
      <c r="T43" s="29" t="str">
        <f t="shared" si="10"/>
        <v/>
      </c>
      <c r="U43" s="10" t="str">
        <f>IF(AA42&lt;EOMONTH(U36,0),AA42+1,"")</f>
        <v/>
      </c>
      <c r="V43" s="11" t="str">
        <f>IF(U43&lt;EOMONTH(U36,0),U43+1,"")</f>
        <v/>
      </c>
      <c r="W43" s="11" t="str">
        <f>IF(V43&lt;EOMONTH(U36,0),V43+1,"")</f>
        <v/>
      </c>
      <c r="X43" s="11" t="str">
        <f>IF(W43&lt;EOMONTH(U36,0),W43+1,"")</f>
        <v/>
      </c>
      <c r="Y43" s="11" t="str">
        <f>IF(X43&lt;EOMONTH(U36,0),X43+1,"")</f>
        <v/>
      </c>
      <c r="Z43" s="11" t="str">
        <f>IF(Y43&lt;EOMONTH(U36,0),Y43+1,"")</f>
        <v/>
      </c>
      <c r="AA43" s="12" t="str">
        <f>IF(Z43&lt;EOMONTH(U36,0),Z43+1,"")</f>
        <v/>
      </c>
      <c r="AE43" s="18"/>
    </row>
  </sheetData>
  <mergeCells count="11">
    <mergeCell ref="C3:AA3"/>
    <mergeCell ref="C36:I36"/>
    <mergeCell ref="L36:R36"/>
    <mergeCell ref="U36:AA36"/>
    <mergeCell ref="U9:AA9"/>
    <mergeCell ref="C18:I18"/>
    <mergeCell ref="L18:R18"/>
    <mergeCell ref="U18:AA18"/>
    <mergeCell ref="C27:I27"/>
    <mergeCell ref="L27:R27"/>
    <mergeCell ref="U27:AA27"/>
  </mergeCells>
  <conditionalFormatting sqref="C11:I16">
    <cfRule type="expression" dxfId="134" priority="225">
      <formula>OR(C11=$AF$9,C11=$AF$10,C11=$AF$11,C11=$AF$12,C11=$AF$13,C11=$AF$16,C11=$AF$17,C11=$AF$18,C11=$AF$19,C11=$AF$20,C11=$AF$21)</formula>
    </cfRule>
    <cfRule type="containsBlanks" dxfId="133" priority="260">
      <formula>LEN(TRIM(C11))=0</formula>
    </cfRule>
    <cfRule type="timePeriod" dxfId="132" priority="263" timePeriod="today">
      <formula>FLOOR(C11,1)=TODAY()</formula>
    </cfRule>
    <cfRule type="notContainsBlanks" dxfId="131" priority="265">
      <formula>LEN(TRIM(C11))&gt;0</formula>
    </cfRule>
  </conditionalFormatting>
  <conditionalFormatting sqref="L12:R16 M11:R11">
    <cfRule type="expression" dxfId="130" priority="111">
      <formula>OR(L11=$AF$9,L11=$AF$10,L11=$AF$11,L11=$AF$12,L11=$AF$13,L11=$AF$16,L11=$AF$17,L11=$AF$18,L11=$AF$19,L11=$AF$20,L11=$AF$21)</formula>
    </cfRule>
    <cfRule type="containsBlanks" dxfId="129" priority="112">
      <formula>LEN(TRIM(L11))=0</formula>
    </cfRule>
    <cfRule type="timePeriod" dxfId="128" priority="113" timePeriod="today">
      <formula>FLOOR(L11,1)=TODAY()</formula>
    </cfRule>
    <cfRule type="notContainsBlanks" dxfId="127" priority="114">
      <formula>LEN(TRIM(L11))&gt;0</formula>
    </cfRule>
  </conditionalFormatting>
  <conditionalFormatting sqref="U11:AA16">
    <cfRule type="expression" dxfId="126" priority="106">
      <formula>OR(U11=$AF$9,U11=$AF$10,U11=$AF$11,U11=$AF$12,U11=$AF$13,U11=$AF$16,U11=$AF$17,U11=$AF$18,U11=$AF$19,U11=$AF$20,U11=$AF$21)</formula>
    </cfRule>
    <cfRule type="containsBlanks" dxfId="125" priority="107">
      <formula>LEN(TRIM(U11))=0</formula>
    </cfRule>
    <cfRule type="timePeriod" dxfId="124" priority="108" timePeriod="today">
      <formula>FLOOR(U11,1)=TODAY()</formula>
    </cfRule>
    <cfRule type="notContainsBlanks" dxfId="123" priority="109">
      <formula>LEN(TRIM(U11))&gt;0</formula>
    </cfRule>
  </conditionalFormatting>
  <conditionalFormatting sqref="C20:I25">
    <cfRule type="expression" dxfId="122" priority="101">
      <formula>OR(C20=$AF$9,C20=$AF$10,C20=$AF$11,C20=$AF$12,C20=$AF$13,C20=$AF$16,C20=$AF$17,C20=$AF$18,C20=$AF$19,C20=$AF$20,C20=$AF$21)</formula>
    </cfRule>
    <cfRule type="containsBlanks" dxfId="121" priority="102">
      <formula>LEN(TRIM(C20))=0</formula>
    </cfRule>
    <cfRule type="timePeriod" dxfId="120" priority="103" timePeriod="today">
      <formula>FLOOR(C20,1)=TODAY()</formula>
    </cfRule>
    <cfRule type="notContainsBlanks" dxfId="119" priority="104">
      <formula>LEN(TRIM(C20))&gt;0</formula>
    </cfRule>
  </conditionalFormatting>
  <conditionalFormatting sqref="L20:R25">
    <cfRule type="expression" dxfId="118" priority="96">
      <formula>OR(L20=$AF$9,L20=$AF$10,L20=$AF$11,L20=$AF$12,L20=$AF$13,L20=$AF$16,L20=$AF$17,L20=$AF$18,L20=$AF$19,L20=$AF$20,L20=$AF$21)</formula>
    </cfRule>
    <cfRule type="containsBlanks" dxfId="117" priority="97">
      <formula>LEN(TRIM(L20))=0</formula>
    </cfRule>
    <cfRule type="timePeriod" dxfId="116" priority="98" timePeriod="today">
      <formula>FLOOR(L20,1)=TODAY()</formula>
    </cfRule>
    <cfRule type="notContainsBlanks" dxfId="115" priority="99">
      <formula>LEN(TRIM(L20))&gt;0</formula>
    </cfRule>
  </conditionalFormatting>
  <conditionalFormatting sqref="U20:AA25">
    <cfRule type="expression" dxfId="114" priority="91">
      <formula>OR(U20=$AF$9,U20=$AF$10,U20=$AF$11,U20=$AF$12,U20=$AF$13,U20=$AF$16,U20=$AF$17,U20=$AF$18,U20=$AF$19,U20=$AF$20,U20=$AF$21)</formula>
    </cfRule>
    <cfRule type="containsBlanks" dxfId="113" priority="92">
      <formula>LEN(TRIM(U20))=0</formula>
    </cfRule>
    <cfRule type="timePeriod" dxfId="112" priority="93" timePeriod="today">
      <formula>FLOOR(U20,1)=TODAY()</formula>
    </cfRule>
    <cfRule type="notContainsBlanks" dxfId="111" priority="94">
      <formula>LEN(TRIM(U20))&gt;0</formula>
    </cfRule>
  </conditionalFormatting>
  <conditionalFormatting sqref="C29:I34">
    <cfRule type="expression" dxfId="110" priority="86">
      <formula>OR(C29=$AF$9,C29=$AF$10,C29=$AF$11,C29=$AF$12,C29=$AF$13,C29=$AF$16,C29=$AF$17,C29=$AF$18,C29=$AF$19,C29=$AF$20,C29=$AF$21)</formula>
    </cfRule>
    <cfRule type="containsBlanks" dxfId="109" priority="87">
      <formula>LEN(TRIM(C29))=0</formula>
    </cfRule>
    <cfRule type="timePeriod" dxfId="108" priority="88" timePeriod="today">
      <formula>FLOOR(C29,1)=TODAY()</formula>
    </cfRule>
    <cfRule type="notContainsBlanks" dxfId="107" priority="89">
      <formula>LEN(TRIM(C29))&gt;0</formula>
    </cfRule>
  </conditionalFormatting>
  <conditionalFormatting sqref="L29:R34">
    <cfRule type="expression" dxfId="106" priority="81">
      <formula>OR(L29=$AF$9,L29=$AF$10,L29=$AF$11,L29=$AF$12,L29=$AF$13,L29=$AF$16,L29=$AF$17,L29=$AF$18,L29=$AF$19,L29=$AF$20,L29=$AF$21)</formula>
    </cfRule>
    <cfRule type="containsBlanks" dxfId="105" priority="82">
      <formula>LEN(TRIM(L29))=0</formula>
    </cfRule>
    <cfRule type="timePeriod" dxfId="104" priority="83" timePeriod="today">
      <formula>FLOOR(L29,1)=TODAY()</formula>
    </cfRule>
    <cfRule type="notContainsBlanks" dxfId="103" priority="84">
      <formula>LEN(TRIM(L29))&gt;0</formula>
    </cfRule>
  </conditionalFormatting>
  <conditionalFormatting sqref="U29:AA34">
    <cfRule type="expression" dxfId="102" priority="76">
      <formula>OR(U29=$AF$9,U29=$AF$10,U29=$AF$11,U29=$AF$12,U29=$AF$13,U29=$AF$16,U29=$AF$17,U29=$AF$18,U29=$AF$19,U29=$AF$20,U29=$AF$21)</formula>
    </cfRule>
    <cfRule type="containsBlanks" dxfId="101" priority="77">
      <formula>LEN(TRIM(U29))=0</formula>
    </cfRule>
    <cfRule type="timePeriod" dxfId="100" priority="78" timePeriod="today">
      <formula>FLOOR(U29,1)=TODAY()</formula>
    </cfRule>
    <cfRule type="notContainsBlanks" dxfId="99" priority="79">
      <formula>LEN(TRIM(U29))&gt;0</formula>
    </cfRule>
  </conditionalFormatting>
  <conditionalFormatting sqref="C38:I43">
    <cfRule type="expression" dxfId="98" priority="71">
      <formula>OR(C38=$AF$9,C38=$AF$10,C38=$AF$11,C38=$AF$12,C38=$AF$13,C38=$AF$16,C38=$AF$17,C38=$AF$18,C38=$AF$19,C38=$AF$20,C38=$AF$21)</formula>
    </cfRule>
    <cfRule type="containsBlanks" dxfId="97" priority="72">
      <formula>LEN(TRIM(C38))=0</formula>
    </cfRule>
    <cfRule type="timePeriod" dxfId="96" priority="73" timePeriod="today">
      <formula>FLOOR(C38,1)=TODAY()</formula>
    </cfRule>
    <cfRule type="notContainsBlanks" dxfId="95" priority="74">
      <formula>LEN(TRIM(C38))&gt;0</formula>
    </cfRule>
  </conditionalFormatting>
  <conditionalFormatting sqref="L38:R43">
    <cfRule type="expression" dxfId="94" priority="66">
      <formula>OR(L38=$AF$9,L38=$AF$10,L38=$AF$11,L38=$AF$12,L38=$AF$13,L38=$AF$16,L38=$AF$17,L38=$AF$18,L38=$AF$19,L38=$AF$20,L38=$AF$21)</formula>
    </cfRule>
    <cfRule type="containsBlanks" dxfId="93" priority="67">
      <formula>LEN(TRIM(L38))=0</formula>
    </cfRule>
    <cfRule type="timePeriod" dxfId="92" priority="68" timePeriod="today">
      <formula>FLOOR(L38,1)=TODAY()</formula>
    </cfRule>
    <cfRule type="notContainsBlanks" dxfId="91" priority="69">
      <formula>LEN(TRIM(L38))&gt;0</formula>
    </cfRule>
  </conditionalFormatting>
  <conditionalFormatting sqref="U38:AA43">
    <cfRule type="expression" dxfId="90" priority="61">
      <formula>OR(U38=$AF$9,U38=$AF$10,U38=$AF$11,U38=$AF$12,U38=$AF$13,U38=$AF$16,U38=$AF$17,U38=$AF$18,U38=$AF$19,U38=$AF$20,U38=$AF$21)</formula>
    </cfRule>
    <cfRule type="containsBlanks" dxfId="89" priority="62">
      <formula>LEN(TRIM(U38))=0</formula>
    </cfRule>
    <cfRule type="timePeriod" dxfId="88" priority="63" timePeriod="today">
      <formula>FLOOR(U38,1)=TODAY()</formula>
    </cfRule>
    <cfRule type="notContainsBlanks" dxfId="87" priority="64">
      <formula>LEN(TRIM(U38))&gt;0</formula>
    </cfRule>
  </conditionalFormatting>
  <conditionalFormatting sqref="K10">
    <cfRule type="expression" dxfId="86" priority="46">
      <formula>OR(K10=$AF$9,K10=$AF$10,K10=$AF$11,K10=$AF$12,K10=$AF$13,K10=$AF$16,K10=$AF$17,K10=$AF$18,K10=$AF$19,K10=$AF$20,K10=$AF$21)</formula>
    </cfRule>
    <cfRule type="containsBlanks" dxfId="85" priority="47">
      <formula>LEN(TRIM(K10))=0</formula>
    </cfRule>
    <cfRule type="timePeriod" dxfId="84" priority="48" timePeriod="today">
      <formula>FLOOR(K10,1)=TODAY()</formula>
    </cfRule>
    <cfRule type="notContainsBlanks" dxfId="83" priority="49">
      <formula>LEN(TRIM(K10))&gt;0</formula>
    </cfRule>
  </conditionalFormatting>
  <conditionalFormatting sqref="T10">
    <cfRule type="expression" dxfId="82" priority="7">
      <formula>OR(T10=$AF$9,T10=$AF$10,T10=$AF$11,T10=$AF$12,T10=$AF$13,T10=$AF$16,T10=$AF$17,T10=$AF$18,T10=$AF$19,T10=$AF$20,T10=$AF$21)</formula>
    </cfRule>
    <cfRule type="containsBlanks" dxfId="81" priority="8">
      <formula>LEN(TRIM(T10))=0</formula>
    </cfRule>
    <cfRule type="timePeriod" dxfId="80" priority="9" timePeriod="today">
      <formula>FLOOR(T10,1)=TODAY()</formula>
    </cfRule>
    <cfRule type="notContainsBlanks" dxfId="79" priority="10">
      <formula>LEN(TRIM(T10))&gt;0</formula>
    </cfRule>
  </conditionalFormatting>
  <conditionalFormatting sqref="L11">
    <cfRule type="expression" dxfId="78" priority="2">
      <formula>OR(L11=$AF$9,L11=$AF$10,L11=$AF$11,L11=$AF$12,L11=$AF$13,L11=$AF$16,L11=$AF$17,L11=$AF$18,L11=$AF$19,L11=$AF$20,L11=$AF$21)</formula>
    </cfRule>
    <cfRule type="containsBlanks" dxfId="77" priority="3">
      <formula>LEN(TRIM(L11))=0</formula>
    </cfRule>
    <cfRule type="timePeriod" dxfId="76" priority="4" timePeriod="today">
      <formula>FLOOR(L11,1)=TODAY()</formula>
    </cfRule>
    <cfRule type="notContainsBlanks" dxfId="75" priority="5">
      <formula>LEN(TRIM(L11))&gt;0</formula>
    </cfRule>
  </conditionalFormatting>
  <hyperlinks>
    <hyperlink ref="AE10" r:id="rId1" display="https://www.joursferies.fr/fete-du-travail.php"/>
    <hyperlink ref="AE17" r:id="rId2" display="https://www.joursferies.fr/ascension.php"/>
    <hyperlink ref="AE18" r:id="rId3" display="https://www.joursferies.fr/pentecote.php"/>
    <hyperlink ref="AE19" r:id="rId4" display="https://www.joursferies.fr/assomption.php"/>
    <hyperlink ref="AE20" r:id="rId5" display="https://www.joursferies.fr/toussaint.php"/>
    <hyperlink ref="AE13" r:id="rId6" display="https://www.joursferies.fr/armistice.php"/>
    <hyperlink ref="AE21" r:id="rId7" display="https://www.joursferies.fr/noel.php"/>
    <hyperlink ref="AE16" r:id="rId8" display="https://www.joursferies.fr/lundi-de-paques.php"/>
  </hyperlinks>
  <pageMargins left="0.7" right="0.7" top="0.75" bottom="0.75" header="0.3" footer="0.3"/>
  <pageSetup paperSize="9" scale="68" orientation="landscape" r:id="rId9"/>
  <drawing r:id="rId10"/>
  <legacyDrawing r:id="rId11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12" name="Spinner 2">
              <controlPr defaultSize="0" autoPict="0">
                <anchor moveWithCells="1" sizeWithCells="1">
                  <from>
                    <xdr:col>13</xdr:col>
                    <xdr:colOff>95250</xdr:colOff>
                    <xdr:row>3</xdr:row>
                    <xdr:rowOff>85725</xdr:rowOff>
                  </from>
                  <to>
                    <xdr:col>15</xdr:col>
                    <xdr:colOff>228600</xdr:colOff>
                    <xdr:row>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Planning</vt:lpstr>
      <vt:lpstr>An_réf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Martine ROCHE</cp:lastModifiedBy>
  <cp:lastPrinted>2021-03-01T11:24:03Z</cp:lastPrinted>
  <dcterms:created xsi:type="dcterms:W3CDTF">2018-04-19T14:41:04Z</dcterms:created>
  <dcterms:modified xsi:type="dcterms:W3CDTF">2021-03-09T10:17:38Z</dcterms:modified>
</cp:coreProperties>
</file>