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ean-Pierre\Bureau\"/>
    </mc:Choice>
  </mc:AlternateContent>
  <xr:revisionPtr revIDLastSave="0" documentId="13_ncr:1_{CBF1678E-C704-4B51-95EC-A635B210DB2B}" xr6:coauthVersionLast="46" xr6:coauthVersionMax="46" xr10:uidLastSave="{00000000-0000-0000-0000-000000000000}"/>
  <bookViews>
    <workbookView xWindow="-120" yWindow="-120" windowWidth="29040" windowHeight="15840" xr2:uid="{919A4F90-96FF-474E-9DB4-A434AC5AD54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 a="1"/>
  <c r="D3" i="1" s="1"/>
  <c r="D4" i="1" a="1"/>
  <c r="D4" i="1"/>
  <c r="D5" i="1" a="1"/>
  <c r="D5" i="1" s="1"/>
  <c r="D6" i="1" a="1"/>
  <c r="D6" i="1" s="1"/>
  <c r="D7" i="1" a="1"/>
  <c r="D7" i="1" s="1"/>
  <c r="D2" i="1" a="1"/>
  <c r="D2" i="1" s="1"/>
  <c r="E3" i="1" a="1"/>
  <c r="E3" i="1" s="1"/>
  <c r="E4" i="1" a="1"/>
  <c r="E4" i="1"/>
  <c r="E5" i="1" a="1"/>
  <c r="E5" i="1" s="1"/>
  <c r="E6" i="1" a="1"/>
  <c r="E6" i="1" s="1"/>
  <c r="E7" i="1" a="1"/>
  <c r="E7" i="1" s="1"/>
  <c r="E2" i="1" a="1"/>
  <c r="E2" i="1"/>
  <c r="O3" i="1"/>
  <c r="M3" i="1"/>
  <c r="L3" i="1" a="1"/>
  <c r="L3" i="1" s="1"/>
  <c r="B3" i="1" a="1"/>
  <c r="B3" i="1" s="1"/>
  <c r="C3" i="1" a="1"/>
  <c r="C3" i="1" s="1"/>
  <c r="B4" i="1" a="1"/>
  <c r="B4" i="1" s="1"/>
  <c r="C4" i="1" a="1"/>
  <c r="C4" i="1" s="1"/>
  <c r="B5" i="1" a="1"/>
  <c r="B5" i="1" s="1"/>
  <c r="C5" i="1" a="1"/>
  <c r="C5" i="1" s="1"/>
  <c r="B6" i="1" a="1"/>
  <c r="B6" i="1" s="1"/>
  <c r="C6" i="1" a="1"/>
  <c r="C6" i="1" s="1"/>
  <c r="B7" i="1" a="1"/>
  <c r="B7" i="1" s="1"/>
  <c r="C7" i="1" a="1"/>
  <c r="C7" i="1" s="1"/>
  <c r="C2" i="1" a="1"/>
  <c r="C2" i="1" s="1"/>
  <c r="B2" i="1" a="1"/>
  <c r="B2" i="1" s="1"/>
  <c r="H14" i="1"/>
  <c r="I14" i="1"/>
  <c r="H15" i="1"/>
  <c r="I15" i="1"/>
  <c r="H16" i="1"/>
  <c r="I16" i="1"/>
  <c r="H17" i="1"/>
  <c r="I17" i="1"/>
  <c r="I13" i="1"/>
  <c r="H13" i="1"/>
  <c r="J4" i="1"/>
  <c r="J5" i="1"/>
  <c r="J6" i="1"/>
  <c r="J7" i="1"/>
  <c r="J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 Pingou / JP</author>
  </authors>
  <commentList>
    <comment ref="B1" authorId="0" shapeId="0" xr:uid="{5738C7AD-4F73-4213-A181-D00753C4E8FF}">
      <text>
        <r>
          <rPr>
            <b/>
            <sz val="9"/>
            <color indexed="81"/>
            <rFont val="Tahoma"/>
            <charset val="1"/>
          </rPr>
          <t>en cellule B1 soit indiquée « conception »</t>
        </r>
      </text>
    </comment>
    <comment ref="C1" authorId="0" shapeId="0" xr:uid="{536DD6D1-4C88-4358-8ED4-5DF84AA136D8}">
      <text>
        <r>
          <rPr>
            <b/>
            <sz val="9"/>
            <color indexed="81"/>
            <rFont val="Tahoma"/>
            <charset val="1"/>
          </rPr>
          <t xml:space="preserve">en cellule C1 « exécution » </t>
        </r>
      </text>
    </comment>
    <comment ref="A17" authorId="0" shapeId="0" xr:uid="{39F4D2CB-FDF2-4BA5-9FDC-EEF63DB7A68D}">
      <text>
        <r>
          <rPr>
            <b/>
            <sz val="9"/>
            <color indexed="81"/>
            <rFont val="Tahoma"/>
            <charset val="1"/>
          </rPr>
          <t>en Cellule A2, soit indiquée « Semaine 1 », en cellule A3 « Semaine 2» etc. Jusqu’à la semaine 52. 
soit; plage A2:A53  par copier/glisser vers le bas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<sst xmlns="http://schemas.openxmlformats.org/spreadsheetml/2006/main" count="72" uniqueCount="67">
  <si>
    <t>Execution</t>
  </si>
  <si>
    <t>Conception</t>
  </si>
  <si>
    <t>Projet 1</t>
  </si>
  <si>
    <t>Projet 2</t>
  </si>
  <si>
    <t>Projet 3</t>
  </si>
  <si>
    <t>Projet 4</t>
  </si>
  <si>
    <t>Projet 5</t>
  </si>
  <si>
    <t>NOM</t>
  </si>
  <si>
    <t>DEBUT</t>
  </si>
  <si>
    <t>FIN</t>
  </si>
  <si>
    <t>POLES</t>
  </si>
  <si>
    <t>DELAI TRIATEMENT</t>
  </si>
  <si>
    <t>Noms projets</t>
  </si>
  <si>
    <t>N° de semaine</t>
  </si>
  <si>
    <t>Année</t>
  </si>
  <si>
    <t>Semaine 1</t>
  </si>
  <si>
    <t>les semaines</t>
  </si>
  <si>
    <t>Semaine 2</t>
  </si>
  <si>
    <t>Semaine 3</t>
  </si>
  <si>
    <t>Semaine 4</t>
  </si>
  <si>
    <t>Semaine 5</t>
  </si>
  <si>
    <t>Semaine 6</t>
  </si>
  <si>
    <t>Semaine 7</t>
  </si>
  <si>
    <t>Semaine 8</t>
  </si>
  <si>
    <t>Semaine 9</t>
  </si>
  <si>
    <t>Semaine 10</t>
  </si>
  <si>
    <t>Semaine 11</t>
  </si>
  <si>
    <t>Semaine 12</t>
  </si>
  <si>
    <t>Semaine 13</t>
  </si>
  <si>
    <t>Semaine 14</t>
  </si>
  <si>
    <t>Semaine 15</t>
  </si>
  <si>
    <t>Semaine 16</t>
  </si>
  <si>
    <t>Semaine 17</t>
  </si>
  <si>
    <t>Semaine 18</t>
  </si>
  <si>
    <t>Semaine 19</t>
  </si>
  <si>
    <t>Semaine 20</t>
  </si>
  <si>
    <t>Semaine 21</t>
  </si>
  <si>
    <t>Semaine 22</t>
  </si>
  <si>
    <t>Semaine 23</t>
  </si>
  <si>
    <t>Semaine 24</t>
  </si>
  <si>
    <t>Semaine 25</t>
  </si>
  <si>
    <t>Semaine 26</t>
  </si>
  <si>
    <t>Semaine 27</t>
  </si>
  <si>
    <t>Semaine 28</t>
  </si>
  <si>
    <t>Semaine 29</t>
  </si>
  <si>
    <t>Semaine 30</t>
  </si>
  <si>
    <t>Semaine 31</t>
  </si>
  <si>
    <t>Semaine 32</t>
  </si>
  <si>
    <t>Semaine 33</t>
  </si>
  <si>
    <t>Semaine 34</t>
  </si>
  <si>
    <t>Semaine 35</t>
  </si>
  <si>
    <t>Semaine 36</t>
  </si>
  <si>
    <t>Semaine 37</t>
  </si>
  <si>
    <t>Semaine 38</t>
  </si>
  <si>
    <t>Semaine 39</t>
  </si>
  <si>
    <t>Semaine 40</t>
  </si>
  <si>
    <t>Semaine 41</t>
  </si>
  <si>
    <t>Semaine 42</t>
  </si>
  <si>
    <t>Semaine 43</t>
  </si>
  <si>
    <t>Semaine 44</t>
  </si>
  <si>
    <t>Semaine 45</t>
  </si>
  <si>
    <t>Semaine 46</t>
  </si>
  <si>
    <t>Semaine 47</t>
  </si>
  <si>
    <t>Semaine 48</t>
  </si>
  <si>
    <t>Semaine 49</t>
  </si>
  <si>
    <t>Semaine 50</t>
  </si>
  <si>
    <t>Semaine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</si>
</sst>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d/dd/mmm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Tahoma"/>
      <charset val="1"/>
    </font>
    <font>
      <sz val="12"/>
      <color rgb="FF303030"/>
      <name val="Courier New"/>
      <family val="3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14" fontId="0" fillId="0" borderId="0" xfId="0" applyNumberFormat="1"/>
    <xf numFmtId="168" fontId="0" fillId="0" borderId="0" xfId="0" applyNumberFormat="1"/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 indent="1"/>
    </xf>
    <xf numFmtId="0" fontId="0" fillId="4" borderId="1" xfId="0" applyFill="1" applyBorder="1"/>
    <xf numFmtId="0" fontId="0" fillId="5" borderId="1" xfId="0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 indent="1"/>
    </xf>
    <xf numFmtId="0" fontId="0" fillId="5" borderId="1" xfId="0" applyFill="1" applyBorder="1"/>
    <xf numFmtId="0" fontId="0" fillId="6" borderId="1" xfId="0" applyFill="1" applyBorder="1" applyAlignment="1">
      <alignment horizontal="centerContinuous" vertical="distributed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285750</xdr:colOff>
      <xdr:row>8</xdr:row>
      <xdr:rowOff>171450</xdr:rowOff>
    </xdr:from>
    <xdr:to>
      <xdr:col>20</xdr:col>
      <xdr:colOff>400050</xdr:colOff>
      <xdr:row>36</xdr:row>
      <xdr:rowOff>171450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E2F4DCFA-E29D-4806-B5F6-D6150B49E0CA}"/>
            </a:ext>
          </a:extLst>
        </xdr:cNvPr>
        <xdr:cNvSpPr txBox="1"/>
      </xdr:nvSpPr>
      <xdr:spPr>
        <a:xfrm>
          <a:off x="8982075" y="1695450"/>
          <a:ext cx="6972300" cy="5334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20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emily064</a:t>
          </a:r>
          <a:r>
            <a:rPr lang="fr-CH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 </a:t>
          </a:r>
          <a:r>
            <a:rPr lang="fr-CH" sz="120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27 févr. 2021 à 15:41</a:t>
          </a:r>
          <a:br>
            <a:rPr lang="fr-CH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CH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CH" sz="120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emily064</a:t>
          </a:r>
          <a:r>
            <a:rPr lang="fr-CH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 </a:t>
          </a:r>
          <a:r>
            <a:rPr lang="fr-CH" sz="120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27 févr. 2021 à 16:10</a:t>
          </a:r>
          <a:endParaRPr lang="fr-CH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Bonjour,</a:t>
          </a:r>
          <a:b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 viens vers vous car je dois effectuer des calculs selon le nombre de projet en fonction des différents pôles de travail (exécution ou conception).</a:t>
          </a:r>
          <a:b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 ne dois pas utiliser de VBA! Merci</a:t>
          </a:r>
          <a:b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 m’explique:</a:t>
          </a:r>
          <a:b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Projet 1: du 01/01 au 10/01 - Execution</a:t>
          </a:r>
          <a:b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Projet 2: du 01/01 au 08/01 - Conception</a:t>
          </a:r>
          <a:b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Projet 3: du 06/01 au 13/01 - Exécution</a:t>
          </a:r>
          <a:b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Projet 4: du 11/01 au 17/01 - Conception</a:t>
          </a:r>
          <a:b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Projet 5: du 11/01 au 24/01 - Conception</a:t>
          </a:r>
          <a:b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J’aimerais que:</a:t>
          </a:r>
          <a:b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en Cellule A2, soit indiquée « Semaine 1 », en cellule A3 « Semaine 2» etc. Jusqu’à la semaine 52.</a:t>
          </a:r>
          <a:b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en cellule B1 soit indiquée « conception » et en cellule C1 « exécution »</a:t>
          </a:r>
          <a:b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Finalité: quelle est la méthode de calcul pour que en cellule B2 il m’indique le nombre de projet en cours sur la 1ère semaine de l’année en « conception »?</a:t>
          </a:r>
          <a:b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 weeks end devront être comptabilisés car les projets sont travaillés durant cette période, la semaine 1 de l’année doit être du « 04/01 au 10/01 » inclus.</a:t>
          </a:r>
          <a:b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Cela me servira à repartir les tâches dans mon entreprise, sachant que nous avons une 10aines de projet par semaine cela est très fastidieux de le faire soit même à la main!</a:t>
          </a:r>
          <a:b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Merci pour votre aide! C’est toujours un plaisir d’échanger ici!</a:t>
          </a:r>
          <a:b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Emilie</a:t>
          </a:r>
        </a:p>
        <a:p>
          <a:endParaRPr lang="fr-CH" sz="12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DDD8D-DC2B-4319-B87F-F4318B7397D0}">
  <dimension ref="A1:O52"/>
  <sheetViews>
    <sheetView tabSelected="1" workbookViewId="0">
      <selection activeCell="K21" sqref="K21"/>
    </sheetView>
  </sheetViews>
  <sheetFormatPr baseColWidth="10" defaultRowHeight="15" x14ac:dyDescent="0.25"/>
  <cols>
    <col min="1" max="1" width="14.140625" customWidth="1"/>
    <col min="2" max="2" width="14" bestFit="1" customWidth="1"/>
    <col min="3" max="3" width="10.28515625" bestFit="1" customWidth="1"/>
    <col min="4" max="4" width="14.42578125" customWidth="1"/>
    <col min="6" max="6" width="7.28515625" bestFit="1" customWidth="1"/>
    <col min="7" max="8" width="13.7109375" customWidth="1"/>
    <col min="10" max="10" width="17.140625" bestFit="1" customWidth="1"/>
  </cols>
  <sheetData>
    <row r="1" spans="1:15" ht="30" customHeight="1" thickBot="1" x14ac:dyDescent="0.3">
      <c r="A1" s="4" t="s">
        <v>16</v>
      </c>
      <c r="B1" s="5" t="s">
        <v>1</v>
      </c>
      <c r="C1" s="8" t="s">
        <v>0</v>
      </c>
      <c r="D1" s="11" t="s">
        <v>12</v>
      </c>
      <c r="E1" s="11"/>
    </row>
    <row r="2" spans="1:15" ht="16.5" thickBot="1" x14ac:dyDescent="0.3">
      <c r="A2" s="1" t="s">
        <v>15</v>
      </c>
      <c r="B2" s="6" cm="1">
        <f t="array" ref="B2">SUMPRODUCT(($I$3:$I$7=B$1)*(_xlfn.ISOWEEKNUM($H$3:$H$7)=ROW()-1)*(_xlfn.ISOWEEKNUM($H$3:$H$7)=ROW()-1))</f>
        <v>1</v>
      </c>
      <c r="C2" s="9" cm="1">
        <f t="array" ref="C2">SUMPRODUCT(($I$3:$I$7=C$1)*(_xlfn.ISOWEEKNUM($H$3:$H$7)=ROW()-1)*(_xlfn.ISOWEEKNUM($H$3:$H$7)=ROW()-1))</f>
        <v>1</v>
      </c>
      <c r="D2" s="7" t="str" cm="1">
        <f t="array" ref="D2">IF(ISERR(INDEX($F$3:$F$7,SUMPRODUCT(($I$3:$I$7=$B$1)*1*(_xlfn.ISOWEEKNUM($H$3:$H$7)=ROW()-1)*ROW($F$3:$F$7))-2)),"",INDEX($F$3:$F$7,SUMPRODUCT(($I$3:$I$7=$B$1)*1*(_xlfn.ISOWEEKNUM($H$3:$H$7)=ROW()-1)*ROW($F$3:$F$7))-2))</f>
        <v>Projet 2</v>
      </c>
      <c r="E2" s="10" t="str" cm="1">
        <f t="array" ref="E2">IF(ISERR(INDEX($F$3:$F$7,SUMPRODUCT(($I$3:$I$7=$C$1)*1*(_xlfn.ISOWEEKNUM($H$3:$H$7)=ROW()-1)*ROW($F$3:$F$7))-2)),"",INDEX($F$3:$F$7,SUMPRODUCT(($I$3:$I$7=$C$1)*1*(_xlfn.ISOWEEKNUM($H$3:$H$7)=ROW()-1)*ROW($F$3:$F$7))-2))</f>
        <v>Projet 1</v>
      </c>
      <c r="F2" t="s">
        <v>7</v>
      </c>
      <c r="G2" t="s">
        <v>8</v>
      </c>
      <c r="H2" t="s">
        <v>9</v>
      </c>
      <c r="I2" t="s">
        <v>10</v>
      </c>
      <c r="J2" t="s">
        <v>11</v>
      </c>
    </row>
    <row r="3" spans="1:15" ht="16.5" thickBot="1" x14ac:dyDescent="0.3">
      <c r="A3" s="1" t="s">
        <v>17</v>
      </c>
      <c r="B3" s="6" cm="1">
        <f t="array" ref="B3">SUMPRODUCT(($I$3:$I$7=B$1)*(_xlfn.ISOWEEKNUM($H$3:$H$7)=ROW()-1)*(_xlfn.ISOWEEKNUM($H$3:$H$7)=ROW()-1))</f>
        <v>1</v>
      </c>
      <c r="C3" s="9" cm="1">
        <f t="array" ref="C3">SUMPRODUCT(($I$3:$I$7=C$1)*(_xlfn.ISOWEEKNUM($H$3:$H$7)=ROW()-1)*(_xlfn.ISOWEEKNUM($H$3:$H$7)=ROW()-1))</f>
        <v>1</v>
      </c>
      <c r="D3" s="7" t="str" cm="1">
        <f t="array" ref="D3">IF(ISERR(INDEX($F$3:$F$7,SUMPRODUCT(($I$3:$I$7=$B$1)*1*(_xlfn.ISOWEEKNUM($H$3:$H$7)=ROW()-1)*ROW($F$3:$F$7))-2)),"",INDEX($F$3:$F$7,SUMPRODUCT(($I$3:$I$7=$B$1)*1*(_xlfn.ISOWEEKNUM($H$3:$H$7)=ROW()-1)*ROW($F$3:$F$7))-2))</f>
        <v>Projet 4</v>
      </c>
      <c r="E3" s="10" t="str" cm="1">
        <f t="array" ref="E3">IF(ISERR(INDEX($F$3:$F$7,SUMPRODUCT(($I$3:$I$7=$C$1)*1*(_xlfn.ISOWEEKNUM($H$3:$H$7)=ROW()-1)*ROW($F$3:$F$7))-2)),"",INDEX($F$3:$F$7,SUMPRODUCT(($I$3:$I$7=$C$1)*1*(_xlfn.ISOWEEKNUM($H$3:$H$7)=ROW()-1)*ROW($F$3:$F$7))-2))</f>
        <v>Projet 3</v>
      </c>
      <c r="F3" t="s">
        <v>2</v>
      </c>
      <c r="G3" s="3">
        <v>44197</v>
      </c>
      <c r="H3" s="3">
        <v>44206</v>
      </c>
      <c r="I3" t="s">
        <v>0</v>
      </c>
      <c r="J3">
        <f>DATEDIF(G3,H3,"d")</f>
        <v>9</v>
      </c>
      <c r="L3" cm="1">
        <f t="array" ref="L3">SUMPRODUCT(($I$3:$I$7=$B$1)*1,_xlfn.ISOWEEKNUM(G3:G7)=ROW()-2,ROW($F$3:F7))</f>
        <v>0</v>
      </c>
      <c r="M3" t="str">
        <f>INDEX(F3:F7,3)</f>
        <v>Projet 3</v>
      </c>
      <c r="O3" t="b">
        <f>ISERR(E4)</f>
        <v>0</v>
      </c>
    </row>
    <row r="4" spans="1:15" ht="16.5" thickBot="1" x14ac:dyDescent="0.3">
      <c r="A4" s="1" t="s">
        <v>18</v>
      </c>
      <c r="B4" s="6" cm="1">
        <f t="array" ref="B4">SUMPRODUCT(($I$3:$I$7=B$1)*(_xlfn.ISOWEEKNUM($H$3:$H$7)=ROW()-1)*(_xlfn.ISOWEEKNUM($H$3:$H$7)=ROW()-1))</f>
        <v>1</v>
      </c>
      <c r="C4" s="9" cm="1">
        <f t="array" ref="C4">SUMPRODUCT(($I$3:$I$7=C$1)*(_xlfn.ISOWEEKNUM($H$3:$H$7)=ROW()-1)*(_xlfn.ISOWEEKNUM($H$3:$H$7)=ROW()-1))</f>
        <v>0</v>
      </c>
      <c r="D4" s="7" t="str" cm="1">
        <f t="array" ref="D4">IF(ISERR(INDEX($F$3:$F$7,SUMPRODUCT(($I$3:$I$7=$B$1)*1*(_xlfn.ISOWEEKNUM($H$3:$H$7)=ROW()-1)*ROW($F$3:$F$7))-2)),"",INDEX($F$3:$F$7,SUMPRODUCT(($I$3:$I$7=$B$1)*1*(_xlfn.ISOWEEKNUM($H$3:$H$7)=ROW()-1)*ROW($F$3:$F$7))-2))</f>
        <v>Projet 5</v>
      </c>
      <c r="E4" s="10" t="str" cm="1">
        <f t="array" ref="E4">IF(ISERR(INDEX($F$3:$F$7,SUMPRODUCT(($I$3:$I$7=$C$1)*1*(_xlfn.ISOWEEKNUM($H$3:$H$7)=ROW()-1)*ROW($F$3:$F$7))-2)),"",INDEX($F$3:$F$7,SUMPRODUCT(($I$3:$I$7=$C$1)*1*(_xlfn.ISOWEEKNUM($H$3:$H$7)=ROW()-1)*ROW($F$3:$F$7))-2))</f>
        <v/>
      </c>
      <c r="F4" t="s">
        <v>3</v>
      </c>
      <c r="G4" s="3">
        <v>44197</v>
      </c>
      <c r="H4" s="3">
        <v>44204</v>
      </c>
      <c r="I4" t="s">
        <v>1</v>
      </c>
      <c r="J4">
        <f t="shared" ref="J4:J7" si="0">DATEDIF(G4,H4,"d")</f>
        <v>7</v>
      </c>
    </row>
    <row r="5" spans="1:15" ht="16.5" thickBot="1" x14ac:dyDescent="0.3">
      <c r="A5" s="1" t="s">
        <v>19</v>
      </c>
      <c r="B5" s="6" cm="1">
        <f t="array" ref="B5">SUMPRODUCT(($I$3:$I$7=B$1)*(_xlfn.ISOWEEKNUM($H$3:$H$7)=ROW()-1)*(_xlfn.ISOWEEKNUM($H$3:$H$7)=ROW()-1))</f>
        <v>0</v>
      </c>
      <c r="C5" s="9" cm="1">
        <f t="array" ref="C5">SUMPRODUCT(($I$3:$I$7=C$1)*(_xlfn.ISOWEEKNUM($H$3:$H$7)=ROW()-1)*(_xlfn.ISOWEEKNUM($H$3:$H$7)=ROW()-1))</f>
        <v>0</v>
      </c>
      <c r="D5" s="7" t="str" cm="1">
        <f t="array" ref="D5">IF(ISERR(INDEX($F$3:$F$7,SUMPRODUCT(($I$3:$I$7=$B$1)*1*(_xlfn.ISOWEEKNUM($H$3:$H$7)=ROW()-1)*ROW($F$3:$F$7))-2)),"",INDEX($F$3:$F$7,SUMPRODUCT(($I$3:$I$7=$B$1)*1*(_xlfn.ISOWEEKNUM($H$3:$H$7)=ROW()-1)*ROW($F$3:$F$7))-2))</f>
        <v/>
      </c>
      <c r="E5" s="10" t="str" cm="1">
        <f t="array" ref="E5">IF(ISERR(INDEX($F$3:$F$7,SUMPRODUCT(($I$3:$I$7=$C$1)*1*(_xlfn.ISOWEEKNUM($H$3:$H$7)=ROW()-1)*ROW($F$3:$F$7))-2)),"",INDEX($F$3:$F$7,SUMPRODUCT(($I$3:$I$7=$C$1)*1*(_xlfn.ISOWEEKNUM($H$3:$H$7)=ROW()-1)*ROW($F$3:$F$7))-2))</f>
        <v/>
      </c>
      <c r="F5" t="s">
        <v>4</v>
      </c>
      <c r="G5" s="3">
        <v>44202</v>
      </c>
      <c r="H5" s="3">
        <v>44209</v>
      </c>
      <c r="I5" t="s">
        <v>0</v>
      </c>
      <c r="J5">
        <f t="shared" si="0"/>
        <v>7</v>
      </c>
    </row>
    <row r="6" spans="1:15" ht="16.5" thickBot="1" x14ac:dyDescent="0.3">
      <c r="A6" s="1" t="s">
        <v>20</v>
      </c>
      <c r="B6" s="6" cm="1">
        <f t="array" ref="B6">SUMPRODUCT(($I$3:$I$7=B$1)*(_xlfn.ISOWEEKNUM($H$3:$H$7)=ROW()-1)*(_xlfn.ISOWEEKNUM($H$3:$H$7)=ROW()-1))</f>
        <v>0</v>
      </c>
      <c r="C6" s="9" cm="1">
        <f t="array" ref="C6">SUMPRODUCT(($I$3:$I$7=C$1)*(_xlfn.ISOWEEKNUM($H$3:$H$7)=ROW()-1)*(_xlfn.ISOWEEKNUM($H$3:$H$7)=ROW()-1))</f>
        <v>0</v>
      </c>
      <c r="D6" s="7" t="str" cm="1">
        <f t="array" ref="D6">IF(ISERR(INDEX($F$3:$F$7,SUMPRODUCT(($I$3:$I$7=$B$1)*1*(_xlfn.ISOWEEKNUM($H$3:$H$7)=ROW()-1)*ROW($F$3:$F$7))-2)),"",INDEX($F$3:$F$7,SUMPRODUCT(($I$3:$I$7=$B$1)*1*(_xlfn.ISOWEEKNUM($H$3:$H$7)=ROW()-1)*ROW($F$3:$F$7))-2))</f>
        <v/>
      </c>
      <c r="E6" s="10" t="str" cm="1">
        <f t="array" ref="E6">IF(ISERR(INDEX($F$3:$F$7,SUMPRODUCT(($I$3:$I$7=$C$1)*1*(_xlfn.ISOWEEKNUM($H$3:$H$7)=ROW()-1)*ROW($F$3:$F$7))-2)),"",INDEX($F$3:$F$7,SUMPRODUCT(($I$3:$I$7=$C$1)*1*(_xlfn.ISOWEEKNUM($H$3:$H$7)=ROW()-1)*ROW($F$3:$F$7))-2))</f>
        <v/>
      </c>
      <c r="F6" t="s">
        <v>5</v>
      </c>
      <c r="G6" s="3">
        <v>44207</v>
      </c>
      <c r="H6" s="3">
        <v>44213</v>
      </c>
      <c r="I6" t="s">
        <v>1</v>
      </c>
      <c r="J6">
        <f t="shared" si="0"/>
        <v>6</v>
      </c>
    </row>
    <row r="7" spans="1:15" ht="16.5" thickBot="1" x14ac:dyDescent="0.3">
      <c r="A7" s="1" t="s">
        <v>21</v>
      </c>
      <c r="B7" s="6" cm="1">
        <f t="array" ref="B7">SUMPRODUCT(($I$3:$I$7=B$1)*(_xlfn.ISOWEEKNUM($H$3:$H$7)=ROW()-1)*(_xlfn.ISOWEEKNUM($H$3:$H$7)=ROW()-1))</f>
        <v>0</v>
      </c>
      <c r="C7" s="9" cm="1">
        <f t="array" ref="C7">SUMPRODUCT(($I$3:$I$7=C$1)*(_xlfn.ISOWEEKNUM($H$3:$H$7)=ROW()-1)*(_xlfn.ISOWEEKNUM($H$3:$H$7)=ROW()-1))</f>
        <v>0</v>
      </c>
      <c r="D7" s="7" t="str" cm="1">
        <f t="array" ref="D7">IF(ISERR(INDEX($F$3:$F$7,SUMPRODUCT(($I$3:$I$7=$B$1)*1*(_xlfn.ISOWEEKNUM($H$3:$H$7)=ROW()-1)*ROW($F$3:$F$7))-2)),"",INDEX($F$3:$F$7,SUMPRODUCT(($I$3:$I$7=$B$1)*1*(_xlfn.ISOWEEKNUM($H$3:$H$7)=ROW()-1)*ROW($F$3:$F$7))-2))</f>
        <v/>
      </c>
      <c r="E7" s="10" t="str" cm="1">
        <f t="array" ref="E7">IF(ISERR(INDEX($F$3:$F$7,SUMPRODUCT(($I$3:$I$7=$C$1)*1*(_xlfn.ISOWEEKNUM($H$3:$H$7)=ROW()-1)*ROW($F$3:$F$7))-2)),"",INDEX($F$3:$F$7,SUMPRODUCT(($I$3:$I$7=$C$1)*1*(_xlfn.ISOWEEKNUM($H$3:$H$7)=ROW()-1)*ROW($F$3:$F$7))-2))</f>
        <v/>
      </c>
      <c r="F7" t="s">
        <v>6</v>
      </c>
      <c r="G7" s="3">
        <v>44207</v>
      </c>
      <c r="H7" s="3">
        <v>44220</v>
      </c>
      <c r="I7" t="s">
        <v>1</v>
      </c>
      <c r="J7">
        <f t="shared" si="0"/>
        <v>13</v>
      </c>
    </row>
    <row r="8" spans="1:15" x14ac:dyDescent="0.25">
      <c r="A8" s="1" t="s">
        <v>22</v>
      </c>
    </row>
    <row r="9" spans="1:15" x14ac:dyDescent="0.25">
      <c r="A9" s="1" t="s">
        <v>23</v>
      </c>
    </row>
    <row r="10" spans="1:15" x14ac:dyDescent="0.25">
      <c r="A10" s="1" t="s">
        <v>24</v>
      </c>
    </row>
    <row r="11" spans="1:15" x14ac:dyDescent="0.25">
      <c r="A11" s="1" t="s">
        <v>25</v>
      </c>
    </row>
    <row r="12" spans="1:15" x14ac:dyDescent="0.25">
      <c r="A12" s="1" t="s">
        <v>26</v>
      </c>
      <c r="F12" t="s">
        <v>13</v>
      </c>
      <c r="G12" t="s">
        <v>14</v>
      </c>
    </row>
    <row r="13" spans="1:15" x14ac:dyDescent="0.25">
      <c r="A13" s="1" t="s">
        <v>27</v>
      </c>
      <c r="F13">
        <v>1</v>
      </c>
      <c r="G13">
        <v>2021</v>
      </c>
      <c r="H13" s="2">
        <f>7*F13+DATE(G13,1,3)-WEEKDAY(DATE(G13,1,3))-5</f>
        <v>44200</v>
      </c>
      <c r="I13" s="2">
        <f>7*F13+DATE(G13,1,3)-WEEKDAY(DATE(G13,1,3))+1</f>
        <v>44206</v>
      </c>
    </row>
    <row r="14" spans="1:15" x14ac:dyDescent="0.25">
      <c r="A14" s="1" t="s">
        <v>28</v>
      </c>
      <c r="C14" s="2"/>
      <c r="D14" s="2"/>
      <c r="F14">
        <v>2</v>
      </c>
      <c r="G14">
        <v>2021</v>
      </c>
      <c r="H14" s="2">
        <f t="shared" ref="H14:H17" si="1">7*F14+DATE(G14,1,3)-WEEKDAY(DATE(G14,1,3))-5</f>
        <v>44207</v>
      </c>
      <c r="I14" s="2">
        <f t="shared" ref="I14:I17" si="2">7*F14+DATE(G14,1,3)-WEEKDAY(DATE(G14,1,3))+1</f>
        <v>44213</v>
      </c>
    </row>
    <row r="15" spans="1:15" x14ac:dyDescent="0.25">
      <c r="A15" s="1" t="s">
        <v>29</v>
      </c>
      <c r="F15">
        <v>3</v>
      </c>
      <c r="G15">
        <v>2021</v>
      </c>
      <c r="H15" s="2">
        <f t="shared" si="1"/>
        <v>44214</v>
      </c>
      <c r="I15" s="2">
        <f t="shared" si="2"/>
        <v>44220</v>
      </c>
    </row>
    <row r="16" spans="1:15" x14ac:dyDescent="0.25">
      <c r="A16" s="1" t="s">
        <v>30</v>
      </c>
      <c r="F16">
        <v>4</v>
      </c>
      <c r="G16">
        <v>2021</v>
      </c>
      <c r="H16" s="2">
        <f t="shared" si="1"/>
        <v>44221</v>
      </c>
      <c r="I16" s="2">
        <f t="shared" si="2"/>
        <v>44227</v>
      </c>
    </row>
    <row r="17" spans="1:9" x14ac:dyDescent="0.25">
      <c r="A17" s="1" t="s">
        <v>31</v>
      </c>
      <c r="F17">
        <v>5</v>
      </c>
      <c r="G17">
        <v>2021</v>
      </c>
      <c r="H17" s="2">
        <f t="shared" si="1"/>
        <v>44228</v>
      </c>
      <c r="I17" s="2">
        <f t="shared" si="2"/>
        <v>44234</v>
      </c>
    </row>
    <row r="18" spans="1:9" x14ac:dyDescent="0.25">
      <c r="A18" s="1" t="s">
        <v>32</v>
      </c>
    </row>
    <row r="19" spans="1:9" x14ac:dyDescent="0.25">
      <c r="A19" s="1" t="s">
        <v>33</v>
      </c>
    </row>
    <row r="20" spans="1:9" x14ac:dyDescent="0.25">
      <c r="A20" s="1" t="s">
        <v>34</v>
      </c>
    </row>
    <row r="21" spans="1:9" x14ac:dyDescent="0.25">
      <c r="A21" s="1" t="s">
        <v>35</v>
      </c>
    </row>
    <row r="22" spans="1:9" x14ac:dyDescent="0.25">
      <c r="A22" s="1" t="s">
        <v>36</v>
      </c>
    </row>
    <row r="23" spans="1:9" x14ac:dyDescent="0.25">
      <c r="A23" s="1" t="s">
        <v>37</v>
      </c>
    </row>
    <row r="24" spans="1:9" x14ac:dyDescent="0.25">
      <c r="A24" s="1" t="s">
        <v>38</v>
      </c>
    </row>
    <row r="25" spans="1:9" x14ac:dyDescent="0.25">
      <c r="A25" s="1" t="s">
        <v>39</v>
      </c>
    </row>
    <row r="26" spans="1:9" x14ac:dyDescent="0.25">
      <c r="A26" s="1" t="s">
        <v>40</v>
      </c>
    </row>
    <row r="27" spans="1:9" x14ac:dyDescent="0.25">
      <c r="A27" s="1" t="s">
        <v>41</v>
      </c>
    </row>
    <row r="28" spans="1:9" x14ac:dyDescent="0.25">
      <c r="A28" s="1" t="s">
        <v>42</v>
      </c>
    </row>
    <row r="29" spans="1:9" x14ac:dyDescent="0.25">
      <c r="A29" s="1" t="s">
        <v>43</v>
      </c>
    </row>
    <row r="30" spans="1:9" x14ac:dyDescent="0.25">
      <c r="A30" s="1" t="s">
        <v>44</v>
      </c>
    </row>
    <row r="31" spans="1:9" x14ac:dyDescent="0.25">
      <c r="A31" s="1" t="s">
        <v>45</v>
      </c>
    </row>
    <row r="32" spans="1:9" x14ac:dyDescent="0.25">
      <c r="A32" s="1" t="s">
        <v>46</v>
      </c>
    </row>
    <row r="33" spans="1:1" x14ac:dyDescent="0.25">
      <c r="A33" s="1" t="s">
        <v>47</v>
      </c>
    </row>
    <row r="34" spans="1:1" x14ac:dyDescent="0.25">
      <c r="A34" s="1" t="s">
        <v>48</v>
      </c>
    </row>
    <row r="35" spans="1:1" x14ac:dyDescent="0.25">
      <c r="A35" s="1" t="s">
        <v>49</v>
      </c>
    </row>
    <row r="36" spans="1:1" x14ac:dyDescent="0.25">
      <c r="A36" s="1" t="s">
        <v>50</v>
      </c>
    </row>
    <row r="37" spans="1:1" x14ac:dyDescent="0.25">
      <c r="A37" s="1" t="s">
        <v>51</v>
      </c>
    </row>
    <row r="38" spans="1:1" x14ac:dyDescent="0.25">
      <c r="A38" s="1" t="s">
        <v>52</v>
      </c>
    </row>
    <row r="39" spans="1:1" x14ac:dyDescent="0.25">
      <c r="A39" s="1" t="s">
        <v>53</v>
      </c>
    </row>
    <row r="40" spans="1:1" x14ac:dyDescent="0.25">
      <c r="A40" s="1" t="s">
        <v>54</v>
      </c>
    </row>
    <row r="41" spans="1:1" x14ac:dyDescent="0.25">
      <c r="A41" s="1" t="s">
        <v>55</v>
      </c>
    </row>
    <row r="42" spans="1:1" x14ac:dyDescent="0.25">
      <c r="A42" s="1" t="s">
        <v>56</v>
      </c>
    </row>
    <row r="43" spans="1:1" x14ac:dyDescent="0.25">
      <c r="A43" s="1" t="s">
        <v>57</v>
      </c>
    </row>
    <row r="44" spans="1:1" x14ac:dyDescent="0.25">
      <c r="A44" s="1" t="s">
        <v>58</v>
      </c>
    </row>
    <row r="45" spans="1:1" x14ac:dyDescent="0.25">
      <c r="A45" s="1" t="s">
        <v>59</v>
      </c>
    </row>
    <row r="46" spans="1:1" x14ac:dyDescent="0.25">
      <c r="A46" s="1" t="s">
        <v>60</v>
      </c>
    </row>
    <row r="47" spans="1:1" x14ac:dyDescent="0.25">
      <c r="A47" s="1" t="s">
        <v>61</v>
      </c>
    </row>
    <row r="48" spans="1:1" x14ac:dyDescent="0.25">
      <c r="A48" s="1" t="s">
        <v>62</v>
      </c>
    </row>
    <row r="49" spans="1:1" x14ac:dyDescent="0.25">
      <c r="A49" s="1" t="s">
        <v>63</v>
      </c>
    </row>
    <row r="50" spans="1:1" x14ac:dyDescent="0.25">
      <c r="A50" s="1" t="s">
        <v>64</v>
      </c>
    </row>
    <row r="51" spans="1:1" x14ac:dyDescent="0.25">
      <c r="A51" s="1" t="s">
        <v>65</v>
      </c>
    </row>
    <row r="52" spans="1:1" x14ac:dyDescent="0.25">
      <c r="A52" s="1" t="s">
        <v>66</v>
      </c>
    </row>
  </sheetData>
  <phoneticPr fontId="1" type="noConversion"/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Emilie</dc:creator>
  <cp:lastModifiedBy>Le Pingou / JP</cp:lastModifiedBy>
  <dcterms:created xsi:type="dcterms:W3CDTF">2021-02-27T14:56:33Z</dcterms:created>
  <dcterms:modified xsi:type="dcterms:W3CDTF">2021-02-27T20:47:01Z</dcterms:modified>
</cp:coreProperties>
</file>