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5348529-E39A-416A-A55E-3B193A3803E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CPM et CCPS " sheetId="8" r:id="rId1"/>
    <sheet name="Aisance aquatique" sheetId="11" r:id="rId2"/>
    <sheet name="2400m" sheetId="9" r:id="rId3"/>
    <sheet name="pompes" sheetId="10" r:id="rId4"/>
  </sheets>
  <definedNames>
    <definedName name="_2400mFemmes">'2400m'!$I$2:$O$50</definedName>
    <definedName name="_2400mHommes">'2400m'!$A$2:$G$50</definedName>
    <definedName name="_xlnm._FilterDatabase" localSheetId="0" hidden="1">'CCPM et CCPS '!$A$5:$P$47</definedName>
    <definedName name="AAFemmes">'Aisance aquatique'!$I$2:$O$25</definedName>
    <definedName name="AAHommes">'Aisance aquatique'!$A$2:$G$25</definedName>
    <definedName name="Apnée">'Aisance aquatique'!$A$28:$C$32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IF('CCPM et CCPS '!Values_Entered,Header_Row+'CCPM et CCPS '!Number_of_Payments,Header_Row)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DATE(YEAR('CCPM et CCPS '!Loan_Start),MONTH('CCPM et CCPS '!Loan_Start)+Payment_Number,DAY('CCPM et CCPS '!Loan_Start))</definedName>
    <definedName name="Payment_Date">DATE(YEAR(Loan_Start),MONTH(Loan_Start)+Payment_Number,DAY(Loan_Start))</definedName>
    <definedName name="PompesFemmes">pompes!$I$2:$O$36</definedName>
    <definedName name="PompesHommes">pompes!$A$2:$G$43</definedName>
    <definedName name="Princ" localSheetId="0">#REF!</definedName>
    <definedName name="Princ">#REF!</definedName>
    <definedName name="Print_Area_Reset" localSheetId="0">OFFSET(Full_Print,0,0,'CCPM et CCPS 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uio" localSheetId="0">Scheduled_Payment+Extra_Payment</definedName>
    <definedName name="uio">Scheduled_Payment+Extra_Payment</definedName>
    <definedName name="Values_Entered" localSheetId="0">IF('CCPM et CCPS '!Loan_Amount*Interest_Rate*'CCPM et CCPS '!Loan_Years*'CCPM et CCPS '!Loan_Start&gt;0,1,0)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8" l="1"/>
  <c r="L6" i="8" a="1"/>
  <c r="L6" i="8" s="1"/>
  <c r="L7" i="8" a="1"/>
  <c r="L7" i="8" s="1"/>
  <c r="L8" i="8" a="1"/>
  <c r="L8" i="8" s="1"/>
  <c r="L9" i="8" a="1"/>
  <c r="L9" i="8" s="1"/>
  <c r="L10" i="8" a="1"/>
  <c r="L10" i="8" s="1"/>
  <c r="L11" i="8" a="1"/>
  <c r="L11" i="8" s="1"/>
  <c r="L12" i="8" a="1"/>
  <c r="L12" i="8" s="1"/>
  <c r="L13" i="8" a="1"/>
  <c r="L13" i="8" s="1"/>
  <c r="L14" i="8" a="1"/>
  <c r="L14" i="8" s="1"/>
  <c r="L15" i="8" a="1"/>
  <c r="L15" i="8" s="1"/>
  <c r="L16" i="8" a="1"/>
  <c r="L16" i="8" s="1"/>
  <c r="L17" i="8" a="1"/>
  <c r="L17" i="8" s="1"/>
  <c r="L18" i="8" a="1"/>
  <c r="L18" i="8" s="1"/>
  <c r="L19" i="8" a="1"/>
  <c r="L19" i="8" s="1"/>
  <c r="L20" i="8" a="1"/>
  <c r="L20" i="8" s="1"/>
  <c r="L21" i="8" a="1"/>
  <c r="L21" i="8" s="1"/>
  <c r="L22" i="8" a="1"/>
  <c r="L22" i="8" s="1"/>
  <c r="L23" i="8" a="1"/>
  <c r="L23" i="8" s="1"/>
  <c r="L24" i="8" a="1"/>
  <c r="L24" i="8" s="1"/>
  <c r="L25" i="8" a="1"/>
  <c r="L25" i="8" s="1"/>
  <c r="L26" i="8" a="1"/>
  <c r="L26" i="8" s="1"/>
  <c r="L27" i="8" a="1"/>
  <c r="L27" i="8" s="1"/>
  <c r="L28" i="8" a="1"/>
  <c r="L28" i="8" s="1"/>
  <c r="L29" i="8" a="1"/>
  <c r="L29" i="8" s="1"/>
  <c r="L30" i="8" a="1"/>
  <c r="L30" i="8" s="1"/>
  <c r="L31" i="8" a="1"/>
  <c r="L31" i="8" s="1"/>
  <c r="L32" i="8" a="1"/>
  <c r="L32" i="8" s="1"/>
  <c r="L33" i="8" a="1"/>
  <c r="L33" i="8" s="1"/>
  <c r="L34" i="8" a="1"/>
  <c r="L34" i="8" s="1"/>
  <c r="L35" i="8" a="1"/>
  <c r="L35" i="8" s="1"/>
  <c r="L36" i="8" a="1"/>
  <c r="L36" i="8" s="1"/>
  <c r="L37" i="8" a="1"/>
  <c r="L37" i="8" s="1"/>
  <c r="L38" i="8" a="1"/>
  <c r="L38" i="8" s="1"/>
  <c r="L39" i="8" a="1"/>
  <c r="L39" i="8" s="1"/>
  <c r="L40" i="8" a="1"/>
  <c r="L40" i="8" s="1"/>
  <c r="L41" i="8" a="1"/>
  <c r="L41" i="8" s="1"/>
  <c r="L42" i="8" a="1"/>
  <c r="L42" i="8" s="1"/>
  <c r="L43" i="8" a="1"/>
  <c r="L43" i="8" s="1"/>
  <c r="L44" i="8" a="1"/>
  <c r="L44" i="8" s="1"/>
  <c r="L45" i="8" a="1"/>
  <c r="L45" i="8" s="1"/>
  <c r="L46" i="8" a="1"/>
  <c r="L46" i="8" s="1"/>
  <c r="L47" i="8" a="1"/>
  <c r="L47" i="8" s="1"/>
  <c r="L5" i="8" a="1"/>
  <c r="L5" i="8"/>
  <c r="N6" i="8" l="1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5" i="8"/>
  <c r="G17" i="8"/>
  <c r="G18" i="8"/>
  <c r="G19" i="8"/>
  <c r="O19" i="8" s="1"/>
  <c r="P19" i="8" s="1"/>
  <c r="G20" i="8"/>
  <c r="G21" i="8"/>
  <c r="G22" i="8"/>
  <c r="G23" i="8"/>
  <c r="O23" i="8" s="1"/>
  <c r="P23" i="8" s="1"/>
  <c r="G24" i="8"/>
  <c r="O24" i="8" s="1"/>
  <c r="P24" i="8" s="1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6" i="8"/>
  <c r="G7" i="8"/>
  <c r="G8" i="8"/>
  <c r="G9" i="8"/>
  <c r="G10" i="8"/>
  <c r="G11" i="8"/>
  <c r="G12" i="8"/>
  <c r="G13" i="8"/>
  <c r="G14" i="8"/>
  <c r="G15" i="8"/>
  <c r="G16" i="8"/>
  <c r="G5" i="8"/>
  <c r="Q5" i="9"/>
  <c r="O34" i="8" l="1"/>
  <c r="P34" i="8" s="1"/>
  <c r="O41" i="8"/>
  <c r="P41" i="8" s="1"/>
  <c r="O40" i="8"/>
  <c r="P40" i="8" s="1"/>
  <c r="O32" i="8"/>
  <c r="P32" i="8" s="1"/>
  <c r="O16" i="8"/>
  <c r="P16" i="8" s="1"/>
  <c r="O17" i="8"/>
  <c r="P17" i="8" s="1"/>
  <c r="O47" i="8"/>
  <c r="P47" i="8" s="1"/>
  <c r="O39" i="8"/>
  <c r="P39" i="8" s="1"/>
  <c r="O31" i="8"/>
  <c r="P31" i="8" s="1"/>
  <c r="O15" i="8"/>
  <c r="P15" i="8" s="1"/>
  <c r="O33" i="8"/>
  <c r="P33" i="8" s="1"/>
  <c r="O46" i="8"/>
  <c r="P46" i="8" s="1"/>
  <c r="O38" i="8"/>
  <c r="P38" i="8" s="1"/>
  <c r="O30" i="8"/>
  <c r="P30" i="8" s="1"/>
  <c r="O22" i="8"/>
  <c r="P22" i="8" s="1"/>
  <c r="O14" i="8"/>
  <c r="P14" i="8" s="1"/>
  <c r="O42" i="8"/>
  <c r="P42" i="8" s="1"/>
  <c r="O21" i="8"/>
  <c r="P21" i="8" s="1"/>
  <c r="O45" i="8"/>
  <c r="P45" i="8" s="1"/>
  <c r="O37" i="8"/>
  <c r="P37" i="8" s="1"/>
  <c r="O29" i="8"/>
  <c r="P29" i="8" s="1"/>
  <c r="O13" i="8"/>
  <c r="P13" i="8" s="1"/>
  <c r="O20" i="8"/>
  <c r="P20" i="8" s="1"/>
  <c r="O44" i="8"/>
  <c r="P44" i="8" s="1"/>
  <c r="O36" i="8"/>
  <c r="P36" i="8" s="1"/>
  <c r="O28" i="8"/>
  <c r="P28" i="8" s="1"/>
  <c r="O12" i="8"/>
  <c r="P12" i="8" s="1"/>
  <c r="O26" i="8"/>
  <c r="P26" i="8" s="1"/>
  <c r="O25" i="8"/>
  <c r="P25" i="8" s="1"/>
  <c r="O43" i="8"/>
  <c r="P43" i="8" s="1"/>
  <c r="O35" i="8"/>
  <c r="P35" i="8" s="1"/>
  <c r="O27" i="8"/>
  <c r="P27" i="8" s="1"/>
  <c r="O18" i="8"/>
  <c r="P18" i="8" s="1"/>
  <c r="O9" i="8"/>
  <c r="P9" i="8" s="1"/>
  <c r="O7" i="8"/>
  <c r="P7" i="8" s="1"/>
  <c r="P5" i="8"/>
  <c r="O10" i="8"/>
  <c r="P10" i="8" s="1"/>
  <c r="O8" i="8"/>
  <c r="P8" i="8" s="1"/>
  <c r="O6" i="8"/>
  <c r="P6" i="8" s="1"/>
  <c r="O11" i="8" l="1"/>
  <c r="P11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<sst xmlns="http://schemas.openxmlformats.org/spreadsheetml/2006/main" count="65" uniqueCount="38">
  <si>
    <t>GRADE</t>
  </si>
  <si>
    <t>NOM</t>
  </si>
  <si>
    <t>Résultat</t>
  </si>
  <si>
    <t>AGE</t>
  </si>
  <si>
    <t>M</t>
  </si>
  <si>
    <t>F</t>
  </si>
  <si>
    <t>Date de naissance</t>
  </si>
  <si>
    <t>Total</t>
  </si>
  <si>
    <t>Sexe</t>
  </si>
  <si>
    <t>Classement</t>
  </si>
  <si>
    <t>Note</t>
  </si>
  <si>
    <t>TIR CCPS</t>
  </si>
  <si>
    <t>2400M</t>
  </si>
  <si>
    <t>AA</t>
  </si>
  <si>
    <t>POMPES</t>
  </si>
  <si>
    <t>MARCHE COURSE</t>
  </si>
  <si>
    <t>CCPS</t>
  </si>
  <si>
    <t>CCPG</t>
  </si>
  <si>
    <t>CCPM P4</t>
  </si>
  <si>
    <t>2015B</t>
  </si>
  <si>
    <t>Temps /Age</t>
  </si>
  <si>
    <t>Feminines</t>
  </si>
  <si>
    <t>Hommes</t>
  </si>
  <si>
    <t>Répétitions /Age</t>
  </si>
  <si>
    <t>En fond orange les données initiales</t>
  </si>
  <si>
    <t>J'ai également tranformé les ages</t>
  </si>
  <si>
    <t>abs</t>
  </si>
  <si>
    <t>noyé</t>
  </si>
  <si>
    <t>Hommes &amp; femmes</t>
  </si>
  <si>
    <t>Profondeur</t>
  </si>
  <si>
    <t>Temps</t>
  </si>
  <si>
    <t>Terminé</t>
  </si>
  <si>
    <t>x</t>
  </si>
  <si>
    <t>Profondeur / Terminé</t>
  </si>
  <si>
    <t>oui</t>
  </si>
  <si>
    <t>non</t>
  </si>
  <si>
    <t>col</t>
  </si>
  <si>
    <t>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</si>
</sst>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name val="Arial"/>
      <family val="2"/>
    </font>
    <font>
      <b/>
      <sz val="16"/>
      <name val="Times New Roman"/>
      <family val="1"/>
    </font>
    <font>
      <sz val="16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8" fillId="0" borderId="0"/>
  </cellStyleXfs>
  <cellXfs count="92">
    <xf numFmtId="0" fontId="0" fillId="0" borderId="0" xfId="0"/>
    <xf numFmtId="0" fontId="12" fillId="3" borderId="1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Fill="1"/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  <xf numFmtId="1" fontId="0" fillId="0" borderId="20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15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0" fillId="0" borderId="0" xfId="0" applyProtection="1"/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49" fontId="11" fillId="3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11" fillId="3" borderId="1" xfId="3" applyNumberFormat="1" applyFont="1" applyFill="1" applyBorder="1" applyAlignment="1" applyProtection="1">
      <alignment horizontal="center" vertical="center" wrapText="1"/>
    </xf>
    <xf numFmtId="14" fontId="13" fillId="3" borderId="1" xfId="3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5" fillId="0" borderId="0" xfId="0" applyFont="1" applyProtection="1"/>
  </cellXfs>
  <cellStyles count="9">
    <cellStyle name="Normaì 2 2" xfId="7" xr:uid="{00000000-0005-0000-0000-000000000000}"/>
    <cellStyle name="Normal" xfId="0" builtinId="0"/>
    <cellStyle name="Normal 13" xfId="5" xr:uid="{00000000-0005-0000-0000-000002000000}"/>
    <cellStyle name="Normal 2" xfId="4" xr:uid="{00000000-0005-0000-0000-000003000000}"/>
    <cellStyle name="Normal 2 2" xfId="6" xr:uid="{00000000-0005-0000-0000-000004000000}"/>
    <cellStyle name="Normal 2 3" xfId="8" xr:uid="{00000000-0005-0000-0000-000005000000}"/>
    <cellStyle name="Normal 23" xfId="3" xr:uid="{00000000-0005-0000-0000-000006000000}"/>
    <cellStyle name="Normal 35" xfId="2" xr:uid="{00000000-0005-0000-0000-000007000000}"/>
    <cellStyle name="Normal 4" xfId="1" xr:uid="{00000000-0005-0000-0000-000008000000}"/>
  </cellStyles>
  <dxfs count="0"/>
  <tableStyles count="0" defaultTableStyle="TableStyleMedium2" defaultPivotStyle="PivotStyleLight16"/>
  <colors>
    <mruColors>
      <color rgb="FF009900"/>
      <color rgb="FFFF9900"/>
      <color rgb="FFC47D14"/>
      <color rgb="FFCCFFFF"/>
      <color rgb="FF33CC33"/>
      <color rgb="FF99FF66"/>
      <color rgb="FFCCFF99"/>
      <color rgb="FFCC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70C0"/>
  </sheetPr>
  <dimension ref="A1:R602"/>
  <sheetViews>
    <sheetView tabSelected="1" workbookViewId="0">
      <selection activeCell="J10" sqref="J10"/>
    </sheetView>
  </sheetViews>
  <sheetFormatPr baseColWidth="10" defaultColWidth="11.42578125" defaultRowHeight="15" x14ac:dyDescent="0.25"/>
  <cols>
    <col min="1" max="1" width="10" style="60" bestFit="1" customWidth="1"/>
    <col min="2" max="2" width="21.5703125" style="60" customWidth="1"/>
    <col min="3" max="3" width="7.5703125" style="60" customWidth="1"/>
    <col min="4" max="4" width="18.85546875" style="60" customWidth="1"/>
    <col min="5" max="5" width="6.42578125" style="60" bestFit="1" customWidth="1"/>
    <col min="6" max="15" width="13.140625" style="60" customWidth="1"/>
    <col min="16" max="16" width="15.42578125" style="60" bestFit="1" customWidth="1"/>
    <col min="17" max="17" width="12.140625" style="60" bestFit="1" customWidth="1"/>
    <col min="18" max="18" width="23.42578125" style="60" bestFit="1" customWidth="1"/>
    <col min="19" max="19" width="17" style="60" customWidth="1"/>
    <col min="20" max="16384" width="11.42578125" style="60"/>
  </cols>
  <sheetData>
    <row r="1" spans="1:18" ht="33.75" x14ac:dyDescent="0.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18" s="63" customFormat="1" ht="33.75" x14ac:dyDescent="0.5">
      <c r="A2" s="61"/>
      <c r="B2" s="61"/>
      <c r="C2" s="61"/>
      <c r="D2" s="61"/>
      <c r="E2" s="61"/>
      <c r="F2" s="62" t="s">
        <v>17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 t="s">
        <v>16</v>
      </c>
      <c r="R2" s="62"/>
    </row>
    <row r="3" spans="1:18" ht="21" x14ac:dyDescent="0.25">
      <c r="A3" s="64" t="s">
        <v>0</v>
      </c>
      <c r="B3" s="64" t="s">
        <v>1</v>
      </c>
      <c r="C3" s="64" t="s">
        <v>8</v>
      </c>
      <c r="D3" s="65" t="s">
        <v>6</v>
      </c>
      <c r="E3" s="64" t="s">
        <v>3</v>
      </c>
      <c r="F3" s="64" t="s">
        <v>12</v>
      </c>
      <c r="G3" s="64"/>
      <c r="H3" s="66" t="s">
        <v>13</v>
      </c>
      <c r="I3" s="67"/>
      <c r="J3" s="67"/>
      <c r="K3" s="67"/>
      <c r="L3" s="68"/>
      <c r="M3" s="69" t="s">
        <v>14</v>
      </c>
      <c r="N3" s="69"/>
      <c r="O3" s="42" t="s">
        <v>7</v>
      </c>
      <c r="P3" s="42" t="s">
        <v>9</v>
      </c>
      <c r="Q3" s="42" t="s">
        <v>11</v>
      </c>
      <c r="R3" s="70" t="s">
        <v>15</v>
      </c>
    </row>
    <row r="4" spans="1:18" ht="21" x14ac:dyDescent="0.25">
      <c r="A4" s="64"/>
      <c r="B4" s="64"/>
      <c r="C4" s="64"/>
      <c r="D4" s="65"/>
      <c r="E4" s="64"/>
      <c r="F4" s="42" t="s">
        <v>2</v>
      </c>
      <c r="G4" s="42" t="s">
        <v>10</v>
      </c>
      <c r="H4" s="42" t="s">
        <v>30</v>
      </c>
      <c r="I4" s="42" t="s">
        <v>10</v>
      </c>
      <c r="J4" s="42" t="s">
        <v>29</v>
      </c>
      <c r="K4" s="42" t="s">
        <v>31</v>
      </c>
      <c r="L4" s="42" t="s">
        <v>10</v>
      </c>
      <c r="M4" s="42" t="s">
        <v>2</v>
      </c>
      <c r="N4" s="42" t="s">
        <v>10</v>
      </c>
      <c r="O4" s="42"/>
      <c r="P4" s="42"/>
      <c r="Q4" s="42" t="s">
        <v>36</v>
      </c>
      <c r="R4" s="70" t="s">
        <v>37</v>
      </c>
    </row>
    <row r="5" spans="1:18" ht="21" x14ac:dyDescent="0.25">
      <c r="A5" s="71"/>
      <c r="B5" s="72"/>
      <c r="C5" s="73" t="s">
        <v>4</v>
      </c>
      <c r="D5" s="74"/>
      <c r="E5" s="1">
        <v>20</v>
      </c>
      <c r="F5" s="75">
        <v>9</v>
      </c>
      <c r="G5" s="53">
        <f>IFERROR(IF(C5="M",INDEX(_2400mHommes,MATCH(F5,'2400m'!$A$2:$A$50,1),MATCH(E5,'2400m'!$A$2:$G$2,1)),INDEX(_2400mFemmes,MATCH(F5,'2400m'!$I$2:$I$50,1),MATCH(E5,'2400m'!$I$2:$O$2,1))),"")</f>
        <v>20</v>
      </c>
      <c r="H5" s="76">
        <v>2.0299999999999998</v>
      </c>
      <c r="I5" s="52">
        <f>IFERROR(IF(C5="M",INDEX(AAHommes,MATCH(H5,'Aisance aquatique'!$A$2:$A$25,1),MATCH(E5,'Aisance aquatique'!$A$2:$G$2,1)),INDEX(AAFemmes,MATCH(H5,'Aisance aquatique'!$I$2:$I$25,1),MATCH(E5,'Aisance aquatique'!$I$2:$O$2,1))),"")</f>
        <v>18</v>
      </c>
      <c r="J5" s="76">
        <v>3</v>
      </c>
      <c r="K5" s="76" t="s">
        <v>32</v>
      </c>
      <c r="L5" s="53" cm="1">
        <f t="array" ref="L5">IF(J5="","",INDEX(Apnée,MATCH(J5,'Aisance aquatique'!$A$28:$A$32,1),IF(K5="",3,2)))</f>
        <v>6</v>
      </c>
      <c r="M5" s="75">
        <v>50</v>
      </c>
      <c r="N5" s="53">
        <f>IFERROR(IF(C5="M",INDEX(PompesHommes,MATCH(M5,pompes!$A$2:$A$43,1),MATCH(E5,pompes!$A$2:$G$2,1)),INDEX(PompesFemmes,MATCH(M5,pompes!$I$2:$I$36,1),MATCH(E5,pompes!$I$2:$O$2,1))),"")</f>
        <v>20</v>
      </c>
      <c r="O5" s="42">
        <f>IF(SUM(G5,I5,N5)=0,"",(SUM(G5,I5,N5)))</f>
        <v>58</v>
      </c>
      <c r="P5" s="41">
        <f>IF($O5="","",IF($O5&gt;=51,5,IF($O5&lt;=20,1,IF($O5&lt;=30,2,IF($O5&lt;=40,3,IF($O5&lt;=50,4,""))))))</f>
        <v>5</v>
      </c>
      <c r="Q5" s="77"/>
      <c r="R5" s="78"/>
    </row>
    <row r="6" spans="1:18" ht="21" x14ac:dyDescent="0.25">
      <c r="A6" s="71"/>
      <c r="B6" s="79"/>
      <c r="C6" s="73" t="s">
        <v>4</v>
      </c>
      <c r="D6" s="80"/>
      <c r="E6" s="1">
        <v>25</v>
      </c>
      <c r="F6" s="75">
        <v>10</v>
      </c>
      <c r="G6" s="53">
        <f>IFERROR(IF(C6="M",INDEX(_2400mHommes,MATCH(F6,'2400m'!$A$2:$A$50,1),MATCH(E6,'2400m'!$A$2:$G$2,1)),INDEX(_2400mFemmes,MATCH(F6,'2400m'!$I$2:$I$50,1),MATCH(E6,'2400m'!$I$2:$O$2,1))),"")</f>
        <v>15</v>
      </c>
      <c r="H6" s="76">
        <v>2.2999999999999998</v>
      </c>
      <c r="I6" s="52">
        <f>IFERROR(IF(C6="M",INDEX(AAHommes,MATCH(H6,'Aisance aquatique'!$A$2:$A$25,1),MATCH(E6,'Aisance aquatique'!$A$2:$G$2,1)),INDEX(AAFemmes,MATCH(H6,'Aisance aquatique'!$I$2:$I$25,1),MATCH(E6,'Aisance aquatique'!$I$2:$O$2,1))),"")</f>
        <v>13</v>
      </c>
      <c r="J6" s="76">
        <v>16</v>
      </c>
      <c r="K6" s="76"/>
      <c r="L6" s="53" cm="1">
        <f t="array" ref="L6">IF(J6="","",INDEX(Apnée,MATCH(J6,'Aisance aquatique'!$A$28:$A$32,1),IF(K6="",3,2)))</f>
        <v>4</v>
      </c>
      <c r="M6" s="75">
        <v>48</v>
      </c>
      <c r="N6" s="53">
        <f>IFERROR(IF(C6="M",INDEX(PompesHommes,MATCH(M6,pompes!$A$2:$A$43,1),MATCH(E6,pompes!$A$2:$G$2,1)),INDEX(PompesFemmes,MATCH(M6,pompes!$I$2:$I$36,1),MATCH(E6,pompes!$I$2:$O$2,1))),"")</f>
        <v>19</v>
      </c>
      <c r="O6" s="42">
        <f>IF(SUM(G6,I6,N6)=0,"",(SUM(G6,I6,N6)))</f>
        <v>47</v>
      </c>
      <c r="P6" s="41">
        <f t="shared" ref="P6:P47" si="0">IF($O6="","",IF($O6&gt;=51,5,IF($O6&lt;=20,1,IF($O6&lt;=30,2,IF($O6&lt;=40,3,IF($O6&lt;=50,4,""))))))</f>
        <v>4</v>
      </c>
      <c r="Q6" s="77"/>
      <c r="R6" s="78"/>
    </row>
    <row r="7" spans="1:18" ht="21" x14ac:dyDescent="0.25">
      <c r="A7" s="71"/>
      <c r="B7" s="72"/>
      <c r="C7" s="73" t="s">
        <v>4</v>
      </c>
      <c r="D7" s="80"/>
      <c r="E7" s="1">
        <v>39</v>
      </c>
      <c r="F7" s="75">
        <v>12</v>
      </c>
      <c r="G7" s="53">
        <f>IFERROR(IF(C7="M",INDEX(_2400mHommes,MATCH(F7,'2400m'!$A$2:$A$50,1),MATCH(E7,'2400m'!$A$2:$G$2,1)),INDEX(_2400mFemmes,MATCH(F7,'2400m'!$I$2:$I$50,1),MATCH(E7,'2400m'!$I$2:$O$2,1))),"")</f>
        <v>8</v>
      </c>
      <c r="H7" s="76">
        <v>1.9</v>
      </c>
      <c r="I7" s="52">
        <f>IFERROR(IF(C7="M",INDEX(AAHommes,MATCH(H7,'Aisance aquatique'!$A$2:$A$25,1),MATCH(E7,'Aisance aquatique'!$A$2:$G$2,1)),INDEX(AAFemmes,MATCH(H7,'Aisance aquatique'!$I$2:$I$25,1),MATCH(E7,'Aisance aquatique'!$I$2:$O$2,1))),"")</f>
        <v>18</v>
      </c>
      <c r="J7" s="76">
        <v>11</v>
      </c>
      <c r="K7" s="76" t="s">
        <v>32</v>
      </c>
      <c r="L7" s="53" cm="1">
        <f t="array" ref="L7">IF(J7="","",INDEX(Apnée,MATCH(J7,'Aisance aquatique'!$A$28:$A$32,1),IF(K7="",3,2)))</f>
        <v>8</v>
      </c>
      <c r="M7" s="75">
        <v>48</v>
      </c>
      <c r="N7" s="53">
        <f>IFERROR(IF(C7="M",INDEX(PompesHommes,MATCH(M7,pompes!$A$2:$A$43,1),MATCH(E7,pompes!$A$2:$G$2,1)),INDEX(PompesFemmes,MATCH(M7,pompes!$I$2:$I$36,1),MATCH(E7,pompes!$I$2:$O$2,1))),"")</f>
        <v>20</v>
      </c>
      <c r="O7" s="42">
        <f>IF(SUM(G7,I7,N7)=0,"",(SUM(G7,I7,N7)))</f>
        <v>46</v>
      </c>
      <c r="P7" s="41">
        <f t="shared" si="0"/>
        <v>4</v>
      </c>
      <c r="Q7" s="77"/>
      <c r="R7" s="78"/>
    </row>
    <row r="8" spans="1:18" ht="21" x14ac:dyDescent="0.25">
      <c r="A8" s="71"/>
      <c r="B8" s="72"/>
      <c r="C8" s="73" t="s">
        <v>4</v>
      </c>
      <c r="D8" s="80"/>
      <c r="E8" s="1">
        <v>43</v>
      </c>
      <c r="F8" s="75">
        <v>10.3</v>
      </c>
      <c r="G8" s="53">
        <f>IFERROR(IF(C8="M",INDEX(_2400mHommes,MATCH(F8,'2400m'!$A$2:$A$50,1),MATCH(E8,'2400m'!$A$2:$G$2,1)),INDEX(_2400mFemmes,MATCH(F8,'2400m'!$I$2:$I$50,1),MATCH(E8,'2400m'!$I$2:$O$2,1))),"")</f>
        <v>16</v>
      </c>
      <c r="H8" s="76">
        <v>1.5</v>
      </c>
      <c r="I8" s="52">
        <f>IFERROR(IF(C8="M",INDEX(AAHommes,MATCH(H8,'Aisance aquatique'!$A$2:$A$25,1),MATCH(E8,'Aisance aquatique'!$A$2:$G$2,1)),INDEX(AAFemmes,MATCH(H8,'Aisance aquatique'!$I$2:$I$25,1),MATCH(E8,'Aisance aquatique'!$I$2:$O$2,1))),"")</f>
        <v>20</v>
      </c>
      <c r="J8" s="76">
        <v>1</v>
      </c>
      <c r="K8" s="76" t="s">
        <v>32</v>
      </c>
      <c r="L8" s="53" cm="1">
        <f t="array" ref="L8">IF(J8="","",INDEX(Apnée,MATCH(J8,'Aisance aquatique'!$A$28:$A$32,1),IF(K8="",3,2)))</f>
        <v>6</v>
      </c>
      <c r="M8" s="75">
        <v>47</v>
      </c>
      <c r="N8" s="53">
        <f>IFERROR(IF(C8="M",INDEX(PompesHommes,MATCH(M8,pompes!$A$2:$A$43,1),MATCH(E8,pompes!$A$2:$G$2,1)),INDEX(PompesFemmes,MATCH(M8,pompes!$I$2:$I$36,1),MATCH(E8,pompes!$I$2:$O$2,1))),"")</f>
        <v>20</v>
      </c>
      <c r="O8" s="42">
        <f>IF(SUM(G8,I8,N8)=0,"",(SUM(G8,I8,N8)))</f>
        <v>56</v>
      </c>
      <c r="P8" s="41">
        <f t="shared" si="0"/>
        <v>5</v>
      </c>
      <c r="Q8" s="77"/>
      <c r="R8" s="78"/>
    </row>
    <row r="9" spans="1:18" ht="21" x14ac:dyDescent="0.25">
      <c r="A9" s="71"/>
      <c r="B9" s="72"/>
      <c r="C9" s="73" t="s">
        <v>4</v>
      </c>
      <c r="D9" s="81"/>
      <c r="E9" s="1">
        <v>47</v>
      </c>
      <c r="F9" s="75">
        <v>12.5</v>
      </c>
      <c r="G9" s="53">
        <f>IFERROR(IF(C9="M",INDEX(_2400mHommes,MATCH(F9,'2400m'!$A$2:$A$50,1),MATCH(E9,'2400m'!$A$2:$G$2,1)),INDEX(_2400mFemmes,MATCH(F9,'2400m'!$I$2:$I$50,1),MATCH(E9,'2400m'!$I$2:$O$2,1))),"")</f>
        <v>9</v>
      </c>
      <c r="H9" s="76">
        <v>1.3</v>
      </c>
      <c r="I9" s="52">
        <f>IFERROR(IF(C9="M",INDEX(AAHommes,MATCH(H9,'Aisance aquatique'!$A$2:$A$25,1),MATCH(E9,'Aisance aquatique'!$A$2:$G$2,1)),INDEX(AAFemmes,MATCH(H9,'Aisance aquatique'!$I$2:$I$25,1),MATCH(E9,'Aisance aquatique'!$I$2:$O$2,1))),"")</f>
        <v>20</v>
      </c>
      <c r="J9" s="76">
        <v>10</v>
      </c>
      <c r="K9" s="76"/>
      <c r="L9" s="53" cm="1">
        <f t="array" ref="L9">IF(J9="","",INDEX(Apnée,MATCH(J9,'Aisance aquatique'!$A$28:$A$32,1),IF(K9="",3,2)))</f>
        <v>3</v>
      </c>
      <c r="M9" s="75">
        <v>46</v>
      </c>
      <c r="N9" s="53">
        <f>IFERROR(IF(C9="M",INDEX(PompesHommes,MATCH(M9,pompes!$A$2:$A$43,1),MATCH(E9,pompes!$A$2:$G$2,1)),INDEX(PompesFemmes,MATCH(M9,pompes!$I$2:$I$36,1),MATCH(E9,pompes!$I$2:$O$2,1))),"")</f>
        <v>20</v>
      </c>
      <c r="O9" s="42">
        <f>IF(SUM(G9,I9,N9)=0,"",(SUM(G9,I9,N9)))</f>
        <v>49</v>
      </c>
      <c r="P9" s="41">
        <f t="shared" si="0"/>
        <v>4</v>
      </c>
      <c r="Q9" s="77"/>
      <c r="R9" s="78"/>
    </row>
    <row r="10" spans="1:18" ht="21" x14ac:dyDescent="0.25">
      <c r="A10" s="71"/>
      <c r="B10" s="72"/>
      <c r="C10" s="73" t="s">
        <v>5</v>
      </c>
      <c r="D10" s="74"/>
      <c r="E10" s="1">
        <v>18</v>
      </c>
      <c r="F10" s="75">
        <v>14.5</v>
      </c>
      <c r="G10" s="53">
        <f>IFERROR(IF(C10="M",INDEX(_2400mHommes,MATCH(F10,'2400m'!$A$2:$A$50,1),MATCH(E10,'2400m'!$A$2:$G$2,1)),INDEX(_2400mFemmes,MATCH(F10,'2400m'!$I$2:$I$50,1),MATCH(E10,'2400m'!$I$2:$O$2,1))),"")</f>
        <v>2</v>
      </c>
      <c r="H10" s="76">
        <v>3.5</v>
      </c>
      <c r="I10" s="52">
        <f>IFERROR(IF(C10="M",INDEX(AAHommes,MATCH(H10,'Aisance aquatique'!$A$2:$A$25,1),MATCH(E10,'Aisance aquatique'!$A$2:$G$2,1)),INDEX(AAFemmes,MATCH(H10,'Aisance aquatique'!$I$2:$I$25,1),MATCH(E10,'Aisance aquatique'!$I$2:$O$2,1))),"")</f>
        <v>10</v>
      </c>
      <c r="J10" s="76">
        <v>5</v>
      </c>
      <c r="K10" s="76"/>
      <c r="L10" s="53" cm="1">
        <f t="array" ref="L10">IF(J10="","",INDEX(Apnée,MATCH(J10,'Aisance aquatique'!$A$28:$A$32,1),IF(K10="",3,2)))</f>
        <v>2</v>
      </c>
      <c r="M10" s="75">
        <v>40</v>
      </c>
      <c r="N10" s="53">
        <f>IFERROR(IF(C10="M",INDEX(PompesHommes,MATCH(M10,pompes!$A$2:$A$43,1),MATCH(E10,pompes!$A$2:$G$2,1)),INDEX(PompesFemmes,MATCH(M10,pompes!$I$2:$I$36,1),MATCH(E10,pompes!$I$2:$O$2,1))),"")</f>
        <v>20</v>
      </c>
      <c r="O10" s="42">
        <f>IF(SUM(G10,I10,N10)=0,"",(SUM(G10,I10,N10)))</f>
        <v>32</v>
      </c>
      <c r="P10" s="41">
        <f t="shared" si="0"/>
        <v>3</v>
      </c>
      <c r="Q10" s="77"/>
      <c r="R10" s="78"/>
    </row>
    <row r="11" spans="1:18" ht="21" x14ac:dyDescent="0.25">
      <c r="A11" s="71"/>
      <c r="B11" s="72"/>
      <c r="C11" s="73" t="s">
        <v>5</v>
      </c>
      <c r="D11" s="80"/>
      <c r="E11" s="1">
        <v>25</v>
      </c>
      <c r="F11" s="75">
        <v>12.2</v>
      </c>
      <c r="G11" s="53">
        <f>IFERROR(IF(C11="M",INDEX(_2400mHommes,MATCH(F11,'2400m'!$A$2:$A$50,1),MATCH(E11,'2400m'!$A$2:$G$2,1)),INDEX(_2400mFemmes,MATCH(F11,'2400m'!$I$2:$I$50,1),MATCH(E11,'2400m'!$I$2:$O$2,1))),"")</f>
        <v>11</v>
      </c>
      <c r="H11" s="76">
        <v>2.1</v>
      </c>
      <c r="I11" s="52">
        <f>IFERROR(IF(C11="M",INDEX(AAHommes,MATCH(H11,'Aisance aquatique'!$A$2:$A$25,1),MATCH(E11,'Aisance aquatique'!$A$2:$G$2,1)),INDEX(AAFemmes,MATCH(H11,'Aisance aquatique'!$I$2:$I$25,1),MATCH(E11,'Aisance aquatique'!$I$2:$O$2,1))),"")</f>
        <v>18</v>
      </c>
      <c r="J11" s="76">
        <v>9</v>
      </c>
      <c r="K11" s="76" t="s">
        <v>32</v>
      </c>
      <c r="L11" s="53" cm="1">
        <f t="array" ref="L11">IF(J11="","",INDEX(Apnée,MATCH(J11,'Aisance aquatique'!$A$28:$A$32,1),IF(K11="",3,2)))</f>
        <v>7</v>
      </c>
      <c r="M11" s="75">
        <v>39</v>
      </c>
      <c r="N11" s="53">
        <f>IFERROR(IF(C11="M",INDEX(PompesHommes,MATCH(M11,pompes!$A$2:$A$43,1),MATCH(E11,pompes!$A$2:$G$2,1)),INDEX(PompesFemmes,MATCH(M11,pompes!$I$2:$I$36,1),MATCH(E11,pompes!$I$2:$O$2,1))),"")</f>
        <v>19</v>
      </c>
      <c r="O11" s="42">
        <f>IF(SUM(G11,I11,N11)=0,"",(SUM(G11,I11,N11)))</f>
        <v>48</v>
      </c>
      <c r="P11" s="41">
        <f t="shared" si="0"/>
        <v>4</v>
      </c>
      <c r="Q11" s="77"/>
      <c r="R11" s="78"/>
    </row>
    <row r="12" spans="1:18" ht="21" x14ac:dyDescent="0.25">
      <c r="A12" s="71"/>
      <c r="B12" s="72"/>
      <c r="C12" s="73" t="s">
        <v>5</v>
      </c>
      <c r="D12" s="74"/>
      <c r="E12" s="1">
        <v>39</v>
      </c>
      <c r="F12" s="75">
        <v>10.06</v>
      </c>
      <c r="G12" s="53">
        <f>IFERROR(IF(C12="M",INDEX(_2400mHommes,MATCH(F12,'2400m'!$A$2:$A$50,1),MATCH(E12,'2400m'!$A$2:$G$2,1)),INDEX(_2400mFemmes,MATCH(F12,'2400m'!$I$2:$I$50,1),MATCH(E12,'2400m'!$I$2:$O$2,1))),"")</f>
        <v>20</v>
      </c>
      <c r="H12" s="76">
        <v>1.6</v>
      </c>
      <c r="I12" s="52">
        <f>IFERROR(IF(C12="M",INDEX(AAHommes,MATCH(H12,'Aisance aquatique'!$A$2:$A$25,1),MATCH(E12,'Aisance aquatique'!$A$2:$G$2,1)),INDEX(AAFemmes,MATCH(H12,'Aisance aquatique'!$I$2:$I$25,1),MATCH(E12,'Aisance aquatique'!$I$2:$O$2,1))),"")</f>
        <v>20</v>
      </c>
      <c r="J12" s="76">
        <v>15</v>
      </c>
      <c r="K12" s="76" t="s">
        <v>32</v>
      </c>
      <c r="L12" s="53" cm="1">
        <f t="array" ref="L12">IF(J12="","",INDEX(Apnée,MATCH(J12,'Aisance aquatique'!$A$28:$A$32,1),IF(K12="",3,2)))</f>
        <v>10</v>
      </c>
      <c r="M12" s="75">
        <v>38</v>
      </c>
      <c r="N12" s="53">
        <f>IFERROR(IF(C12="M",INDEX(PompesHommes,MATCH(M12,pompes!$A$2:$A$43,1),MATCH(E12,pompes!$A$2:$G$2,1)),INDEX(PompesFemmes,MATCH(M12,pompes!$I$2:$I$36,1),MATCH(E12,pompes!$I$2:$O$2,1))),"")</f>
        <v>20</v>
      </c>
      <c r="O12" s="42">
        <f>IF(SUM(G12,I12,N12)=0,"",(SUM(G12,I12,N12)))</f>
        <v>60</v>
      </c>
      <c r="P12" s="41">
        <f t="shared" si="0"/>
        <v>5</v>
      </c>
      <c r="Q12" s="77"/>
      <c r="R12" s="78"/>
    </row>
    <row r="13" spans="1:18" ht="21" x14ac:dyDescent="0.25">
      <c r="A13" s="71"/>
      <c r="B13" s="72"/>
      <c r="C13" s="73" t="s">
        <v>5</v>
      </c>
      <c r="D13" s="80"/>
      <c r="E13" s="1">
        <v>43</v>
      </c>
      <c r="F13" s="75">
        <v>11</v>
      </c>
      <c r="G13" s="53">
        <f>IFERROR(IF(C13="M",INDEX(_2400mHommes,MATCH(F13,'2400m'!$A$2:$A$50,1),MATCH(E13,'2400m'!$A$2:$G$2,1)),INDEX(_2400mFemmes,MATCH(F13,'2400m'!$I$2:$I$50,1),MATCH(E13,'2400m'!$I$2:$O$2,1))),"")</f>
        <v>20</v>
      </c>
      <c r="H13" s="76">
        <v>2.2200000000000002</v>
      </c>
      <c r="I13" s="52">
        <f>IFERROR(IF(C13="M",INDEX(AAHommes,MATCH(H13,'Aisance aquatique'!$A$2:$A$25,1),MATCH(E13,'Aisance aquatique'!$A$2:$G$2,1)),INDEX(AAFemmes,MATCH(H13,'Aisance aquatique'!$I$2:$I$25,1),MATCH(E13,'Aisance aquatique'!$I$2:$O$2,1))),"")</f>
        <v>19</v>
      </c>
      <c r="J13" s="76"/>
      <c r="K13" s="76"/>
      <c r="L13" s="53" t="str" cm="1">
        <f t="array" ref="L13">IF(J13="","",INDEX(Apnée,MATCH(J13,'Aisance aquatique'!$A$28:$A$32,1),IF(K13="",3,2)))</f>
        <v/>
      </c>
      <c r="M13" s="75">
        <v>37</v>
      </c>
      <c r="N13" s="53">
        <f>IFERROR(IF(C13="M",INDEX(PompesHommes,MATCH(M13,pompes!$A$2:$A$43,1),MATCH(E13,pompes!$A$2:$G$2,1)),INDEX(PompesFemmes,MATCH(M13,pompes!$I$2:$I$36,1),MATCH(E13,pompes!$I$2:$O$2,1))),"")</f>
        <v>20</v>
      </c>
      <c r="O13" s="42">
        <f>IF(SUM(G13,I13,N13)=0,"",(SUM(G13,I13,N13)))</f>
        <v>59</v>
      </c>
      <c r="P13" s="41">
        <f t="shared" si="0"/>
        <v>5</v>
      </c>
      <c r="Q13" s="77"/>
      <c r="R13" s="78"/>
    </row>
    <row r="14" spans="1:18" ht="21" x14ac:dyDescent="0.25">
      <c r="A14" s="71"/>
      <c r="B14" s="72"/>
      <c r="C14" s="73" t="s">
        <v>5</v>
      </c>
      <c r="D14" s="81"/>
      <c r="E14" s="1">
        <v>47</v>
      </c>
      <c r="F14" s="75">
        <v>12</v>
      </c>
      <c r="G14" s="53">
        <f>IFERROR(IF(C14="M",INDEX(_2400mHommes,MATCH(F14,'2400m'!$A$2:$A$50,1),MATCH(E14,'2400m'!$A$2:$G$2,1)),INDEX(_2400mFemmes,MATCH(F14,'2400m'!$I$2:$I$50,1),MATCH(E14,'2400m'!$I$2:$O$2,1))),"")</f>
        <v>18</v>
      </c>
      <c r="H14" s="76">
        <v>2.2999999999999998</v>
      </c>
      <c r="I14" s="52">
        <f>IFERROR(IF(C14="M",INDEX(AAHommes,MATCH(H14,'Aisance aquatique'!$A$2:$A$25,1),MATCH(E14,'Aisance aquatique'!$A$2:$G$2,1)),INDEX(AAFemmes,MATCH(H14,'Aisance aquatique'!$I$2:$I$25,1),MATCH(E14,'Aisance aquatique'!$I$2:$O$2,1))),"")</f>
        <v>19</v>
      </c>
      <c r="J14" s="76"/>
      <c r="K14" s="76"/>
      <c r="L14" s="53" t="str" cm="1">
        <f t="array" ref="L14">IF(J14="","",INDEX(Apnée,MATCH(J14,'Aisance aquatique'!$A$28:$A$32,1),IF(K14="",3,2)))</f>
        <v/>
      </c>
      <c r="M14" s="75">
        <v>36</v>
      </c>
      <c r="N14" s="53">
        <f>IFERROR(IF(C14="M",INDEX(PompesHommes,MATCH(M14,pompes!$A$2:$A$43,1),MATCH(E14,pompes!$A$2:$G$2,1)),INDEX(PompesFemmes,MATCH(M14,pompes!$I$2:$I$36,1),MATCH(E14,pompes!$I$2:$O$2,1))),"")</f>
        <v>20</v>
      </c>
      <c r="O14" s="42">
        <f>IF(SUM(G14,I14,N14)=0,"",(SUM(G14,I14,N14)))</f>
        <v>57</v>
      </c>
      <c r="P14" s="41">
        <f t="shared" si="0"/>
        <v>5</v>
      </c>
      <c r="Q14" s="77"/>
      <c r="R14" s="78"/>
    </row>
    <row r="15" spans="1:18" ht="21" x14ac:dyDescent="0.25">
      <c r="A15" s="71"/>
      <c r="B15" s="72"/>
      <c r="C15" s="73" t="s">
        <v>4</v>
      </c>
      <c r="D15" s="74"/>
      <c r="E15" s="1">
        <v>20</v>
      </c>
      <c r="F15" s="75">
        <v>10.1</v>
      </c>
      <c r="G15" s="53">
        <f>IFERROR(IF(C15="M",INDEX(_2400mHommes,MATCH(F15,'2400m'!$A$2:$A$50,1),MATCH(E15,'2400m'!$A$2:$G$2,1)),INDEX(_2400mFemmes,MATCH(F15,'2400m'!$I$2:$I$50,1),MATCH(E15,'2400m'!$I$2:$O$2,1))),"")</f>
        <v>16</v>
      </c>
      <c r="H15" s="76" t="s">
        <v>26</v>
      </c>
      <c r="I15" s="52" t="str">
        <f>IFERROR(IF(C15="M",INDEX(AAHommes,MATCH(H15,'Aisance aquatique'!$A$2:$A$25,1),MATCH(E15,'Aisance aquatique'!$A$2:$G$2,1)),INDEX(AAFemmes,MATCH(H15,'Aisance aquatique'!$I$2:$I$25,1),MATCH(E15,'Aisance aquatique'!$I$2:$O$2,1))),"")</f>
        <v/>
      </c>
      <c r="J15" s="76"/>
      <c r="K15" s="76"/>
      <c r="L15" s="53" t="str" cm="1">
        <f t="array" ref="L15">IF(J15="","",INDEX(Apnée,MATCH(J15,'Aisance aquatique'!$A$28:$A$32,1),IF(K15="",3,2)))</f>
        <v/>
      </c>
      <c r="M15" s="75">
        <v>30</v>
      </c>
      <c r="N15" s="53">
        <f>IFERROR(IF(C15="M",INDEX(PompesHommes,MATCH(M15,pompes!$A$2:$A$43,1),MATCH(E15,pompes!$A$2:$G$2,1)),INDEX(PompesFemmes,MATCH(M15,pompes!$I$2:$I$36,1),MATCH(E15,pompes!$I$2:$O$2,1))),"")</f>
        <v>15</v>
      </c>
      <c r="O15" s="42">
        <f>IF(SUM(G15,I15,N15)=0,"",(SUM(G15,I15,N15)))</f>
        <v>31</v>
      </c>
      <c r="P15" s="41">
        <f t="shared" si="0"/>
        <v>3</v>
      </c>
      <c r="Q15" s="77"/>
      <c r="R15" s="78"/>
    </row>
    <row r="16" spans="1:18" ht="21" x14ac:dyDescent="0.25">
      <c r="A16" s="71"/>
      <c r="B16" s="72"/>
      <c r="C16" s="73" t="s">
        <v>4</v>
      </c>
      <c r="D16" s="80"/>
      <c r="E16" s="1">
        <v>25</v>
      </c>
      <c r="F16" s="75" t="s">
        <v>27</v>
      </c>
      <c r="G16" s="53" t="str">
        <f>IFERROR(IF(C16="M",INDEX(_2400mHommes,MATCH(F16,'2400m'!$A$2:$A$50,1),MATCH(E16,'2400m'!$A$2:$G$2,1)),INDEX(_2400mFemmes,MATCH(F16,'2400m'!$I$2:$I$50,1),MATCH(E16,'2400m'!$I$2:$O$2,1))),"")</f>
        <v/>
      </c>
      <c r="H16" s="76">
        <v>1.8</v>
      </c>
      <c r="I16" s="52">
        <f>IFERROR(IF(C16="M",INDEX(AAHommes,MATCH(H16,'Aisance aquatique'!$A$2:$A$25,1),MATCH(E16,'Aisance aquatique'!$A$2:$G$2,1)),INDEX(AAFemmes,MATCH(H16,'Aisance aquatique'!$I$2:$I$25,1),MATCH(E16,'Aisance aquatique'!$I$2:$O$2,1))),"")</f>
        <v>17</v>
      </c>
      <c r="J16" s="76"/>
      <c r="K16" s="76"/>
      <c r="L16" s="53" t="str" cm="1">
        <f t="array" ref="L16">IF(J16="","",INDEX(Apnée,MATCH(J16,'Aisance aquatique'!$A$28:$A$32,1),IF(K16="",3,2)))</f>
        <v/>
      </c>
      <c r="M16" s="75">
        <v>40</v>
      </c>
      <c r="N16" s="53">
        <f>IFERROR(IF(C16="M",INDEX(PompesHommes,MATCH(M16,pompes!$A$2:$A$43,1),MATCH(E16,pompes!$A$2:$G$2,1)),INDEX(PompesFemmes,MATCH(M16,pompes!$I$2:$I$36,1),MATCH(E16,pompes!$I$2:$O$2,1))),"")</f>
        <v>16</v>
      </c>
      <c r="O16" s="42">
        <f>IF(SUM(G16,I16,N16)=0,"",(SUM(G16,I16,N16)))</f>
        <v>33</v>
      </c>
      <c r="P16" s="41">
        <f t="shared" si="0"/>
        <v>3</v>
      </c>
      <c r="Q16" s="77"/>
      <c r="R16" s="78"/>
    </row>
    <row r="17" spans="1:18" ht="21" x14ac:dyDescent="0.25">
      <c r="A17" s="82"/>
      <c r="B17" s="83"/>
      <c r="C17" s="73" t="s">
        <v>4</v>
      </c>
      <c r="D17" s="80"/>
      <c r="E17" s="1">
        <v>39</v>
      </c>
      <c r="F17" s="84">
        <v>11.18</v>
      </c>
      <c r="G17" s="53">
        <f>IFERROR(IF(C17="M",INDEX(_2400mHommes,MATCH(F17,'2400m'!$A$2:$A$50,1),MATCH(E17,'2400m'!$A$2:$G$2,1)),INDEX(_2400mFemmes,MATCH(F17,'2400m'!$I$2:$I$50,1),MATCH(E17,'2400m'!$I$2:$O$2,1))),"")</f>
        <v>11</v>
      </c>
      <c r="H17" s="76">
        <v>2.5499999999999998</v>
      </c>
      <c r="I17" s="52">
        <f>IFERROR(IF(C17="M",INDEX(AAHommes,MATCH(H17,'Aisance aquatique'!$A$2:$A$25,1),MATCH(E17,'Aisance aquatique'!$A$2:$G$2,1)),INDEX(AAFemmes,MATCH(H17,'Aisance aquatique'!$I$2:$I$25,1),MATCH(E17,'Aisance aquatique'!$I$2:$O$2,1))),"")</f>
        <v>12</v>
      </c>
      <c r="J17" s="76"/>
      <c r="K17" s="76"/>
      <c r="L17" s="53" t="str" cm="1">
        <f t="array" ref="L17">IF(J17="","",INDEX(Apnée,MATCH(J17,'Aisance aquatique'!$A$28:$A$32,1),IF(K17="",3,2)))</f>
        <v/>
      </c>
      <c r="M17" s="84">
        <v>-12</v>
      </c>
      <c r="N17" s="53" t="str">
        <f>IFERROR(IF(C17="M",INDEX(PompesHommes,MATCH(M17,pompes!$A$2:$A$43,1),MATCH(E17,pompes!$A$2:$G$2,1)),INDEX(PompesFemmes,MATCH(M17,pompes!$I$2:$I$36,1),MATCH(E17,pompes!$I$2:$O$2,1))),"")</f>
        <v/>
      </c>
      <c r="O17" s="42">
        <f>IF(SUM(G17,I17,N17)=0,"",(SUM(G17,I17,N17)))</f>
        <v>23</v>
      </c>
      <c r="P17" s="41">
        <f t="shared" si="0"/>
        <v>2</v>
      </c>
      <c r="Q17" s="77"/>
      <c r="R17" s="85"/>
    </row>
    <row r="18" spans="1:18" ht="21" x14ac:dyDescent="0.25">
      <c r="A18" s="71"/>
      <c r="B18" s="72"/>
      <c r="C18" s="73"/>
      <c r="D18" s="80"/>
      <c r="E18" s="1"/>
      <c r="F18" s="75"/>
      <c r="G18" s="53" t="str">
        <f>IFERROR(IF(C18="M",INDEX(_2400mHommes,MATCH(F18,'2400m'!$A$2:$A$50,1),MATCH(E18,'2400m'!$A$2:$G$2,1)),INDEX(_2400mFemmes,MATCH(F18,'2400m'!$I$2:$I$50,1),MATCH(E18,'2400m'!$I$2:$O$2,1))),"")</f>
        <v/>
      </c>
      <c r="H18" s="76"/>
      <c r="I18" s="52" t="str">
        <f>IFERROR(IF(C18="M",INDEX(AAHommes,MATCH(H18,'Aisance aquatique'!$A$2:$A$25,1),MATCH(E18,'Aisance aquatique'!$A$2:$G$2,1)),INDEX(AAFemmes,MATCH(H18,'Aisance aquatique'!$I$2:$I$25,1),MATCH(E18,'Aisance aquatique'!$I$2:$O$2,1))),"")</f>
        <v/>
      </c>
      <c r="J18" s="76"/>
      <c r="K18" s="76"/>
      <c r="L18" s="53" t="str" cm="1">
        <f t="array" ref="L18">IF(J18="","",INDEX(Apnée,MATCH(J18,'Aisance aquatique'!$A$28:$A$32,1),IF(K18="",3,2)))</f>
        <v/>
      </c>
      <c r="M18" s="75"/>
      <c r="N18" s="53" t="str">
        <f>IFERROR(IF(C18="M",INDEX(PompesHommes,MATCH(M18,pompes!$A$2:$A$43,1),MATCH(E18,pompes!$A$2:$G$2,1)),INDEX(PompesFemmes,MATCH(M18,pompes!$I$2:$I$36,1),MATCH(E18,pompes!$I$2:$O$2,1))),"")</f>
        <v/>
      </c>
      <c r="O18" s="42" t="str">
        <f>IF(SUM(G18,I18,N18)=0,"",(SUM(G18,I18,N18)))</f>
        <v/>
      </c>
      <c r="P18" s="41" t="str">
        <f t="shared" si="0"/>
        <v/>
      </c>
      <c r="Q18" s="77"/>
      <c r="R18" s="78"/>
    </row>
    <row r="19" spans="1:18" ht="21" x14ac:dyDescent="0.25">
      <c r="A19" s="71"/>
      <c r="B19" s="72"/>
      <c r="C19" s="73"/>
      <c r="D19" s="81"/>
      <c r="E19" s="1"/>
      <c r="F19" s="75"/>
      <c r="G19" s="53" t="str">
        <f>IFERROR(IF(C19="M",INDEX(_2400mHommes,MATCH(F19,'2400m'!$A$2:$A$50,1),MATCH(E19,'2400m'!$A$2:$G$2,1)),INDEX(_2400mFemmes,MATCH(F19,'2400m'!$I$2:$I$50,1),MATCH(E19,'2400m'!$I$2:$O$2,1))),"")</f>
        <v/>
      </c>
      <c r="H19" s="76"/>
      <c r="I19" s="52" t="str">
        <f>IFERROR(IF(C19="M",INDEX(AAHommes,MATCH(H19,'Aisance aquatique'!$A$2:$A$25,1),MATCH(E19,'Aisance aquatique'!$A$2:$G$2,1)),INDEX(AAFemmes,MATCH(H19,'Aisance aquatique'!$I$2:$I$25,1),MATCH(E19,'Aisance aquatique'!$I$2:$O$2,1))),"")</f>
        <v/>
      </c>
      <c r="J19" s="76"/>
      <c r="K19" s="76"/>
      <c r="L19" s="53" t="str" cm="1">
        <f t="array" ref="L19">IF(J19="","",INDEX(Apnée,MATCH(J19,'Aisance aquatique'!$A$28:$A$32,1),IF(K19="",3,2)))</f>
        <v/>
      </c>
      <c r="M19" s="75"/>
      <c r="N19" s="53" t="str">
        <f>IFERROR(IF(C19="M",INDEX(PompesHommes,MATCH(M19,pompes!$A$2:$A$43,1),MATCH(E19,pompes!$A$2:$G$2,1)),INDEX(PompesFemmes,MATCH(M19,pompes!$I$2:$I$36,1),MATCH(E19,pompes!$I$2:$O$2,1))),"")</f>
        <v/>
      </c>
      <c r="O19" s="42" t="str">
        <f>IF(SUM(G19,I19,N19)=0,"",(SUM(G19,I19,N19)))</f>
        <v/>
      </c>
      <c r="P19" s="41" t="str">
        <f t="shared" si="0"/>
        <v/>
      </c>
      <c r="Q19" s="77"/>
      <c r="R19" s="78"/>
    </row>
    <row r="20" spans="1:18" ht="21" x14ac:dyDescent="0.25">
      <c r="A20" s="71"/>
      <c r="B20" s="72"/>
      <c r="C20" s="73"/>
      <c r="D20" s="74"/>
      <c r="E20" s="1"/>
      <c r="F20" s="75"/>
      <c r="G20" s="53" t="str">
        <f>IFERROR(IF(C20="M",INDEX(_2400mHommes,MATCH(F20,'2400m'!$A$2:$A$50,1),MATCH(E20,'2400m'!$A$2:$G$2,1)),INDEX(_2400mFemmes,MATCH(F20,'2400m'!$I$2:$I$50,1),MATCH(E20,'2400m'!$I$2:$O$2,1))),"")</f>
        <v/>
      </c>
      <c r="H20" s="76"/>
      <c r="I20" s="52" t="str">
        <f>IFERROR(IF(C20="M",INDEX(AAHommes,MATCH(H20,'Aisance aquatique'!$A$2:$A$25,1),MATCH(E20,'Aisance aquatique'!$A$2:$G$2,1)),INDEX(AAFemmes,MATCH(H20,'Aisance aquatique'!$I$2:$I$25,1),MATCH(E20,'Aisance aquatique'!$I$2:$O$2,1))),"")</f>
        <v/>
      </c>
      <c r="J20" s="76"/>
      <c r="K20" s="76"/>
      <c r="L20" s="53" t="str" cm="1">
        <f t="array" ref="L20">IF(J20="","",INDEX(Apnée,MATCH(J20,'Aisance aquatique'!$A$28:$A$32,1),IF(K20="",3,2)))</f>
        <v/>
      </c>
      <c r="M20" s="75"/>
      <c r="N20" s="53" t="str">
        <f>IFERROR(IF(C20="M",INDEX(PompesHommes,MATCH(M20,pompes!$A$2:$A$43,1),MATCH(E20,pompes!$A$2:$G$2,1)),INDEX(PompesFemmes,MATCH(M20,pompes!$I$2:$I$36,1),MATCH(E20,pompes!$I$2:$O$2,1))),"")</f>
        <v/>
      </c>
      <c r="O20" s="42" t="str">
        <f>IF(SUM(G20,I20,N20)=0,"",(SUM(G20,I20,N20)))</f>
        <v/>
      </c>
      <c r="P20" s="41" t="str">
        <f t="shared" si="0"/>
        <v/>
      </c>
      <c r="Q20" s="77"/>
      <c r="R20" s="78"/>
    </row>
    <row r="21" spans="1:18" ht="21" x14ac:dyDescent="0.25">
      <c r="A21" s="71"/>
      <c r="B21" s="72"/>
      <c r="C21" s="73"/>
      <c r="D21" s="80"/>
      <c r="E21" s="1"/>
      <c r="F21" s="75"/>
      <c r="G21" s="53" t="str">
        <f>IFERROR(IF(C21="M",INDEX(_2400mHommes,MATCH(F21,'2400m'!$A$2:$A$50,1),MATCH(E21,'2400m'!$A$2:$G$2,1)),INDEX(_2400mFemmes,MATCH(F21,'2400m'!$I$2:$I$50,1),MATCH(E21,'2400m'!$I$2:$O$2,1))),"")</f>
        <v/>
      </c>
      <c r="H21" s="76"/>
      <c r="I21" s="52" t="str">
        <f>IFERROR(IF(C21="M",INDEX(AAHommes,MATCH(H21,'Aisance aquatique'!$A$2:$A$25,1),MATCH(E21,'Aisance aquatique'!$A$2:$G$2,1)),INDEX(AAFemmes,MATCH(H21,'Aisance aquatique'!$I$2:$I$25,1),MATCH(E21,'Aisance aquatique'!$I$2:$O$2,1))),"")</f>
        <v/>
      </c>
      <c r="J21" s="76"/>
      <c r="K21" s="76"/>
      <c r="L21" s="53" t="str" cm="1">
        <f t="array" ref="L21">IF(J21="","",INDEX(Apnée,MATCH(J21,'Aisance aquatique'!$A$28:$A$32,1),IF(K21="",3,2)))</f>
        <v/>
      </c>
      <c r="M21" s="75"/>
      <c r="N21" s="53" t="str">
        <f>IFERROR(IF(C21="M",INDEX(PompesHommes,MATCH(M21,pompes!$A$2:$A$43,1),MATCH(E21,pompes!$A$2:$G$2,1)),INDEX(PompesFemmes,MATCH(M21,pompes!$I$2:$I$36,1),MATCH(E21,pompes!$I$2:$O$2,1))),"")</f>
        <v/>
      </c>
      <c r="O21" s="42" t="str">
        <f>IF(SUM(G21,I21,N21)=0,"",(SUM(G21,I21,N21)))</f>
        <v/>
      </c>
      <c r="P21" s="41" t="str">
        <f t="shared" si="0"/>
        <v/>
      </c>
      <c r="Q21" s="77"/>
      <c r="R21" s="78"/>
    </row>
    <row r="22" spans="1:18" ht="21" x14ac:dyDescent="0.25">
      <c r="A22" s="71"/>
      <c r="B22" s="72"/>
      <c r="C22" s="73"/>
      <c r="D22" s="74"/>
      <c r="E22" s="1"/>
      <c r="F22" s="75"/>
      <c r="G22" s="53" t="str">
        <f>IFERROR(IF(C22="M",INDEX(_2400mHommes,MATCH(F22,'2400m'!$A$2:$A$50,1),MATCH(E22,'2400m'!$A$2:$G$2,1)),INDEX(_2400mFemmes,MATCH(F22,'2400m'!$I$2:$I$50,1),MATCH(E22,'2400m'!$I$2:$O$2,1))),"")</f>
        <v/>
      </c>
      <c r="H22" s="76"/>
      <c r="I22" s="52" t="str">
        <f>IFERROR(IF(C22="M",INDEX(AAHommes,MATCH(H22,'Aisance aquatique'!$A$2:$A$25,1),MATCH(E22,'Aisance aquatique'!$A$2:$G$2,1)),INDEX(AAFemmes,MATCH(H22,'Aisance aquatique'!$I$2:$I$25,1),MATCH(E22,'Aisance aquatique'!$I$2:$O$2,1))),"")</f>
        <v/>
      </c>
      <c r="J22" s="76"/>
      <c r="K22" s="76"/>
      <c r="L22" s="53" t="str" cm="1">
        <f t="array" ref="L22">IF(J22="","",INDEX(Apnée,MATCH(J22,'Aisance aquatique'!$A$28:$A$32,1),IF(K22="",3,2)))</f>
        <v/>
      </c>
      <c r="M22" s="75"/>
      <c r="N22" s="53" t="str">
        <f>IFERROR(IF(C22="M",INDEX(PompesHommes,MATCH(M22,pompes!$A$2:$A$43,1),MATCH(E22,pompes!$A$2:$G$2,1)),INDEX(PompesFemmes,MATCH(M22,pompes!$I$2:$I$36,1),MATCH(E22,pompes!$I$2:$O$2,1))),"")</f>
        <v/>
      </c>
      <c r="O22" s="42" t="str">
        <f>IF(SUM(G22,I22,N22)=0,"",(SUM(G22,I22,N22)))</f>
        <v/>
      </c>
      <c r="P22" s="41" t="str">
        <f t="shared" si="0"/>
        <v/>
      </c>
      <c r="Q22" s="77"/>
      <c r="R22" s="78"/>
    </row>
    <row r="23" spans="1:18" ht="21" x14ac:dyDescent="0.25">
      <c r="A23" s="71"/>
      <c r="B23" s="72"/>
      <c r="C23" s="73"/>
      <c r="D23" s="80"/>
      <c r="E23" s="1"/>
      <c r="F23" s="75"/>
      <c r="G23" s="53" t="str">
        <f>IFERROR(IF(C23="M",INDEX(_2400mHommes,MATCH(F23,'2400m'!$A$2:$A$50,1),MATCH(E23,'2400m'!$A$2:$G$2,1)),INDEX(_2400mFemmes,MATCH(F23,'2400m'!$I$2:$I$50,1),MATCH(E23,'2400m'!$I$2:$O$2,1))),"")</f>
        <v/>
      </c>
      <c r="H23" s="76"/>
      <c r="I23" s="52" t="str">
        <f>IFERROR(IF(C23="M",INDEX(AAHommes,MATCH(H23,'Aisance aquatique'!$A$2:$A$25,1),MATCH(E23,'Aisance aquatique'!$A$2:$G$2,1)),INDEX(AAFemmes,MATCH(H23,'Aisance aquatique'!$I$2:$I$25,1),MATCH(E23,'Aisance aquatique'!$I$2:$O$2,1))),"")</f>
        <v/>
      </c>
      <c r="J23" s="76"/>
      <c r="K23" s="76"/>
      <c r="L23" s="53" t="str" cm="1">
        <f t="array" ref="L23">IF(J23="","",INDEX(Apnée,MATCH(J23,'Aisance aquatique'!$A$28:$A$32,1),IF(K23="",3,2)))</f>
        <v/>
      </c>
      <c r="M23" s="75"/>
      <c r="N23" s="53" t="str">
        <f>IFERROR(IF(C23="M",INDEX(PompesHommes,MATCH(M23,pompes!$A$2:$A$43,1),MATCH(E23,pompes!$A$2:$G$2,1)),INDEX(PompesFemmes,MATCH(M23,pompes!$I$2:$I$36,1),MATCH(E23,pompes!$I$2:$O$2,1))),"")</f>
        <v/>
      </c>
      <c r="O23" s="42" t="str">
        <f>IF(SUM(G23,I23,N23)=0,"",(SUM(G23,I23,N23)))</f>
        <v/>
      </c>
      <c r="P23" s="41" t="str">
        <f t="shared" si="0"/>
        <v/>
      </c>
      <c r="Q23" s="77"/>
      <c r="R23" s="78"/>
    </row>
    <row r="24" spans="1:18" ht="21" x14ac:dyDescent="0.25">
      <c r="A24" s="71"/>
      <c r="B24" s="72"/>
      <c r="C24" s="73"/>
      <c r="D24" s="81"/>
      <c r="E24" s="1"/>
      <c r="F24" s="75"/>
      <c r="G24" s="53" t="str">
        <f>IFERROR(IF(C24="M",INDEX(_2400mHommes,MATCH(F24,'2400m'!$A$2:$A$50,1),MATCH(E24,'2400m'!$A$2:$G$2,1)),INDEX(_2400mFemmes,MATCH(F24,'2400m'!$I$2:$I$50,1),MATCH(E24,'2400m'!$I$2:$O$2,1))),"")</f>
        <v/>
      </c>
      <c r="H24" s="76"/>
      <c r="I24" s="52" t="str">
        <f>IFERROR(IF(C24="M",INDEX(AAHommes,MATCH(H24,'Aisance aquatique'!$A$2:$A$25,1),MATCH(E24,'Aisance aquatique'!$A$2:$G$2,1)),INDEX(AAFemmes,MATCH(H24,'Aisance aquatique'!$I$2:$I$25,1),MATCH(E24,'Aisance aquatique'!$I$2:$O$2,1))),"")</f>
        <v/>
      </c>
      <c r="J24" s="76"/>
      <c r="K24" s="76"/>
      <c r="L24" s="53" t="str" cm="1">
        <f t="array" ref="L24">IF(J24="","",INDEX(Apnée,MATCH(J24,'Aisance aquatique'!$A$28:$A$32,1),IF(K24="",3,2)))</f>
        <v/>
      </c>
      <c r="M24" s="75"/>
      <c r="N24" s="53" t="str">
        <f>IFERROR(IF(C24="M",INDEX(PompesHommes,MATCH(M24,pompes!$A$2:$A$43,1),MATCH(E24,pompes!$A$2:$G$2,1)),INDEX(PompesFemmes,MATCH(M24,pompes!$I$2:$I$36,1),MATCH(E24,pompes!$I$2:$O$2,1))),"")</f>
        <v/>
      </c>
      <c r="O24" s="42" t="str">
        <f>IF(SUM(G24,I24,N24)=0,"",(SUM(G24,I24,N24)))</f>
        <v/>
      </c>
      <c r="P24" s="41" t="str">
        <f t="shared" si="0"/>
        <v/>
      </c>
      <c r="Q24" s="77"/>
      <c r="R24" s="78"/>
    </row>
    <row r="25" spans="1:18" ht="21" x14ac:dyDescent="0.25">
      <c r="A25" s="71"/>
      <c r="B25" s="72"/>
      <c r="C25" s="86"/>
      <c r="D25" s="80"/>
      <c r="E25" s="1"/>
      <c r="F25" s="75"/>
      <c r="G25" s="53" t="str">
        <f>IFERROR(IF(C25="M",INDEX(_2400mHommes,MATCH(F25,'2400m'!$A$2:$A$50,1),MATCH(E25,'2400m'!$A$2:$G$2,1)),INDEX(_2400mFemmes,MATCH(F25,'2400m'!$I$2:$I$50,1),MATCH(E25,'2400m'!$I$2:$O$2,1))),"")</f>
        <v/>
      </c>
      <c r="H25" s="76"/>
      <c r="I25" s="52" t="str">
        <f>IFERROR(IF(C25="M",INDEX(AAHommes,MATCH(H25,'Aisance aquatique'!$A$2:$A$25,1),MATCH(E25,'Aisance aquatique'!$A$2:$G$2,1)),INDEX(AAFemmes,MATCH(H25,'Aisance aquatique'!$I$2:$I$25,1),MATCH(E25,'Aisance aquatique'!$I$2:$O$2,1))),"")</f>
        <v/>
      </c>
      <c r="J25" s="76"/>
      <c r="K25" s="76"/>
      <c r="L25" s="53" t="str" cm="1">
        <f t="array" ref="L25">IF(J25="","",INDEX(Apnée,MATCH(J25,'Aisance aquatique'!$A$28:$A$32,1),IF(K25="",3,2)))</f>
        <v/>
      </c>
      <c r="M25" s="75"/>
      <c r="N25" s="53" t="str">
        <f>IFERROR(IF(C25="M",INDEX(PompesHommes,MATCH(M25,pompes!$A$2:$A$43,1),MATCH(E25,pompes!$A$2:$G$2,1)),INDEX(PompesFemmes,MATCH(M25,pompes!$I$2:$I$36,1),MATCH(E25,pompes!$I$2:$O$2,1))),"")</f>
        <v/>
      </c>
      <c r="O25" s="42" t="str">
        <f>IF(SUM(G25,I25,N25)=0,"",(SUM(G25,I25,N25)))</f>
        <v/>
      </c>
      <c r="P25" s="41" t="str">
        <f t="shared" si="0"/>
        <v/>
      </c>
      <c r="Q25" s="77"/>
      <c r="R25" s="78"/>
    </row>
    <row r="26" spans="1:18" ht="21" x14ac:dyDescent="0.25">
      <c r="A26" s="77"/>
      <c r="B26" s="79"/>
      <c r="C26" s="86"/>
      <c r="D26" s="80"/>
      <c r="E26" s="1"/>
      <c r="F26" s="75"/>
      <c r="G26" s="53" t="str">
        <f>IFERROR(IF(C26="M",INDEX(_2400mHommes,MATCH(F26,'2400m'!$A$2:$A$50,1),MATCH(E26,'2400m'!$A$2:$G$2,1)),INDEX(_2400mFemmes,MATCH(F26,'2400m'!$I$2:$I$50,1),MATCH(E26,'2400m'!$I$2:$O$2,1))),"")</f>
        <v/>
      </c>
      <c r="H26" s="76"/>
      <c r="I26" s="52" t="str">
        <f>IFERROR(IF(C26="M",INDEX(AAHommes,MATCH(H26,'Aisance aquatique'!$A$2:$A$25,1),MATCH(E26,'Aisance aquatique'!$A$2:$G$2,1)),INDEX(AAFemmes,MATCH(H26,'Aisance aquatique'!$I$2:$I$25,1),MATCH(E26,'Aisance aquatique'!$I$2:$O$2,1))),"")</f>
        <v/>
      </c>
      <c r="J26" s="76"/>
      <c r="K26" s="76"/>
      <c r="L26" s="53" t="str" cm="1">
        <f t="array" ref="L26">IF(J26="","",INDEX(Apnée,MATCH(J26,'Aisance aquatique'!$A$28:$A$32,1),IF(K26="",3,2)))</f>
        <v/>
      </c>
      <c r="M26" s="75"/>
      <c r="N26" s="53" t="str">
        <f>IFERROR(IF(C26="M",INDEX(PompesHommes,MATCH(M26,pompes!$A$2:$A$43,1),MATCH(E26,pompes!$A$2:$G$2,1)),INDEX(PompesFemmes,MATCH(M26,pompes!$I$2:$I$36,1),MATCH(E26,pompes!$I$2:$O$2,1))),"")</f>
        <v/>
      </c>
      <c r="O26" s="42" t="str">
        <f>IF(SUM(G26,I26,N26)=0,"",(SUM(G26,I26,N26)))</f>
        <v/>
      </c>
      <c r="P26" s="41" t="str">
        <f t="shared" si="0"/>
        <v/>
      </c>
      <c r="Q26" s="77"/>
      <c r="R26" s="78"/>
    </row>
    <row r="27" spans="1:18" ht="21" x14ac:dyDescent="0.25">
      <c r="A27" s="71"/>
      <c r="B27" s="72"/>
      <c r="C27" s="86"/>
      <c r="D27" s="80"/>
      <c r="E27" s="1"/>
      <c r="F27" s="75"/>
      <c r="G27" s="53" t="str">
        <f>IFERROR(IF(C27="M",INDEX(_2400mHommes,MATCH(F27,'2400m'!$A$2:$A$50,1),MATCH(E27,'2400m'!$A$2:$G$2,1)),INDEX(_2400mFemmes,MATCH(F27,'2400m'!$I$2:$I$50,1),MATCH(E27,'2400m'!$I$2:$O$2,1))),"")</f>
        <v/>
      </c>
      <c r="H27" s="76"/>
      <c r="I27" s="52" t="str">
        <f>IFERROR(IF(C27="M",INDEX(AAHommes,MATCH(H27,'Aisance aquatique'!$A$2:$A$25,1),MATCH(E27,'Aisance aquatique'!$A$2:$G$2,1)),INDEX(AAFemmes,MATCH(H27,'Aisance aquatique'!$I$2:$I$25,1),MATCH(E27,'Aisance aquatique'!$I$2:$O$2,1))),"")</f>
        <v/>
      </c>
      <c r="J27" s="76"/>
      <c r="K27" s="76"/>
      <c r="L27" s="53" t="str" cm="1">
        <f t="array" ref="L27">IF(J27="","",INDEX(Apnée,MATCH(J27,'Aisance aquatique'!$A$28:$A$32,1),IF(K27="",3,2)))</f>
        <v/>
      </c>
      <c r="M27" s="75"/>
      <c r="N27" s="53" t="str">
        <f>IFERROR(IF(C27="M",INDEX(PompesHommes,MATCH(M27,pompes!$A$2:$A$43,1),MATCH(E27,pompes!$A$2:$G$2,1)),INDEX(PompesFemmes,MATCH(M27,pompes!$I$2:$I$36,1),MATCH(E27,pompes!$I$2:$O$2,1))),"")</f>
        <v/>
      </c>
      <c r="O27" s="42" t="str">
        <f>IF(SUM(G27,I27,N27)=0,"",(SUM(G27,I27,N27)))</f>
        <v/>
      </c>
      <c r="P27" s="41" t="str">
        <f t="shared" si="0"/>
        <v/>
      </c>
      <c r="Q27" s="77"/>
      <c r="R27" s="78"/>
    </row>
    <row r="28" spans="1:18" ht="21.75" customHeight="1" x14ac:dyDescent="0.25">
      <c r="A28" s="77"/>
      <c r="B28" s="79"/>
      <c r="C28" s="86"/>
      <c r="D28" s="80"/>
      <c r="E28" s="1"/>
      <c r="F28" s="86"/>
      <c r="G28" s="53" t="str">
        <f>IFERROR(IF(C28="M",INDEX(_2400mHommes,MATCH(F28,'2400m'!$A$2:$A$50,1),MATCH(E28,'2400m'!$A$2:$G$2,1)),INDEX(_2400mFemmes,MATCH(F28,'2400m'!$I$2:$I$50,1),MATCH(E28,'2400m'!$I$2:$O$2,1))),"")</f>
        <v/>
      </c>
      <c r="H28" s="76"/>
      <c r="I28" s="52" t="str">
        <f>IFERROR(IF(C28="M",INDEX(AAHommes,MATCH(H28,'Aisance aquatique'!$A$2:$A$25,1),MATCH(E28,'Aisance aquatique'!$A$2:$G$2,1)),INDEX(AAFemmes,MATCH(H28,'Aisance aquatique'!$I$2:$I$25,1),MATCH(E28,'Aisance aquatique'!$I$2:$O$2,1))),"")</f>
        <v/>
      </c>
      <c r="J28" s="76"/>
      <c r="K28" s="76"/>
      <c r="L28" s="53" t="str" cm="1">
        <f t="array" ref="L28">IF(J28="","",INDEX(Apnée,MATCH(J28,'Aisance aquatique'!$A$28:$A$32,1),IF(K28="",3,2)))</f>
        <v/>
      </c>
      <c r="M28" s="86"/>
      <c r="N28" s="53" t="str">
        <f>IFERROR(IF(C28="M",INDEX(PompesHommes,MATCH(M28,pompes!$A$2:$A$43,1),MATCH(E28,pompes!$A$2:$G$2,1)),INDEX(PompesFemmes,MATCH(M28,pompes!$I$2:$I$36,1),MATCH(E28,pompes!$I$2:$O$2,1))),"")</f>
        <v/>
      </c>
      <c r="O28" s="42" t="str">
        <f>IF(SUM(G28,I28,N28)=0,"",(SUM(G28,I28,N28)))</f>
        <v/>
      </c>
      <c r="P28" s="41" t="str">
        <f t="shared" si="0"/>
        <v/>
      </c>
      <c r="Q28" s="77"/>
      <c r="R28" s="87"/>
    </row>
    <row r="29" spans="1:18" ht="21" x14ac:dyDescent="0.25">
      <c r="A29" s="77"/>
      <c r="B29" s="79"/>
      <c r="C29" s="86"/>
      <c r="D29" s="80"/>
      <c r="E29" s="1"/>
      <c r="F29" s="88"/>
      <c r="G29" s="53" t="str">
        <f>IFERROR(IF(C29="M",INDEX(_2400mHommes,MATCH(F29,'2400m'!$A$2:$A$50,1),MATCH(E29,'2400m'!$A$2:$G$2,1)),INDEX(_2400mFemmes,MATCH(F29,'2400m'!$I$2:$I$50,1),MATCH(E29,'2400m'!$I$2:$O$2,1))),"")</f>
        <v/>
      </c>
      <c r="H29" s="76"/>
      <c r="I29" s="52" t="str">
        <f>IFERROR(IF(C29="M",INDEX(AAHommes,MATCH(H29,'Aisance aquatique'!$A$2:$A$25,1),MATCH(E29,'Aisance aquatique'!$A$2:$G$2,1)),INDEX(AAFemmes,MATCH(H29,'Aisance aquatique'!$I$2:$I$25,1),MATCH(E29,'Aisance aquatique'!$I$2:$O$2,1))),"")</f>
        <v/>
      </c>
      <c r="J29" s="76"/>
      <c r="K29" s="76"/>
      <c r="L29" s="53" t="str" cm="1">
        <f t="array" ref="L29">IF(J29="","",INDEX(Apnée,MATCH(J29,'Aisance aquatique'!$A$28:$A$32,1),IF(K29="",3,2)))</f>
        <v/>
      </c>
      <c r="M29" s="86"/>
      <c r="N29" s="53" t="str">
        <f>IFERROR(IF(C29="M",INDEX(PompesHommes,MATCH(M29,pompes!$A$2:$A$43,1),MATCH(E29,pompes!$A$2:$G$2,1)),INDEX(PompesFemmes,MATCH(M29,pompes!$I$2:$I$36,1),MATCH(E29,pompes!$I$2:$O$2,1))),"")</f>
        <v/>
      </c>
      <c r="O29" s="42" t="str">
        <f>IF(SUM(G29,I29,N29)=0,"",(SUM(G29,I29,N29)))</f>
        <v/>
      </c>
      <c r="P29" s="41" t="str">
        <f t="shared" si="0"/>
        <v/>
      </c>
      <c r="Q29" s="77"/>
      <c r="R29" s="87"/>
    </row>
    <row r="30" spans="1:18" ht="21" x14ac:dyDescent="0.25">
      <c r="A30" s="71"/>
      <c r="B30" s="72"/>
      <c r="C30" s="86"/>
      <c r="D30" s="80"/>
      <c r="E30" s="1"/>
      <c r="F30" s="75"/>
      <c r="G30" s="53" t="str">
        <f>IFERROR(IF(C30="M",INDEX(_2400mHommes,MATCH(F30,'2400m'!$A$2:$A$50,1),MATCH(E30,'2400m'!$A$2:$G$2,1)),INDEX(_2400mFemmes,MATCH(F30,'2400m'!$I$2:$I$50,1),MATCH(E30,'2400m'!$I$2:$O$2,1))),"")</f>
        <v/>
      </c>
      <c r="H30" s="76"/>
      <c r="I30" s="52" t="str">
        <f>IFERROR(IF(C30="M",INDEX(AAHommes,MATCH(H30,'Aisance aquatique'!$A$2:$A$25,1),MATCH(E30,'Aisance aquatique'!$A$2:$G$2,1)),INDEX(AAFemmes,MATCH(H30,'Aisance aquatique'!$I$2:$I$25,1),MATCH(E30,'Aisance aquatique'!$I$2:$O$2,1))),"")</f>
        <v/>
      </c>
      <c r="J30" s="76"/>
      <c r="K30" s="76"/>
      <c r="L30" s="53" t="str" cm="1">
        <f t="array" ref="L30">IF(J30="","",INDEX(Apnée,MATCH(J30,'Aisance aquatique'!$A$28:$A$32,1),IF(K30="",3,2)))</f>
        <v/>
      </c>
      <c r="M30" s="75"/>
      <c r="N30" s="53" t="str">
        <f>IFERROR(IF(C30="M",INDEX(PompesHommes,MATCH(M30,pompes!$A$2:$A$43,1),MATCH(E30,pompes!$A$2:$G$2,1)),INDEX(PompesFemmes,MATCH(M30,pompes!$I$2:$I$36,1),MATCH(E30,pompes!$I$2:$O$2,1))),"")</f>
        <v/>
      </c>
      <c r="O30" s="42" t="str">
        <f>IF(SUM(G30,I30,N30)=0,"",(SUM(G30,I30,N30)))</f>
        <v/>
      </c>
      <c r="P30" s="41" t="str">
        <f t="shared" si="0"/>
        <v/>
      </c>
      <c r="Q30" s="77"/>
      <c r="R30" s="78"/>
    </row>
    <row r="31" spans="1:18" ht="21" x14ac:dyDescent="0.25">
      <c r="A31" s="71"/>
      <c r="B31" s="72"/>
      <c r="C31" s="86"/>
      <c r="D31" s="80"/>
      <c r="E31" s="1"/>
      <c r="F31" s="75"/>
      <c r="G31" s="53" t="str">
        <f>IFERROR(IF(C31="M",INDEX(_2400mHommes,MATCH(F31,'2400m'!$A$2:$A$50,1),MATCH(E31,'2400m'!$A$2:$G$2,1)),INDEX(_2400mFemmes,MATCH(F31,'2400m'!$I$2:$I$50,1),MATCH(E31,'2400m'!$I$2:$O$2,1))),"")</f>
        <v/>
      </c>
      <c r="H31" s="76"/>
      <c r="I31" s="52" t="str">
        <f>IFERROR(IF(C31="M",INDEX(AAHommes,MATCH(H31,'Aisance aquatique'!$A$2:$A$25,1),MATCH(E31,'Aisance aquatique'!$A$2:$G$2,1)),INDEX(AAFemmes,MATCH(H31,'Aisance aquatique'!$I$2:$I$25,1),MATCH(E31,'Aisance aquatique'!$I$2:$O$2,1))),"")</f>
        <v/>
      </c>
      <c r="J31" s="76"/>
      <c r="K31" s="76"/>
      <c r="L31" s="53" t="str" cm="1">
        <f t="array" ref="L31">IF(J31="","",INDEX(Apnée,MATCH(J31,'Aisance aquatique'!$A$28:$A$32,1),IF(K31="",3,2)))</f>
        <v/>
      </c>
      <c r="M31" s="75"/>
      <c r="N31" s="53" t="str">
        <f>IFERROR(IF(C31="M",INDEX(PompesHommes,MATCH(M31,pompes!$A$2:$A$43,1),MATCH(E31,pompes!$A$2:$G$2,1)),INDEX(PompesFemmes,MATCH(M31,pompes!$I$2:$I$36,1),MATCH(E31,pompes!$I$2:$O$2,1))),"")</f>
        <v/>
      </c>
      <c r="O31" s="42" t="str">
        <f>IF(SUM(G31,I31,N31)=0,"",(SUM(G31,I31,N31)))</f>
        <v/>
      </c>
      <c r="P31" s="41" t="str">
        <f t="shared" si="0"/>
        <v/>
      </c>
      <c r="Q31" s="77"/>
      <c r="R31" s="78"/>
    </row>
    <row r="32" spans="1:18" ht="21" x14ac:dyDescent="0.25">
      <c r="A32" s="71"/>
      <c r="B32" s="72"/>
      <c r="C32" s="86"/>
      <c r="D32" s="80"/>
      <c r="E32" s="1"/>
      <c r="F32" s="75"/>
      <c r="G32" s="53" t="str">
        <f>IFERROR(IF(C32="M",INDEX(_2400mHommes,MATCH(F32,'2400m'!$A$2:$A$50,1),MATCH(E32,'2400m'!$A$2:$G$2,1)),INDEX(_2400mFemmes,MATCH(F32,'2400m'!$I$2:$I$50,1),MATCH(E32,'2400m'!$I$2:$O$2,1))),"")</f>
        <v/>
      </c>
      <c r="H32" s="76"/>
      <c r="I32" s="52" t="str">
        <f>IFERROR(IF(C32="M",INDEX(AAHommes,MATCH(H32,'Aisance aquatique'!$A$2:$A$25,1),MATCH(E32,'Aisance aquatique'!$A$2:$G$2,1)),INDEX(AAFemmes,MATCH(H32,'Aisance aquatique'!$I$2:$I$25,1),MATCH(E32,'Aisance aquatique'!$I$2:$O$2,1))),"")</f>
        <v/>
      </c>
      <c r="J32" s="76"/>
      <c r="K32" s="76"/>
      <c r="L32" s="53" t="str" cm="1">
        <f t="array" ref="L32">IF(J32="","",INDEX(Apnée,MATCH(J32,'Aisance aquatique'!$A$28:$A$32,1),IF(K32="",3,2)))</f>
        <v/>
      </c>
      <c r="M32" s="75"/>
      <c r="N32" s="53" t="str">
        <f>IFERROR(IF(C32="M",INDEX(PompesHommes,MATCH(M32,pompes!$A$2:$A$43,1),MATCH(E32,pompes!$A$2:$G$2,1)),INDEX(PompesFemmes,MATCH(M32,pompes!$I$2:$I$36,1),MATCH(E32,pompes!$I$2:$O$2,1))),"")</f>
        <v/>
      </c>
      <c r="O32" s="42" t="str">
        <f>IF(SUM(G32,I32,N32)=0,"",(SUM(G32,I32,N32)))</f>
        <v/>
      </c>
      <c r="P32" s="41" t="str">
        <f t="shared" si="0"/>
        <v/>
      </c>
      <c r="Q32" s="77"/>
      <c r="R32" s="78"/>
    </row>
    <row r="33" spans="1:18" ht="21" x14ac:dyDescent="0.25">
      <c r="A33" s="71"/>
      <c r="B33" s="72"/>
      <c r="C33" s="86"/>
      <c r="D33" s="80"/>
      <c r="E33" s="1"/>
      <c r="F33" s="75"/>
      <c r="G33" s="53" t="str">
        <f>IFERROR(IF(C33="M",INDEX(_2400mHommes,MATCH(F33,'2400m'!$A$2:$A$50,1),MATCH(E33,'2400m'!$A$2:$G$2,1)),INDEX(_2400mFemmes,MATCH(F33,'2400m'!$I$2:$I$50,1),MATCH(E33,'2400m'!$I$2:$O$2,1))),"")</f>
        <v/>
      </c>
      <c r="H33" s="76"/>
      <c r="I33" s="52" t="str">
        <f>IFERROR(IF(C33="M",INDEX(AAHommes,MATCH(H33,'Aisance aquatique'!$A$2:$A$25,1),MATCH(E33,'Aisance aquatique'!$A$2:$G$2,1)),INDEX(AAFemmes,MATCH(H33,'Aisance aquatique'!$I$2:$I$25,1),MATCH(E33,'Aisance aquatique'!$I$2:$O$2,1))),"")</f>
        <v/>
      </c>
      <c r="J33" s="76"/>
      <c r="K33" s="76"/>
      <c r="L33" s="53" t="str" cm="1">
        <f t="array" ref="L33">IF(J33="","",INDEX(Apnée,MATCH(J33,'Aisance aquatique'!$A$28:$A$32,1),IF(K33="",3,2)))</f>
        <v/>
      </c>
      <c r="M33" s="75"/>
      <c r="N33" s="53" t="str">
        <f>IFERROR(IF(C33="M",INDEX(PompesHommes,MATCH(M33,pompes!$A$2:$A$43,1),MATCH(E33,pompes!$A$2:$G$2,1)),INDEX(PompesFemmes,MATCH(M33,pompes!$I$2:$I$36,1),MATCH(E33,pompes!$I$2:$O$2,1))),"")</f>
        <v/>
      </c>
      <c r="O33" s="42" t="str">
        <f>IF(SUM(G33,I33,N33)=0,"",(SUM(G33,I33,N33)))</f>
        <v/>
      </c>
      <c r="P33" s="41" t="str">
        <f t="shared" si="0"/>
        <v/>
      </c>
      <c r="Q33" s="77"/>
      <c r="R33" s="78"/>
    </row>
    <row r="34" spans="1:18" ht="21" x14ac:dyDescent="0.25">
      <c r="A34" s="77"/>
      <c r="B34" s="79"/>
      <c r="C34" s="86"/>
      <c r="D34" s="80"/>
      <c r="E34" s="1"/>
      <c r="F34" s="86"/>
      <c r="G34" s="53" t="str">
        <f>IFERROR(IF(C34="M",INDEX(_2400mHommes,MATCH(F34,'2400m'!$A$2:$A$50,1),MATCH(E34,'2400m'!$A$2:$G$2,1)),INDEX(_2400mFemmes,MATCH(F34,'2400m'!$I$2:$I$50,1),MATCH(E34,'2400m'!$I$2:$O$2,1))),"")</f>
        <v/>
      </c>
      <c r="H34" s="76"/>
      <c r="I34" s="52" t="str">
        <f>IFERROR(IF(C34="M",INDEX(AAHommes,MATCH(H34,'Aisance aquatique'!$A$2:$A$25,1),MATCH(E34,'Aisance aquatique'!$A$2:$G$2,1)),INDEX(AAFemmes,MATCH(H34,'Aisance aquatique'!$I$2:$I$25,1),MATCH(E34,'Aisance aquatique'!$I$2:$O$2,1))),"")</f>
        <v/>
      </c>
      <c r="J34" s="76"/>
      <c r="K34" s="76"/>
      <c r="L34" s="53" t="str" cm="1">
        <f t="array" ref="L34">IF(J34="","",INDEX(Apnée,MATCH(J34,'Aisance aquatique'!$A$28:$A$32,1),IF(K34="",3,2)))</f>
        <v/>
      </c>
      <c r="M34" s="86"/>
      <c r="N34" s="53" t="str">
        <f>IFERROR(IF(C34="M",INDEX(PompesHommes,MATCH(M34,pompes!$A$2:$A$43,1),MATCH(E34,pompes!$A$2:$G$2,1)),INDEX(PompesFemmes,MATCH(M34,pompes!$I$2:$I$36,1),MATCH(E34,pompes!$I$2:$O$2,1))),"")</f>
        <v/>
      </c>
      <c r="O34" s="42" t="str">
        <f>IF(SUM(G34,I34,N34)=0,"",(SUM(G34,I34,N34)))</f>
        <v/>
      </c>
      <c r="P34" s="41" t="str">
        <f t="shared" si="0"/>
        <v/>
      </c>
      <c r="Q34" s="77"/>
      <c r="R34" s="87"/>
    </row>
    <row r="35" spans="1:18" ht="21" x14ac:dyDescent="0.25">
      <c r="A35" s="71"/>
      <c r="B35" s="72"/>
      <c r="C35" s="86"/>
      <c r="D35" s="80"/>
      <c r="E35" s="1"/>
      <c r="F35" s="75"/>
      <c r="G35" s="53" t="str">
        <f>IFERROR(IF(C35="M",INDEX(_2400mHommes,MATCH(F35,'2400m'!$A$2:$A$50,1),MATCH(E35,'2400m'!$A$2:$G$2,1)),INDEX(_2400mFemmes,MATCH(F35,'2400m'!$I$2:$I$50,1),MATCH(E35,'2400m'!$I$2:$O$2,1))),"")</f>
        <v/>
      </c>
      <c r="H35" s="76"/>
      <c r="I35" s="52" t="str">
        <f>IFERROR(IF(C35="M",INDEX(AAHommes,MATCH(H35,'Aisance aquatique'!$A$2:$A$25,1),MATCH(E35,'Aisance aquatique'!$A$2:$G$2,1)),INDEX(AAFemmes,MATCH(H35,'Aisance aquatique'!$I$2:$I$25,1),MATCH(E35,'Aisance aquatique'!$I$2:$O$2,1))),"")</f>
        <v/>
      </c>
      <c r="J35" s="76"/>
      <c r="K35" s="76"/>
      <c r="L35" s="53" t="str" cm="1">
        <f t="array" ref="L35">IF(J35="","",INDEX(Apnée,MATCH(J35,'Aisance aquatique'!$A$28:$A$32,1),IF(K35="",3,2)))</f>
        <v/>
      </c>
      <c r="M35" s="75"/>
      <c r="N35" s="53" t="str">
        <f>IFERROR(IF(C35="M",INDEX(PompesHommes,MATCH(M35,pompes!$A$2:$A$43,1),MATCH(E35,pompes!$A$2:$G$2,1)),INDEX(PompesFemmes,MATCH(M35,pompes!$I$2:$I$36,1),MATCH(E35,pompes!$I$2:$O$2,1))),"")</f>
        <v/>
      </c>
      <c r="O35" s="42" t="str">
        <f>IF(SUM(G35,I35,N35)=0,"",(SUM(G35,I35,N35)))</f>
        <v/>
      </c>
      <c r="P35" s="41" t="str">
        <f t="shared" si="0"/>
        <v/>
      </c>
      <c r="Q35" s="77"/>
      <c r="R35" s="78"/>
    </row>
    <row r="36" spans="1:18" ht="21" x14ac:dyDescent="0.25">
      <c r="A36" s="71"/>
      <c r="B36" s="72"/>
      <c r="C36" s="86"/>
      <c r="D36" s="80"/>
      <c r="E36" s="1"/>
      <c r="F36" s="75"/>
      <c r="G36" s="53" t="str">
        <f>IFERROR(IF(C36="M",INDEX(_2400mHommes,MATCH(F36,'2400m'!$A$2:$A$50,1),MATCH(E36,'2400m'!$A$2:$G$2,1)),INDEX(_2400mFemmes,MATCH(F36,'2400m'!$I$2:$I$50,1),MATCH(E36,'2400m'!$I$2:$O$2,1))),"")</f>
        <v/>
      </c>
      <c r="H36" s="76"/>
      <c r="I36" s="52" t="str">
        <f>IFERROR(IF(C36="M",INDEX(AAHommes,MATCH(H36,'Aisance aquatique'!$A$2:$A$25,1),MATCH(E36,'Aisance aquatique'!$A$2:$G$2,1)),INDEX(AAFemmes,MATCH(H36,'Aisance aquatique'!$I$2:$I$25,1),MATCH(E36,'Aisance aquatique'!$I$2:$O$2,1))),"")</f>
        <v/>
      </c>
      <c r="J36" s="76"/>
      <c r="K36" s="76"/>
      <c r="L36" s="53" t="str" cm="1">
        <f t="array" ref="L36">IF(J36="","",INDEX(Apnée,MATCH(J36,'Aisance aquatique'!$A$28:$A$32,1),IF(K36="",3,2)))</f>
        <v/>
      </c>
      <c r="M36" s="75"/>
      <c r="N36" s="53" t="str">
        <f>IFERROR(IF(C36="M",INDEX(PompesHommes,MATCH(M36,pompes!$A$2:$A$43,1),MATCH(E36,pompes!$A$2:$G$2,1)),INDEX(PompesFemmes,MATCH(M36,pompes!$I$2:$I$36,1),MATCH(E36,pompes!$I$2:$O$2,1))),"")</f>
        <v/>
      </c>
      <c r="O36" s="42" t="str">
        <f>IF(SUM(G36,I36,N36)=0,"",(SUM(G36,I36,N36)))</f>
        <v/>
      </c>
      <c r="P36" s="41" t="str">
        <f t="shared" si="0"/>
        <v/>
      </c>
      <c r="Q36" s="77"/>
      <c r="R36" s="78"/>
    </row>
    <row r="37" spans="1:18" ht="21" x14ac:dyDescent="0.25">
      <c r="A37" s="71"/>
      <c r="B37" s="72"/>
      <c r="C37" s="86"/>
      <c r="D37" s="80"/>
      <c r="E37" s="1"/>
      <c r="F37" s="75"/>
      <c r="G37" s="53" t="str">
        <f>IFERROR(IF(C37="M",INDEX(_2400mHommes,MATCH(F37,'2400m'!$A$2:$A$50,1),MATCH(E37,'2400m'!$A$2:$G$2,1)),INDEX(_2400mFemmes,MATCH(F37,'2400m'!$I$2:$I$50,1),MATCH(E37,'2400m'!$I$2:$O$2,1))),"")</f>
        <v/>
      </c>
      <c r="H37" s="76"/>
      <c r="I37" s="52" t="str">
        <f>IFERROR(IF(C37="M",INDEX(AAHommes,MATCH(H37,'Aisance aquatique'!$A$2:$A$25,1),MATCH(E37,'Aisance aquatique'!$A$2:$G$2,1)),INDEX(AAFemmes,MATCH(H37,'Aisance aquatique'!$I$2:$I$25,1),MATCH(E37,'Aisance aquatique'!$I$2:$O$2,1))),"")</f>
        <v/>
      </c>
      <c r="J37" s="76"/>
      <c r="K37" s="76"/>
      <c r="L37" s="53" t="str" cm="1">
        <f t="array" ref="L37">IF(J37="","",INDEX(Apnée,MATCH(J37,'Aisance aquatique'!$A$28:$A$32,1),IF(K37="",3,2)))</f>
        <v/>
      </c>
      <c r="M37" s="75"/>
      <c r="N37" s="53" t="str">
        <f>IFERROR(IF(C37="M",INDEX(PompesHommes,MATCH(M37,pompes!$A$2:$A$43,1),MATCH(E37,pompes!$A$2:$G$2,1)),INDEX(PompesFemmes,MATCH(M37,pompes!$I$2:$I$36,1),MATCH(E37,pompes!$I$2:$O$2,1))),"")</f>
        <v/>
      </c>
      <c r="O37" s="42" t="str">
        <f>IF(SUM(G37,I37,N37)=0,"",(SUM(G37,I37,N37)))</f>
        <v/>
      </c>
      <c r="P37" s="41" t="str">
        <f t="shared" si="0"/>
        <v/>
      </c>
      <c r="Q37" s="77"/>
      <c r="R37" s="78"/>
    </row>
    <row r="38" spans="1:18" ht="21" x14ac:dyDescent="0.25">
      <c r="A38" s="71"/>
      <c r="B38" s="72"/>
      <c r="C38" s="86"/>
      <c r="D38" s="80"/>
      <c r="E38" s="1"/>
      <c r="F38" s="75"/>
      <c r="G38" s="53" t="str">
        <f>IFERROR(IF(C38="M",INDEX(_2400mHommes,MATCH(F38,'2400m'!$A$2:$A$50,1),MATCH(E38,'2400m'!$A$2:$G$2,1)),INDEX(_2400mFemmes,MATCH(F38,'2400m'!$I$2:$I$50,1),MATCH(E38,'2400m'!$I$2:$O$2,1))),"")</f>
        <v/>
      </c>
      <c r="H38" s="76"/>
      <c r="I38" s="52" t="str">
        <f>IFERROR(IF(C38="M",INDEX(AAHommes,MATCH(H38,'Aisance aquatique'!$A$2:$A$25,1),MATCH(E38,'Aisance aquatique'!$A$2:$G$2,1)),INDEX(AAFemmes,MATCH(H38,'Aisance aquatique'!$I$2:$I$25,1),MATCH(E38,'Aisance aquatique'!$I$2:$O$2,1))),"")</f>
        <v/>
      </c>
      <c r="J38" s="76"/>
      <c r="K38" s="76"/>
      <c r="L38" s="53" t="str" cm="1">
        <f t="array" ref="L38">IF(J38="","",INDEX(Apnée,MATCH(J38,'Aisance aquatique'!$A$28:$A$32,1),IF(K38="",3,2)))</f>
        <v/>
      </c>
      <c r="M38" s="75"/>
      <c r="N38" s="53" t="str">
        <f>IFERROR(IF(C38="M",INDEX(PompesHommes,MATCH(M38,pompes!$A$2:$A$43,1),MATCH(E38,pompes!$A$2:$G$2,1)),INDEX(PompesFemmes,MATCH(M38,pompes!$I$2:$I$36,1),MATCH(E38,pompes!$I$2:$O$2,1))),"")</f>
        <v/>
      </c>
      <c r="O38" s="42" t="str">
        <f>IF(SUM(G38,I38,N38)=0,"",(SUM(G38,I38,N38)))</f>
        <v/>
      </c>
      <c r="P38" s="41" t="str">
        <f t="shared" si="0"/>
        <v/>
      </c>
      <c r="Q38" s="77"/>
      <c r="R38" s="78"/>
    </row>
    <row r="39" spans="1:18" ht="21" x14ac:dyDescent="0.25">
      <c r="A39" s="77"/>
      <c r="B39" s="79"/>
      <c r="C39" s="86"/>
      <c r="D39" s="80"/>
      <c r="E39" s="1"/>
      <c r="F39" s="88"/>
      <c r="G39" s="53" t="str">
        <f>IFERROR(IF(C39="M",INDEX(_2400mHommes,MATCH(F39,'2400m'!$A$2:$A$50,1),MATCH(E39,'2400m'!$A$2:$G$2,1)),INDEX(_2400mFemmes,MATCH(F39,'2400m'!$I$2:$I$50,1),MATCH(E39,'2400m'!$I$2:$O$2,1))),"")</f>
        <v/>
      </c>
      <c r="H39" s="76"/>
      <c r="I39" s="52" t="str">
        <f>IFERROR(IF(C39="M",INDEX(AAHommes,MATCH(H39,'Aisance aquatique'!$A$2:$A$25,1),MATCH(E39,'Aisance aquatique'!$A$2:$G$2,1)),INDEX(AAFemmes,MATCH(H39,'Aisance aquatique'!$I$2:$I$25,1),MATCH(E39,'Aisance aquatique'!$I$2:$O$2,1))),"")</f>
        <v/>
      </c>
      <c r="J39" s="76"/>
      <c r="K39" s="76"/>
      <c r="L39" s="53" t="str" cm="1">
        <f t="array" ref="L39">IF(J39="","",INDEX(Apnée,MATCH(J39,'Aisance aquatique'!$A$28:$A$32,1),IF(K39="",3,2)))</f>
        <v/>
      </c>
      <c r="M39" s="86"/>
      <c r="N39" s="53" t="str">
        <f>IFERROR(IF(C39="M",INDEX(PompesHommes,MATCH(M39,pompes!$A$2:$A$43,1),MATCH(E39,pompes!$A$2:$G$2,1)),INDEX(PompesFemmes,MATCH(M39,pompes!$I$2:$I$36,1),MATCH(E39,pompes!$I$2:$O$2,1))),"")</f>
        <v/>
      </c>
      <c r="O39" s="42" t="str">
        <f>IF(SUM(G39,I39,N39)=0,"",(SUM(G39,I39,N39)))</f>
        <v/>
      </c>
      <c r="P39" s="41" t="str">
        <f t="shared" si="0"/>
        <v/>
      </c>
      <c r="Q39" s="77"/>
      <c r="R39" s="87"/>
    </row>
    <row r="40" spans="1:18" ht="22.5" customHeight="1" x14ac:dyDescent="0.25">
      <c r="A40" s="77"/>
      <c r="B40" s="79"/>
      <c r="C40" s="86"/>
      <c r="D40" s="80"/>
      <c r="E40" s="1"/>
      <c r="F40" s="88"/>
      <c r="G40" s="53" t="str">
        <f>IFERROR(IF(C40="M",INDEX(_2400mHommes,MATCH(F40,'2400m'!$A$2:$A$50,1),MATCH(E40,'2400m'!$A$2:$G$2,1)),INDEX(_2400mFemmes,MATCH(F40,'2400m'!$I$2:$I$50,1),MATCH(E40,'2400m'!$I$2:$O$2,1))),"")</f>
        <v/>
      </c>
      <c r="H40" s="76"/>
      <c r="I40" s="52" t="str">
        <f>IFERROR(IF(C40="M",INDEX(AAHommes,MATCH(H40,'Aisance aquatique'!$A$2:$A$25,1),MATCH(E40,'Aisance aquatique'!$A$2:$G$2,1)),INDEX(AAFemmes,MATCH(H40,'Aisance aquatique'!$I$2:$I$25,1),MATCH(E40,'Aisance aquatique'!$I$2:$O$2,1))),"")</f>
        <v/>
      </c>
      <c r="J40" s="76"/>
      <c r="K40" s="76"/>
      <c r="L40" s="53" t="str" cm="1">
        <f t="array" ref="L40">IF(J40="","",INDEX(Apnée,MATCH(J40,'Aisance aquatique'!$A$28:$A$32,1),IF(K40="",3,2)))</f>
        <v/>
      </c>
      <c r="M40" s="86"/>
      <c r="N40" s="53" t="str">
        <f>IFERROR(IF(C40="M",INDEX(PompesHommes,MATCH(M40,pompes!$A$2:$A$43,1),MATCH(E40,pompes!$A$2:$G$2,1)),INDEX(PompesFemmes,MATCH(M40,pompes!$I$2:$I$36,1),MATCH(E40,pompes!$I$2:$O$2,1))),"")</f>
        <v/>
      </c>
      <c r="O40" s="42" t="str">
        <f>IF(SUM(G40,I40,N40)=0,"",(SUM(G40,I40,N40)))</f>
        <v/>
      </c>
      <c r="P40" s="41" t="str">
        <f t="shared" si="0"/>
        <v/>
      </c>
      <c r="Q40" s="77"/>
      <c r="R40" s="87"/>
    </row>
    <row r="41" spans="1:18" ht="21" x14ac:dyDescent="0.25">
      <c r="A41" s="71"/>
      <c r="B41" s="72"/>
      <c r="C41" s="86"/>
      <c r="D41" s="80"/>
      <c r="E41" s="1"/>
      <c r="F41" s="75"/>
      <c r="G41" s="53" t="str">
        <f>IFERROR(IF(C41="M",INDEX(_2400mHommes,MATCH(F41,'2400m'!$A$2:$A$50,1),MATCH(E41,'2400m'!$A$2:$G$2,1)),INDEX(_2400mFemmes,MATCH(F41,'2400m'!$I$2:$I$50,1),MATCH(E41,'2400m'!$I$2:$O$2,1))),"")</f>
        <v/>
      </c>
      <c r="H41" s="76"/>
      <c r="I41" s="52" t="str">
        <f>IFERROR(IF(C41="M",INDEX(AAHommes,MATCH(H41,'Aisance aquatique'!$A$2:$A$25,1),MATCH(E41,'Aisance aquatique'!$A$2:$G$2,1)),INDEX(AAFemmes,MATCH(H41,'Aisance aquatique'!$I$2:$I$25,1),MATCH(E41,'Aisance aquatique'!$I$2:$O$2,1))),"")</f>
        <v/>
      </c>
      <c r="J41" s="76"/>
      <c r="K41" s="76"/>
      <c r="L41" s="53" t="str" cm="1">
        <f t="array" ref="L41">IF(J41="","",INDEX(Apnée,MATCH(J41,'Aisance aquatique'!$A$28:$A$32,1),IF(K41="",3,2)))</f>
        <v/>
      </c>
      <c r="M41" s="75"/>
      <c r="N41" s="53" t="str">
        <f>IFERROR(IF(C41="M",INDEX(PompesHommes,MATCH(M41,pompes!$A$2:$A$43,1),MATCH(E41,pompes!$A$2:$G$2,1)),INDEX(PompesFemmes,MATCH(M41,pompes!$I$2:$I$36,1),MATCH(E41,pompes!$I$2:$O$2,1))),"")</f>
        <v/>
      </c>
      <c r="O41" s="42" t="str">
        <f>IF(SUM(G41,I41,N41)=0,"",(SUM(G41,I41,N41)))</f>
        <v/>
      </c>
      <c r="P41" s="41" t="str">
        <f t="shared" si="0"/>
        <v/>
      </c>
      <c r="Q41" s="77"/>
      <c r="R41" s="78"/>
    </row>
    <row r="42" spans="1:18" ht="21" x14ac:dyDescent="0.25">
      <c r="A42" s="77"/>
      <c r="B42" s="79"/>
      <c r="C42" s="86"/>
      <c r="D42" s="80"/>
      <c r="E42" s="1"/>
      <c r="F42" s="88"/>
      <c r="G42" s="53" t="str">
        <f>IFERROR(IF(C42="M",INDEX(_2400mHommes,MATCH(F42,'2400m'!$A$2:$A$50,1),MATCH(E42,'2400m'!$A$2:$G$2,1)),INDEX(_2400mFemmes,MATCH(F42,'2400m'!$I$2:$I$50,1),MATCH(E42,'2400m'!$I$2:$O$2,1))),"")</f>
        <v/>
      </c>
      <c r="H42" s="76"/>
      <c r="I42" s="52" t="str">
        <f>IFERROR(IF(C42="M",INDEX(AAHommes,MATCH(H42,'Aisance aquatique'!$A$2:$A$25,1),MATCH(E42,'Aisance aquatique'!$A$2:$G$2,1)),INDEX(AAFemmes,MATCH(H42,'Aisance aquatique'!$I$2:$I$25,1),MATCH(E42,'Aisance aquatique'!$I$2:$O$2,1))),"")</f>
        <v/>
      </c>
      <c r="J42" s="76"/>
      <c r="K42" s="76"/>
      <c r="L42" s="53" t="str" cm="1">
        <f t="array" ref="L42">IF(J42="","",INDEX(Apnée,MATCH(J42,'Aisance aquatique'!$A$28:$A$32,1),IF(K42="",3,2)))</f>
        <v/>
      </c>
      <c r="M42" s="89"/>
      <c r="N42" s="53" t="str">
        <f>IFERROR(IF(C42="M",INDEX(PompesHommes,MATCH(M42,pompes!$A$2:$A$43,1),MATCH(E42,pompes!$A$2:$G$2,1)),INDEX(PompesFemmes,MATCH(M42,pompes!$I$2:$I$36,1),MATCH(E42,pompes!$I$2:$O$2,1))),"")</f>
        <v/>
      </c>
      <c r="O42" s="42" t="str">
        <f>IF(SUM(G42,I42,N42)=0,"",(SUM(G42,I42,N42)))</f>
        <v/>
      </c>
      <c r="P42" s="41" t="str">
        <f t="shared" si="0"/>
        <v/>
      </c>
      <c r="Q42" s="77"/>
      <c r="R42" s="87"/>
    </row>
    <row r="43" spans="1:18" ht="21" x14ac:dyDescent="0.25">
      <c r="A43" s="71"/>
      <c r="B43" s="72"/>
      <c r="C43" s="73"/>
      <c r="D43" s="80"/>
      <c r="E43" s="1"/>
      <c r="F43" s="75"/>
      <c r="G43" s="53" t="str">
        <f>IFERROR(IF(C43="M",INDEX(_2400mHommes,MATCH(F43,'2400m'!$A$2:$A$50,1),MATCH(E43,'2400m'!$A$2:$G$2,1)),INDEX(_2400mFemmes,MATCH(F43,'2400m'!$I$2:$I$50,1),MATCH(E43,'2400m'!$I$2:$O$2,1))),"")</f>
        <v/>
      </c>
      <c r="H43" s="76"/>
      <c r="I43" s="52" t="str">
        <f>IFERROR(IF(C43="M",INDEX(AAHommes,MATCH(H43,'Aisance aquatique'!$A$2:$A$25,1),MATCH(E43,'Aisance aquatique'!$A$2:$G$2,1)),INDEX(AAFemmes,MATCH(H43,'Aisance aquatique'!$I$2:$I$25,1),MATCH(E43,'Aisance aquatique'!$I$2:$O$2,1))),"")</f>
        <v/>
      </c>
      <c r="J43" s="76"/>
      <c r="K43" s="76"/>
      <c r="L43" s="53" t="str" cm="1">
        <f t="array" ref="L43">IF(J43="","",INDEX(Apnée,MATCH(J43,'Aisance aquatique'!$A$28:$A$32,1),IF(K43="",3,2)))</f>
        <v/>
      </c>
      <c r="M43" s="75"/>
      <c r="N43" s="53" t="str">
        <f>IFERROR(IF(C43="M",INDEX(PompesHommes,MATCH(M43,pompes!$A$2:$A$43,1),MATCH(E43,pompes!$A$2:$G$2,1)),INDEX(PompesFemmes,MATCH(M43,pompes!$I$2:$I$36,1),MATCH(E43,pompes!$I$2:$O$2,1))),"")</f>
        <v/>
      </c>
      <c r="O43" s="42" t="str">
        <f>IF(SUM(G43,I43,N43)=0,"",(SUM(G43,I43,N43)))</f>
        <v/>
      </c>
      <c r="P43" s="41" t="str">
        <f t="shared" si="0"/>
        <v/>
      </c>
      <c r="Q43" s="77"/>
      <c r="R43" s="78"/>
    </row>
    <row r="44" spans="1:18" ht="21" x14ac:dyDescent="0.25">
      <c r="A44" s="71"/>
      <c r="B44" s="72"/>
      <c r="C44" s="86"/>
      <c r="D44" s="80"/>
      <c r="E44" s="1"/>
      <c r="F44" s="75"/>
      <c r="G44" s="53" t="str">
        <f>IFERROR(IF(C44="M",INDEX(_2400mHommes,MATCH(F44,'2400m'!$A$2:$A$50,1),MATCH(E44,'2400m'!$A$2:$G$2,1)),INDEX(_2400mFemmes,MATCH(F44,'2400m'!$I$2:$I$50,1),MATCH(E44,'2400m'!$I$2:$O$2,1))),"")</f>
        <v/>
      </c>
      <c r="H44" s="76"/>
      <c r="I44" s="52" t="str">
        <f>IFERROR(IF(C44="M",INDEX(AAHommes,MATCH(H44,'Aisance aquatique'!$A$2:$A$25,1),MATCH(E44,'Aisance aquatique'!$A$2:$G$2,1)),INDEX(AAFemmes,MATCH(H44,'Aisance aquatique'!$I$2:$I$25,1),MATCH(E44,'Aisance aquatique'!$I$2:$O$2,1))),"")</f>
        <v/>
      </c>
      <c r="J44" s="76"/>
      <c r="K44" s="76"/>
      <c r="L44" s="53" t="str" cm="1">
        <f t="array" ref="L44">IF(J44="","",INDEX(Apnée,MATCH(J44,'Aisance aquatique'!$A$28:$A$32,1),IF(K44="",3,2)))</f>
        <v/>
      </c>
      <c r="M44" s="75"/>
      <c r="N44" s="53" t="str">
        <f>IFERROR(IF(C44="M",INDEX(PompesHommes,MATCH(M44,pompes!$A$2:$A$43,1),MATCH(E44,pompes!$A$2:$G$2,1)),INDEX(PompesFemmes,MATCH(M44,pompes!$I$2:$I$36,1),MATCH(E44,pompes!$I$2:$O$2,1))),"")</f>
        <v/>
      </c>
      <c r="O44" s="42" t="str">
        <f>IF(SUM(G44,I44,N44)=0,"",(SUM(G44,I44,N44)))</f>
        <v/>
      </c>
      <c r="P44" s="41" t="str">
        <f t="shared" si="0"/>
        <v/>
      </c>
      <c r="Q44" s="77"/>
      <c r="R44" s="78"/>
    </row>
    <row r="45" spans="1:18" ht="21" x14ac:dyDescent="0.25">
      <c r="A45" s="71"/>
      <c r="B45" s="72"/>
      <c r="C45" s="86"/>
      <c r="D45" s="80"/>
      <c r="E45" s="1"/>
      <c r="F45" s="75"/>
      <c r="G45" s="53" t="str">
        <f>IFERROR(IF(C45="M",INDEX(_2400mHommes,MATCH(F45,'2400m'!$A$2:$A$50,1),MATCH(E45,'2400m'!$A$2:$G$2,1)),INDEX(_2400mFemmes,MATCH(F45,'2400m'!$I$2:$I$50,1),MATCH(E45,'2400m'!$I$2:$O$2,1))),"")</f>
        <v/>
      </c>
      <c r="H45" s="76"/>
      <c r="I45" s="52" t="str">
        <f>IFERROR(IF(C45="M",INDEX(AAHommes,MATCH(H45,'Aisance aquatique'!$A$2:$A$25,1),MATCH(E45,'Aisance aquatique'!$A$2:$G$2,1)),INDEX(AAFemmes,MATCH(H45,'Aisance aquatique'!$I$2:$I$25,1),MATCH(E45,'Aisance aquatique'!$I$2:$O$2,1))),"")</f>
        <v/>
      </c>
      <c r="J45" s="76"/>
      <c r="K45" s="76"/>
      <c r="L45" s="53" t="str" cm="1">
        <f t="array" ref="L45">IF(J45="","",INDEX(Apnée,MATCH(J45,'Aisance aquatique'!$A$28:$A$32,1),IF(K45="",3,2)))</f>
        <v/>
      </c>
      <c r="M45" s="75"/>
      <c r="N45" s="53" t="str">
        <f>IFERROR(IF(C45="M",INDEX(PompesHommes,MATCH(M45,pompes!$A$2:$A$43,1),MATCH(E45,pompes!$A$2:$G$2,1)),INDEX(PompesFemmes,MATCH(M45,pompes!$I$2:$I$36,1),MATCH(E45,pompes!$I$2:$O$2,1))),"")</f>
        <v/>
      </c>
      <c r="O45" s="42" t="str">
        <f>IF(SUM(G45,I45,N45)=0,"",(SUM(G45,I45,N45)))</f>
        <v/>
      </c>
      <c r="P45" s="41" t="str">
        <f t="shared" si="0"/>
        <v/>
      </c>
      <c r="Q45" s="77"/>
      <c r="R45" s="78"/>
    </row>
    <row r="46" spans="1:18" ht="21" x14ac:dyDescent="0.25">
      <c r="A46" s="71"/>
      <c r="B46" s="72"/>
      <c r="C46" s="73"/>
      <c r="D46" s="80"/>
      <c r="E46" s="1"/>
      <c r="F46" s="75"/>
      <c r="G46" s="53" t="str">
        <f>IFERROR(IF(C46="M",INDEX(_2400mHommes,MATCH(F46,'2400m'!$A$2:$A$50,1),MATCH(E46,'2400m'!$A$2:$G$2,1)),INDEX(_2400mFemmes,MATCH(F46,'2400m'!$I$2:$I$50,1),MATCH(E46,'2400m'!$I$2:$O$2,1))),"")</f>
        <v/>
      </c>
      <c r="H46" s="76"/>
      <c r="I46" s="52" t="str">
        <f>IFERROR(IF(C46="M",INDEX(AAHommes,MATCH(H46,'Aisance aquatique'!$A$2:$A$25,1),MATCH(E46,'Aisance aquatique'!$A$2:$G$2,1)),INDEX(AAFemmes,MATCH(H46,'Aisance aquatique'!$I$2:$I$25,1),MATCH(E46,'Aisance aquatique'!$I$2:$O$2,1))),"")</f>
        <v/>
      </c>
      <c r="J46" s="76"/>
      <c r="K46" s="76"/>
      <c r="L46" s="53" t="str" cm="1">
        <f t="array" ref="L46">IF(J46="","",INDEX(Apnée,MATCH(J46,'Aisance aquatique'!$A$28:$A$32,1),IF(K46="",3,2)))</f>
        <v/>
      </c>
      <c r="M46" s="75"/>
      <c r="N46" s="53" t="str">
        <f>IFERROR(IF(C46="M",INDEX(PompesHommes,MATCH(M46,pompes!$A$2:$A$43,1),MATCH(E46,pompes!$A$2:$G$2,1)),INDEX(PompesFemmes,MATCH(M46,pompes!$I$2:$I$36,1),MATCH(E46,pompes!$I$2:$O$2,1))),"")</f>
        <v/>
      </c>
      <c r="O46" s="42" t="str">
        <f>IF(SUM(G46,I46,N46)=0,"",(SUM(G46,I46,N46)))</f>
        <v/>
      </c>
      <c r="P46" s="41" t="str">
        <f t="shared" si="0"/>
        <v/>
      </c>
      <c r="Q46" s="77"/>
      <c r="R46" s="78"/>
    </row>
    <row r="47" spans="1:18" ht="21" x14ac:dyDescent="0.25">
      <c r="A47" s="71"/>
      <c r="B47" s="72"/>
      <c r="C47" s="86"/>
      <c r="D47" s="80"/>
      <c r="E47" s="1"/>
      <c r="F47" s="75"/>
      <c r="G47" s="53" t="str">
        <f>IFERROR(IF(C47="M",INDEX(_2400mHommes,MATCH(F47,'2400m'!$A$2:$A$50,1),MATCH(E47,'2400m'!$A$2:$G$2,1)),INDEX(_2400mFemmes,MATCH(F47,'2400m'!$I$2:$I$50,1),MATCH(E47,'2400m'!$I$2:$O$2,1))),"")</f>
        <v/>
      </c>
      <c r="H47" s="76"/>
      <c r="I47" s="52" t="str">
        <f>IFERROR(IF(C47="M",INDEX(AAHommes,MATCH(H47,'Aisance aquatique'!$A$2:$A$25,1),MATCH(E47,'Aisance aquatique'!$A$2:$G$2,1)),INDEX(AAFemmes,MATCH(H47,'Aisance aquatique'!$I$2:$I$25,1),MATCH(E47,'Aisance aquatique'!$I$2:$O$2,1))),"")</f>
        <v/>
      </c>
      <c r="J47" s="76"/>
      <c r="K47" s="76"/>
      <c r="L47" s="53" t="str" cm="1">
        <f t="array" ref="L47">IF(J47="","",INDEX(Apnée,MATCH(J47,'Aisance aquatique'!$A$28:$A$32,1),IF(K47="",3,2)))</f>
        <v/>
      </c>
      <c r="M47" s="75"/>
      <c r="N47" s="53" t="str">
        <f>IFERROR(IF(C47="M",INDEX(PompesHommes,MATCH(M47,pompes!$A$2:$A$43,1),MATCH(E47,pompes!$A$2:$G$2,1)),INDEX(PompesFemmes,MATCH(M47,pompes!$I$2:$I$36,1),MATCH(E47,pompes!$I$2:$O$2,1))),"")</f>
        <v/>
      </c>
      <c r="O47" s="42" t="str">
        <f>IF(SUM(G47,I47,N47)=0,"",(SUM(G47,I47,N47)))</f>
        <v/>
      </c>
      <c r="P47" s="41" t="str">
        <f t="shared" si="0"/>
        <v/>
      </c>
      <c r="Q47" s="77"/>
      <c r="R47" s="78"/>
    </row>
    <row r="48" spans="1:18" ht="15" customHeight="1" x14ac:dyDescent="0.25">
      <c r="E48" s="90"/>
      <c r="G48" s="90"/>
      <c r="I48" s="90"/>
      <c r="N48" s="90"/>
    </row>
    <row r="49" spans="9:13" x14ac:dyDescent="0.25">
      <c r="M49" s="90"/>
    </row>
    <row r="51" spans="9:13" x14ac:dyDescent="0.25">
      <c r="I51" s="90"/>
    </row>
    <row r="602" spans="1:1" x14ac:dyDescent="0.25">
      <c r="A602" s="91" t="s">
        <v>19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F3:G3"/>
    <mergeCell ref="M3:N3"/>
    <mergeCell ref="E3:E4"/>
    <mergeCell ref="A1:R1"/>
    <mergeCell ref="D3:D4"/>
    <mergeCell ref="A3:A4"/>
    <mergeCell ref="B3:B4"/>
    <mergeCell ref="C3:C4"/>
    <mergeCell ref="F2:P2"/>
    <mergeCell ref="Q2:R2"/>
    <mergeCell ref="H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O32"/>
  <sheetViews>
    <sheetView topLeftCell="A10" workbookViewId="0">
      <selection activeCell="C38" sqref="C38"/>
    </sheetView>
  </sheetViews>
  <sheetFormatPr baseColWidth="10" defaultRowHeight="15" x14ac:dyDescent="0.25"/>
  <cols>
    <col min="1" max="1" width="23.28515625" customWidth="1"/>
    <col min="9" max="9" width="22.28515625" customWidth="1"/>
  </cols>
  <sheetData>
    <row r="1" spans="1:15" ht="15.75" thickBot="1" x14ac:dyDescent="0.3">
      <c r="A1" s="46" t="s">
        <v>22</v>
      </c>
      <c r="B1" s="47"/>
      <c r="C1" s="47"/>
      <c r="D1" s="47"/>
      <c r="E1" s="47"/>
      <c r="F1" s="47"/>
      <c r="G1" s="48"/>
      <c r="I1" s="46" t="s">
        <v>21</v>
      </c>
      <c r="J1" s="47"/>
      <c r="K1" s="47"/>
      <c r="L1" s="47"/>
      <c r="M1" s="47"/>
      <c r="N1" s="47"/>
      <c r="O1" s="48"/>
    </row>
    <row r="2" spans="1:15" x14ac:dyDescent="0.25">
      <c r="A2" s="36" t="s">
        <v>20</v>
      </c>
      <c r="B2" s="37">
        <v>18</v>
      </c>
      <c r="C2" s="37">
        <v>22</v>
      </c>
      <c r="D2" s="37">
        <v>38</v>
      </c>
      <c r="E2" s="37">
        <v>42</v>
      </c>
      <c r="F2" s="37">
        <v>46</v>
      </c>
      <c r="G2" s="38">
        <v>50</v>
      </c>
      <c r="I2" s="36" t="s">
        <v>20</v>
      </c>
      <c r="J2" s="37">
        <v>18</v>
      </c>
      <c r="K2" s="37">
        <v>22</v>
      </c>
      <c r="L2" s="37">
        <v>38</v>
      </c>
      <c r="M2" s="37">
        <v>42</v>
      </c>
      <c r="N2" s="37">
        <v>46</v>
      </c>
      <c r="O2" s="38">
        <v>50</v>
      </c>
    </row>
    <row r="3" spans="1:15" x14ac:dyDescent="0.25">
      <c r="A3" s="34">
        <v>1.3</v>
      </c>
      <c r="B3" s="7">
        <v>20</v>
      </c>
      <c r="C3" s="7">
        <v>20</v>
      </c>
      <c r="D3" s="7">
        <v>20</v>
      </c>
      <c r="E3" s="7">
        <v>20</v>
      </c>
      <c r="F3" s="7">
        <v>20</v>
      </c>
      <c r="G3" s="6">
        <v>20</v>
      </c>
      <c r="I3" s="34">
        <v>1.5</v>
      </c>
      <c r="J3" s="7">
        <v>20</v>
      </c>
      <c r="K3" s="7">
        <v>20</v>
      </c>
      <c r="L3" s="7">
        <v>20</v>
      </c>
      <c r="M3" s="7">
        <v>20</v>
      </c>
      <c r="N3" s="7">
        <v>20</v>
      </c>
      <c r="O3" s="6">
        <v>20</v>
      </c>
    </row>
    <row r="4" spans="1:15" x14ac:dyDescent="0.25">
      <c r="A4" s="34">
        <v>1.39</v>
      </c>
      <c r="B4" s="7">
        <v>20</v>
      </c>
      <c r="C4" s="7">
        <v>19</v>
      </c>
      <c r="D4" s="7">
        <v>20</v>
      </c>
      <c r="E4" s="7">
        <v>20</v>
      </c>
      <c r="F4" s="7">
        <v>20</v>
      </c>
      <c r="G4" s="6">
        <v>20</v>
      </c>
      <c r="I4" s="34">
        <v>1.59</v>
      </c>
      <c r="J4" s="7">
        <v>20</v>
      </c>
      <c r="K4" s="7">
        <v>19</v>
      </c>
      <c r="L4" s="7">
        <v>20</v>
      </c>
      <c r="M4" s="7">
        <v>20</v>
      </c>
      <c r="N4" s="7">
        <v>20</v>
      </c>
      <c r="O4" s="6">
        <v>20</v>
      </c>
    </row>
    <row r="5" spans="1:15" x14ac:dyDescent="0.25">
      <c r="A5" s="34">
        <v>1.45</v>
      </c>
      <c r="B5" s="7">
        <v>20</v>
      </c>
      <c r="C5" s="7">
        <v>18</v>
      </c>
      <c r="D5" s="7">
        <v>20</v>
      </c>
      <c r="E5" s="7">
        <v>20</v>
      </c>
      <c r="F5" s="7">
        <v>20</v>
      </c>
      <c r="G5" s="6">
        <v>20</v>
      </c>
      <c r="I5" s="34">
        <v>2.0499999999999998</v>
      </c>
      <c r="J5" s="7">
        <v>20</v>
      </c>
      <c r="K5" s="7">
        <v>18</v>
      </c>
      <c r="L5" s="7">
        <v>20</v>
      </c>
      <c r="M5" s="7">
        <v>20</v>
      </c>
      <c r="N5" s="7">
        <v>20</v>
      </c>
      <c r="O5" s="6">
        <v>20</v>
      </c>
    </row>
    <row r="6" spans="1:15" x14ac:dyDescent="0.25">
      <c r="A6" s="34">
        <v>1.48</v>
      </c>
      <c r="B6" s="7">
        <v>19</v>
      </c>
      <c r="C6" s="7">
        <v>18</v>
      </c>
      <c r="D6" s="7">
        <v>19</v>
      </c>
      <c r="E6" s="7">
        <v>20</v>
      </c>
      <c r="F6" s="7">
        <v>20</v>
      </c>
      <c r="G6" s="6">
        <v>20</v>
      </c>
      <c r="I6" s="34">
        <v>2.08</v>
      </c>
      <c r="J6" s="7">
        <v>19</v>
      </c>
      <c r="K6" s="7">
        <v>18</v>
      </c>
      <c r="L6" s="7">
        <v>19</v>
      </c>
      <c r="M6" s="7">
        <v>20</v>
      </c>
      <c r="N6" s="7">
        <v>20</v>
      </c>
      <c r="O6" s="6">
        <v>20</v>
      </c>
    </row>
    <row r="7" spans="1:15" x14ac:dyDescent="0.25">
      <c r="A7" s="34">
        <v>1.54</v>
      </c>
      <c r="B7" s="7">
        <v>19</v>
      </c>
      <c r="C7" s="7">
        <v>17</v>
      </c>
      <c r="D7" s="7">
        <v>19</v>
      </c>
      <c r="E7" s="7">
        <v>20</v>
      </c>
      <c r="F7" s="7">
        <v>20</v>
      </c>
      <c r="G7" s="6">
        <v>20</v>
      </c>
      <c r="I7" s="34">
        <v>2.14</v>
      </c>
      <c r="J7" s="7">
        <v>19</v>
      </c>
      <c r="K7" s="7">
        <v>17</v>
      </c>
      <c r="L7" s="7">
        <v>19</v>
      </c>
      <c r="M7" s="7">
        <v>20</v>
      </c>
      <c r="N7" s="7">
        <v>20</v>
      </c>
      <c r="O7" s="6">
        <v>20</v>
      </c>
    </row>
    <row r="8" spans="1:15" x14ac:dyDescent="0.25">
      <c r="A8" s="34">
        <v>1.57</v>
      </c>
      <c r="B8" s="7">
        <v>18</v>
      </c>
      <c r="C8" s="7">
        <v>17</v>
      </c>
      <c r="D8" s="7">
        <v>18</v>
      </c>
      <c r="E8" s="7">
        <v>19</v>
      </c>
      <c r="F8" s="7">
        <v>20</v>
      </c>
      <c r="G8" s="6">
        <v>20</v>
      </c>
      <c r="I8" s="34">
        <v>2.17</v>
      </c>
      <c r="J8" s="7">
        <v>18</v>
      </c>
      <c r="K8" s="7">
        <v>17</v>
      </c>
      <c r="L8" s="7">
        <v>18</v>
      </c>
      <c r="M8" s="7">
        <v>19</v>
      </c>
      <c r="N8" s="7">
        <v>20</v>
      </c>
      <c r="O8" s="6">
        <v>20</v>
      </c>
    </row>
    <row r="9" spans="1:15" x14ac:dyDescent="0.25">
      <c r="A9" s="34">
        <v>2.0299999999999998</v>
      </c>
      <c r="B9" s="7">
        <v>18</v>
      </c>
      <c r="C9" s="7">
        <v>16</v>
      </c>
      <c r="D9" s="7">
        <v>18</v>
      </c>
      <c r="E9" s="7">
        <v>19</v>
      </c>
      <c r="F9" s="7">
        <v>20</v>
      </c>
      <c r="G9" s="6">
        <v>20</v>
      </c>
      <c r="I9" s="34">
        <v>2.23</v>
      </c>
      <c r="J9" s="7">
        <v>18</v>
      </c>
      <c r="K9" s="7">
        <v>16</v>
      </c>
      <c r="L9" s="7">
        <v>18</v>
      </c>
      <c r="M9" s="7">
        <v>19</v>
      </c>
      <c r="N9" s="7">
        <v>20</v>
      </c>
      <c r="O9" s="6">
        <v>20</v>
      </c>
    </row>
    <row r="10" spans="1:15" x14ac:dyDescent="0.25">
      <c r="A10" s="34">
        <v>2.06</v>
      </c>
      <c r="B10" s="7">
        <v>17</v>
      </c>
      <c r="C10" s="7">
        <v>16</v>
      </c>
      <c r="D10" s="7">
        <v>17</v>
      </c>
      <c r="E10" s="7">
        <v>18</v>
      </c>
      <c r="F10" s="7">
        <v>19</v>
      </c>
      <c r="G10" s="6">
        <v>20</v>
      </c>
      <c r="I10" s="34">
        <v>2.2599999999999998</v>
      </c>
      <c r="J10" s="7">
        <v>17</v>
      </c>
      <c r="K10" s="7">
        <v>16</v>
      </c>
      <c r="L10" s="7">
        <v>17</v>
      </c>
      <c r="M10" s="7">
        <v>18</v>
      </c>
      <c r="N10" s="7">
        <v>19</v>
      </c>
      <c r="O10" s="6">
        <v>20</v>
      </c>
    </row>
    <row r="11" spans="1:15" x14ac:dyDescent="0.25">
      <c r="A11" s="34">
        <v>2.12</v>
      </c>
      <c r="B11" s="7">
        <v>17</v>
      </c>
      <c r="C11" s="7">
        <v>15</v>
      </c>
      <c r="D11" s="7">
        <v>17</v>
      </c>
      <c r="E11" s="7">
        <v>18</v>
      </c>
      <c r="F11" s="7">
        <v>19</v>
      </c>
      <c r="G11" s="6">
        <v>20</v>
      </c>
      <c r="I11" s="34">
        <v>2.3199999999999998</v>
      </c>
      <c r="J11" s="7">
        <v>17</v>
      </c>
      <c r="K11" s="7">
        <v>15</v>
      </c>
      <c r="L11" s="7">
        <v>17</v>
      </c>
      <c r="M11" s="7">
        <v>18</v>
      </c>
      <c r="N11" s="7">
        <v>19</v>
      </c>
      <c r="O11" s="6">
        <v>20</v>
      </c>
    </row>
    <row r="12" spans="1:15" x14ac:dyDescent="0.25">
      <c r="A12" s="34">
        <v>2.15</v>
      </c>
      <c r="B12" s="7">
        <v>16</v>
      </c>
      <c r="C12" s="7">
        <v>15</v>
      </c>
      <c r="D12" s="7">
        <v>16</v>
      </c>
      <c r="E12" s="7">
        <v>17</v>
      </c>
      <c r="F12" s="7">
        <v>18</v>
      </c>
      <c r="G12" s="6">
        <v>19</v>
      </c>
      <c r="I12" s="34">
        <v>2.35</v>
      </c>
      <c r="J12" s="7">
        <v>16</v>
      </c>
      <c r="K12" s="7">
        <v>15</v>
      </c>
      <c r="L12" s="7">
        <v>16</v>
      </c>
      <c r="M12" s="7">
        <v>17</v>
      </c>
      <c r="N12" s="7">
        <v>18</v>
      </c>
      <c r="O12" s="6">
        <v>19</v>
      </c>
    </row>
    <row r="13" spans="1:15" x14ac:dyDescent="0.25">
      <c r="A13" s="34">
        <v>2.21</v>
      </c>
      <c r="B13" s="7">
        <v>16</v>
      </c>
      <c r="C13" s="7">
        <v>14</v>
      </c>
      <c r="D13" s="7">
        <v>16</v>
      </c>
      <c r="E13" s="7">
        <v>17</v>
      </c>
      <c r="F13" s="7">
        <v>18</v>
      </c>
      <c r="G13" s="6">
        <v>19</v>
      </c>
      <c r="I13" s="34">
        <v>2.41</v>
      </c>
      <c r="J13" s="7">
        <v>16</v>
      </c>
      <c r="K13" s="7">
        <v>14</v>
      </c>
      <c r="L13" s="7">
        <v>16</v>
      </c>
      <c r="M13" s="7">
        <v>17</v>
      </c>
      <c r="N13" s="7">
        <v>18</v>
      </c>
      <c r="O13" s="6">
        <v>19</v>
      </c>
    </row>
    <row r="14" spans="1:15" x14ac:dyDescent="0.25">
      <c r="A14" s="34">
        <v>2.2400000000000002</v>
      </c>
      <c r="B14" s="7">
        <v>15</v>
      </c>
      <c r="C14" s="7">
        <v>14</v>
      </c>
      <c r="D14" s="7">
        <v>15</v>
      </c>
      <c r="E14" s="7">
        <v>16</v>
      </c>
      <c r="F14" s="7">
        <v>17</v>
      </c>
      <c r="G14" s="6">
        <v>18</v>
      </c>
      <c r="I14" s="34">
        <v>2.44</v>
      </c>
      <c r="J14" s="7">
        <v>15</v>
      </c>
      <c r="K14" s="7">
        <v>14</v>
      </c>
      <c r="L14" s="7">
        <v>15</v>
      </c>
      <c r="M14" s="7">
        <v>16</v>
      </c>
      <c r="N14" s="7">
        <v>17</v>
      </c>
      <c r="O14" s="6">
        <v>18</v>
      </c>
    </row>
    <row r="15" spans="1:15" x14ac:dyDescent="0.25">
      <c r="A15" s="34">
        <v>2.2999999999999998</v>
      </c>
      <c r="B15" s="7">
        <v>15</v>
      </c>
      <c r="C15" s="7">
        <v>13</v>
      </c>
      <c r="D15" s="7">
        <v>15</v>
      </c>
      <c r="E15" s="7">
        <v>16</v>
      </c>
      <c r="F15" s="7">
        <v>17</v>
      </c>
      <c r="G15" s="6">
        <v>18</v>
      </c>
      <c r="I15" s="34">
        <v>2.5</v>
      </c>
      <c r="J15" s="7">
        <v>15</v>
      </c>
      <c r="K15" s="7">
        <v>13</v>
      </c>
      <c r="L15" s="7">
        <v>15</v>
      </c>
      <c r="M15" s="7">
        <v>16</v>
      </c>
      <c r="N15" s="7">
        <v>17</v>
      </c>
      <c r="O15" s="6">
        <v>18</v>
      </c>
    </row>
    <row r="16" spans="1:15" x14ac:dyDescent="0.25">
      <c r="A16" s="34">
        <v>2.33</v>
      </c>
      <c r="B16" s="7">
        <v>14</v>
      </c>
      <c r="C16" s="7">
        <v>13</v>
      </c>
      <c r="D16" s="7">
        <v>14</v>
      </c>
      <c r="E16" s="7">
        <v>15</v>
      </c>
      <c r="F16" s="7">
        <v>16</v>
      </c>
      <c r="G16" s="6">
        <v>17</v>
      </c>
      <c r="I16" s="34">
        <v>2.5299999999999998</v>
      </c>
      <c r="J16" s="7">
        <v>14</v>
      </c>
      <c r="K16" s="7">
        <v>13</v>
      </c>
      <c r="L16" s="7">
        <v>14</v>
      </c>
      <c r="M16" s="7">
        <v>15</v>
      </c>
      <c r="N16" s="7">
        <v>16</v>
      </c>
      <c r="O16" s="6">
        <v>17</v>
      </c>
    </row>
    <row r="17" spans="1:15" x14ac:dyDescent="0.25">
      <c r="A17" s="34">
        <v>2.39</v>
      </c>
      <c r="B17" s="7">
        <v>14</v>
      </c>
      <c r="C17" s="7">
        <v>12</v>
      </c>
      <c r="D17" s="7">
        <v>14</v>
      </c>
      <c r="E17" s="7">
        <v>15</v>
      </c>
      <c r="F17" s="7">
        <v>16</v>
      </c>
      <c r="G17" s="6">
        <v>17</v>
      </c>
      <c r="I17" s="34">
        <v>2.59</v>
      </c>
      <c r="J17" s="7">
        <v>14</v>
      </c>
      <c r="K17" s="7">
        <v>12</v>
      </c>
      <c r="L17" s="7">
        <v>14</v>
      </c>
      <c r="M17" s="7">
        <v>15</v>
      </c>
      <c r="N17" s="7">
        <v>16</v>
      </c>
      <c r="O17" s="6">
        <v>17</v>
      </c>
    </row>
    <row r="18" spans="1:15" x14ac:dyDescent="0.25">
      <c r="A18" s="34">
        <v>2.42</v>
      </c>
      <c r="B18" s="7">
        <v>13</v>
      </c>
      <c r="C18" s="7">
        <v>12</v>
      </c>
      <c r="D18" s="7">
        <v>13</v>
      </c>
      <c r="E18" s="7">
        <v>14</v>
      </c>
      <c r="F18" s="7">
        <v>15</v>
      </c>
      <c r="G18" s="6">
        <v>16</v>
      </c>
      <c r="I18" s="34">
        <v>3.02</v>
      </c>
      <c r="J18" s="7">
        <v>13</v>
      </c>
      <c r="K18" s="7">
        <v>12</v>
      </c>
      <c r="L18" s="7">
        <v>13</v>
      </c>
      <c r="M18" s="7">
        <v>14</v>
      </c>
      <c r="N18" s="7">
        <v>15</v>
      </c>
      <c r="O18" s="6">
        <v>16</v>
      </c>
    </row>
    <row r="19" spans="1:15" x14ac:dyDescent="0.25">
      <c r="A19" s="34">
        <v>2.48</v>
      </c>
      <c r="B19" s="7">
        <v>13</v>
      </c>
      <c r="C19" s="7">
        <v>11</v>
      </c>
      <c r="D19" s="7">
        <v>13</v>
      </c>
      <c r="E19" s="7">
        <v>14</v>
      </c>
      <c r="F19" s="7">
        <v>15</v>
      </c>
      <c r="G19" s="6">
        <v>16</v>
      </c>
      <c r="I19" s="34">
        <v>3.08</v>
      </c>
      <c r="J19" s="7">
        <v>13</v>
      </c>
      <c r="K19" s="7">
        <v>11</v>
      </c>
      <c r="L19" s="7">
        <v>13</v>
      </c>
      <c r="M19" s="7">
        <v>14</v>
      </c>
      <c r="N19" s="7">
        <v>15</v>
      </c>
      <c r="O19" s="6">
        <v>16</v>
      </c>
    </row>
    <row r="20" spans="1:15" x14ac:dyDescent="0.25">
      <c r="A20" s="34">
        <v>2.5099999999999998</v>
      </c>
      <c r="B20" s="7">
        <v>12</v>
      </c>
      <c r="C20" s="7">
        <v>11</v>
      </c>
      <c r="D20" s="7">
        <v>12</v>
      </c>
      <c r="E20" s="7">
        <v>13</v>
      </c>
      <c r="F20" s="7">
        <v>14</v>
      </c>
      <c r="G20" s="6">
        <v>15</v>
      </c>
      <c r="I20" s="34">
        <v>3.11</v>
      </c>
      <c r="J20" s="7">
        <v>12</v>
      </c>
      <c r="K20" s="7">
        <v>11</v>
      </c>
      <c r="L20" s="7">
        <v>12</v>
      </c>
      <c r="M20" s="7">
        <v>13</v>
      </c>
      <c r="N20" s="7">
        <v>14</v>
      </c>
      <c r="O20" s="6">
        <v>15</v>
      </c>
    </row>
    <row r="21" spans="1:15" x14ac:dyDescent="0.25">
      <c r="A21" s="34">
        <v>2.57</v>
      </c>
      <c r="B21" s="7">
        <v>12</v>
      </c>
      <c r="C21" s="33">
        <v>10</v>
      </c>
      <c r="D21" s="7">
        <v>12</v>
      </c>
      <c r="E21" s="7">
        <v>13</v>
      </c>
      <c r="F21" s="7">
        <v>14</v>
      </c>
      <c r="G21" s="6">
        <v>15</v>
      </c>
      <c r="I21" s="34">
        <v>3.17</v>
      </c>
      <c r="J21" s="7">
        <v>12</v>
      </c>
      <c r="K21" s="33">
        <v>10</v>
      </c>
      <c r="L21" s="7">
        <v>12</v>
      </c>
      <c r="M21" s="7">
        <v>13</v>
      </c>
      <c r="N21" s="7">
        <v>14</v>
      </c>
      <c r="O21" s="6">
        <v>15</v>
      </c>
    </row>
    <row r="22" spans="1:15" x14ac:dyDescent="0.25">
      <c r="A22" s="34">
        <v>3.06</v>
      </c>
      <c r="B22" s="7">
        <v>11</v>
      </c>
      <c r="C22" s="33">
        <v>10</v>
      </c>
      <c r="D22" s="7">
        <v>11</v>
      </c>
      <c r="E22" s="7">
        <v>12</v>
      </c>
      <c r="F22" s="7">
        <v>13</v>
      </c>
      <c r="G22" s="6">
        <v>14</v>
      </c>
      <c r="I22" s="34">
        <v>3.26</v>
      </c>
      <c r="J22" s="7">
        <v>11</v>
      </c>
      <c r="K22" s="33">
        <v>10</v>
      </c>
      <c r="L22" s="7">
        <v>11</v>
      </c>
      <c r="M22" s="7">
        <v>12</v>
      </c>
      <c r="N22" s="7">
        <v>13</v>
      </c>
      <c r="O22" s="6">
        <v>14</v>
      </c>
    </row>
    <row r="23" spans="1:15" x14ac:dyDescent="0.25">
      <c r="A23" s="34">
        <v>3.15</v>
      </c>
      <c r="B23" s="33">
        <v>10</v>
      </c>
      <c r="C23" s="33">
        <v>10</v>
      </c>
      <c r="D23" s="33">
        <v>10</v>
      </c>
      <c r="E23" s="7">
        <v>11</v>
      </c>
      <c r="F23" s="7">
        <v>12</v>
      </c>
      <c r="G23" s="6">
        <v>13</v>
      </c>
      <c r="I23" s="34">
        <v>3.35</v>
      </c>
      <c r="J23" s="33">
        <v>10</v>
      </c>
      <c r="K23" s="33">
        <v>10</v>
      </c>
      <c r="L23" s="33">
        <v>10</v>
      </c>
      <c r="M23" s="7">
        <v>11</v>
      </c>
      <c r="N23" s="7">
        <v>12</v>
      </c>
      <c r="O23" s="6">
        <v>13</v>
      </c>
    </row>
    <row r="24" spans="1:15" x14ac:dyDescent="0.25">
      <c r="A24" s="34">
        <v>3.24</v>
      </c>
      <c r="B24" s="33">
        <v>10</v>
      </c>
      <c r="C24" s="33">
        <v>10</v>
      </c>
      <c r="D24" s="33">
        <v>10</v>
      </c>
      <c r="E24" s="33">
        <v>10</v>
      </c>
      <c r="F24" s="7">
        <v>11</v>
      </c>
      <c r="G24" s="6">
        <v>12</v>
      </c>
      <c r="I24" s="34">
        <v>3.44</v>
      </c>
      <c r="J24" s="33">
        <v>10</v>
      </c>
      <c r="K24" s="33">
        <v>10</v>
      </c>
      <c r="L24" s="33">
        <v>10</v>
      </c>
      <c r="M24" s="33">
        <v>10</v>
      </c>
      <c r="N24" s="7">
        <v>11</v>
      </c>
      <c r="O24" s="6">
        <v>12</v>
      </c>
    </row>
    <row r="25" spans="1:15" ht="15.75" thickBot="1" x14ac:dyDescent="0.3">
      <c r="A25" s="35">
        <v>3.42</v>
      </c>
      <c r="B25" s="40">
        <v>10</v>
      </c>
      <c r="C25" s="40">
        <v>10</v>
      </c>
      <c r="D25" s="40">
        <v>10</v>
      </c>
      <c r="E25" s="40">
        <v>10</v>
      </c>
      <c r="F25" s="40">
        <v>10</v>
      </c>
      <c r="G25" s="2">
        <v>11</v>
      </c>
      <c r="I25" s="35">
        <v>4.0199999999999996</v>
      </c>
      <c r="J25" s="40">
        <v>10</v>
      </c>
      <c r="K25" s="40">
        <v>10</v>
      </c>
      <c r="L25" s="40">
        <v>10</v>
      </c>
      <c r="M25" s="40">
        <v>10</v>
      </c>
      <c r="N25" s="40">
        <v>10</v>
      </c>
      <c r="O25" s="2">
        <v>11</v>
      </c>
    </row>
    <row r="26" spans="1:15" ht="15.75" thickBot="1" x14ac:dyDescent="0.3"/>
    <row r="27" spans="1:15" ht="15.75" thickBot="1" x14ac:dyDescent="0.3">
      <c r="A27" s="54" t="s">
        <v>28</v>
      </c>
      <c r="B27" s="55"/>
      <c r="C27" s="56"/>
    </row>
    <row r="28" spans="1:15" x14ac:dyDescent="0.25">
      <c r="A28" s="36" t="s">
        <v>33</v>
      </c>
      <c r="B28" t="s">
        <v>34</v>
      </c>
      <c r="C28" t="s">
        <v>35</v>
      </c>
    </row>
    <row r="29" spans="1:15" x14ac:dyDescent="0.25">
      <c r="A29" s="33">
        <v>0</v>
      </c>
      <c r="B29" s="33">
        <v>6</v>
      </c>
      <c r="C29" s="33">
        <v>0</v>
      </c>
    </row>
    <row r="30" spans="1:15" x14ac:dyDescent="0.25">
      <c r="A30" s="33">
        <v>5</v>
      </c>
      <c r="B30" s="33">
        <v>7</v>
      </c>
      <c r="C30" s="33">
        <v>2</v>
      </c>
    </row>
    <row r="31" spans="1:15" x14ac:dyDescent="0.25">
      <c r="A31" s="33">
        <v>10</v>
      </c>
      <c r="B31" s="33">
        <v>8</v>
      </c>
      <c r="C31" s="33">
        <v>3</v>
      </c>
    </row>
    <row r="32" spans="1:15" x14ac:dyDescent="0.25">
      <c r="A32" s="33">
        <v>15</v>
      </c>
      <c r="B32" s="33">
        <v>10</v>
      </c>
      <c r="C32" s="33">
        <v>4</v>
      </c>
    </row>
  </sheetData>
  <sortState xmlns:xlrd2="http://schemas.microsoft.com/office/spreadsheetml/2017/richdata2" ref="I3:O25">
    <sortCondition ref="I7:I25"/>
  </sortState>
  <mergeCells count="3">
    <mergeCell ref="A1:G1"/>
    <mergeCell ref="I1:O1"/>
    <mergeCell ref="A27:C2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Q50"/>
  <sheetViews>
    <sheetView workbookViewId="0">
      <selection activeCell="D23" sqref="D23"/>
    </sheetView>
  </sheetViews>
  <sheetFormatPr baseColWidth="10" defaultRowHeight="15" x14ac:dyDescent="0.25"/>
  <sheetData>
    <row r="1" spans="1:17" ht="15.75" thickBot="1" x14ac:dyDescent="0.3">
      <c r="A1" s="43" t="s">
        <v>22</v>
      </c>
      <c r="B1" s="44"/>
      <c r="C1" s="44"/>
      <c r="D1" s="44"/>
      <c r="E1" s="44"/>
      <c r="F1" s="44"/>
      <c r="G1" s="45"/>
      <c r="I1" s="43" t="s">
        <v>21</v>
      </c>
      <c r="J1" s="44"/>
      <c r="K1" s="44"/>
      <c r="L1" s="44"/>
      <c r="M1" s="44"/>
      <c r="N1" s="44"/>
      <c r="O1" s="45"/>
    </row>
    <row r="2" spans="1:17" ht="15.75" thickBot="1" x14ac:dyDescent="0.3">
      <c r="A2" s="16" t="s">
        <v>20</v>
      </c>
      <c r="B2" s="15">
        <v>18</v>
      </c>
      <c r="C2" s="14">
        <v>22</v>
      </c>
      <c r="D2" s="14">
        <v>38</v>
      </c>
      <c r="E2" s="14">
        <v>42</v>
      </c>
      <c r="F2" s="14">
        <v>46</v>
      </c>
      <c r="G2" s="13">
        <v>50</v>
      </c>
      <c r="I2" s="16" t="s">
        <v>20</v>
      </c>
      <c r="J2" s="15">
        <v>18</v>
      </c>
      <c r="K2" s="14">
        <v>22</v>
      </c>
      <c r="L2" s="14">
        <v>38</v>
      </c>
      <c r="M2" s="14">
        <v>42</v>
      </c>
      <c r="N2" s="14">
        <v>46</v>
      </c>
      <c r="O2" s="13">
        <v>50</v>
      </c>
    </row>
    <row r="3" spans="1:17" x14ac:dyDescent="0.25">
      <c r="A3" s="12">
        <v>8.4499999999999993</v>
      </c>
      <c r="B3" s="11">
        <v>20</v>
      </c>
      <c r="C3" s="11">
        <v>20</v>
      </c>
      <c r="D3" s="11">
        <v>20</v>
      </c>
      <c r="E3" s="11">
        <v>20</v>
      </c>
      <c r="F3" s="11">
        <v>20</v>
      </c>
      <c r="G3" s="39">
        <v>20</v>
      </c>
      <c r="I3" s="12">
        <v>10.050000000000001</v>
      </c>
      <c r="J3" s="11">
        <v>20</v>
      </c>
      <c r="K3" s="11">
        <v>20</v>
      </c>
      <c r="L3" s="11">
        <v>20</v>
      </c>
      <c r="M3" s="11">
        <v>20</v>
      </c>
      <c r="N3" s="11">
        <v>20</v>
      </c>
      <c r="O3" s="39">
        <v>20</v>
      </c>
      <c r="Q3" s="26">
        <v>9</v>
      </c>
    </row>
    <row r="4" spans="1:17" x14ac:dyDescent="0.25">
      <c r="A4" s="9">
        <v>9</v>
      </c>
      <c r="B4" s="11">
        <v>20</v>
      </c>
      <c r="C4" s="11">
        <v>19</v>
      </c>
      <c r="D4" s="11">
        <v>20</v>
      </c>
      <c r="E4" s="11">
        <v>20</v>
      </c>
      <c r="F4" s="11">
        <v>20</v>
      </c>
      <c r="G4" s="6">
        <v>20</v>
      </c>
      <c r="I4" s="9">
        <v>10.199999999999999</v>
      </c>
      <c r="J4" s="11">
        <v>20</v>
      </c>
      <c r="K4" s="11">
        <v>19</v>
      </c>
      <c r="L4" s="11">
        <v>20</v>
      </c>
      <c r="M4" s="11">
        <v>20</v>
      </c>
      <c r="N4" s="11">
        <v>20</v>
      </c>
      <c r="O4" s="6">
        <v>20</v>
      </c>
    </row>
    <row r="5" spans="1:17" x14ac:dyDescent="0.25">
      <c r="A5" s="9">
        <v>9.1</v>
      </c>
      <c r="B5" s="11">
        <v>20</v>
      </c>
      <c r="C5" s="11">
        <v>19</v>
      </c>
      <c r="D5" s="11">
        <v>20</v>
      </c>
      <c r="E5" s="11">
        <v>20</v>
      </c>
      <c r="F5" s="7">
        <v>20</v>
      </c>
      <c r="G5" s="6">
        <v>20</v>
      </c>
      <c r="I5" s="9">
        <v>10.3</v>
      </c>
      <c r="J5" s="11">
        <v>20</v>
      </c>
      <c r="K5" s="11">
        <v>19</v>
      </c>
      <c r="L5" s="11">
        <v>20</v>
      </c>
      <c r="M5" s="11">
        <v>20</v>
      </c>
      <c r="N5" s="7">
        <v>20</v>
      </c>
      <c r="O5" s="6">
        <v>20</v>
      </c>
      <c r="Q5" t="e">
        <f>MATCH(Q3,'2400m'!$A$2:$G$2,1)</f>
        <v>#N/A</v>
      </c>
    </row>
    <row r="6" spans="1:17" x14ac:dyDescent="0.25">
      <c r="A6" s="9">
        <v>9.15</v>
      </c>
      <c r="B6" s="11">
        <v>19</v>
      </c>
      <c r="C6" s="11">
        <v>18</v>
      </c>
      <c r="D6" s="11">
        <v>19</v>
      </c>
      <c r="E6" s="11">
        <v>20</v>
      </c>
      <c r="F6" s="7">
        <v>20</v>
      </c>
      <c r="G6" s="6">
        <v>20</v>
      </c>
      <c r="I6" s="9">
        <v>10.35</v>
      </c>
      <c r="J6" s="11">
        <v>19</v>
      </c>
      <c r="K6" s="11">
        <v>18</v>
      </c>
      <c r="L6" s="11">
        <v>19</v>
      </c>
      <c r="M6" s="11">
        <v>20</v>
      </c>
      <c r="N6" s="7">
        <v>20</v>
      </c>
      <c r="O6" s="6">
        <v>20</v>
      </c>
    </row>
    <row r="7" spans="1:17" x14ac:dyDescent="0.25">
      <c r="A7" s="9">
        <v>9.25</v>
      </c>
      <c r="B7" s="11">
        <v>19</v>
      </c>
      <c r="C7" s="11">
        <v>17</v>
      </c>
      <c r="D7" s="7">
        <v>19</v>
      </c>
      <c r="E7" s="7">
        <v>20</v>
      </c>
      <c r="F7" s="7">
        <v>20</v>
      </c>
      <c r="G7" s="6">
        <v>20</v>
      </c>
      <c r="I7" s="9">
        <v>10.45</v>
      </c>
      <c r="J7" s="11">
        <v>19</v>
      </c>
      <c r="K7" s="11">
        <v>17</v>
      </c>
      <c r="L7" s="7">
        <v>19</v>
      </c>
      <c r="M7" s="7">
        <v>20</v>
      </c>
      <c r="N7" s="7">
        <v>20</v>
      </c>
      <c r="O7" s="6">
        <v>20</v>
      </c>
    </row>
    <row r="8" spans="1:17" x14ac:dyDescent="0.25">
      <c r="A8" s="9">
        <v>9.3000000000000007</v>
      </c>
      <c r="B8" s="11">
        <v>18</v>
      </c>
      <c r="C8" s="11">
        <v>17</v>
      </c>
      <c r="D8" s="7">
        <v>18</v>
      </c>
      <c r="E8" s="7">
        <v>20</v>
      </c>
      <c r="F8" s="7">
        <v>20</v>
      </c>
      <c r="G8" s="6">
        <v>20</v>
      </c>
      <c r="I8" s="9">
        <v>10.5</v>
      </c>
      <c r="J8" s="11">
        <v>18</v>
      </c>
      <c r="K8" s="11">
        <v>17</v>
      </c>
      <c r="L8" s="7">
        <v>18</v>
      </c>
      <c r="M8" s="7">
        <v>20</v>
      </c>
      <c r="N8" s="7">
        <v>20</v>
      </c>
      <c r="O8" s="6">
        <v>20</v>
      </c>
    </row>
    <row r="9" spans="1:17" x14ac:dyDescent="0.25">
      <c r="A9" s="9">
        <v>9.4</v>
      </c>
      <c r="B9" s="8">
        <v>18</v>
      </c>
      <c r="C9" s="8">
        <v>16</v>
      </c>
      <c r="D9" s="7">
        <v>18</v>
      </c>
      <c r="E9" s="7">
        <v>20</v>
      </c>
      <c r="F9" s="7">
        <v>20</v>
      </c>
      <c r="G9" s="6">
        <v>20</v>
      </c>
      <c r="I9" s="9">
        <v>11</v>
      </c>
      <c r="J9" s="8">
        <v>18</v>
      </c>
      <c r="K9" s="8">
        <v>16</v>
      </c>
      <c r="L9" s="7">
        <v>18</v>
      </c>
      <c r="M9" s="7">
        <v>20</v>
      </c>
      <c r="N9" s="7">
        <v>20</v>
      </c>
      <c r="O9" s="6">
        <v>20</v>
      </c>
    </row>
    <row r="10" spans="1:17" x14ac:dyDescent="0.25">
      <c r="A10" s="9">
        <v>9.4499999999999993</v>
      </c>
      <c r="B10" s="8">
        <v>17</v>
      </c>
      <c r="C10" s="7">
        <v>16</v>
      </c>
      <c r="D10" s="7">
        <v>17</v>
      </c>
      <c r="E10" s="7">
        <v>19</v>
      </c>
      <c r="F10" s="7">
        <v>20</v>
      </c>
      <c r="G10" s="6">
        <v>20</v>
      </c>
      <c r="I10" s="9">
        <v>11.05</v>
      </c>
      <c r="J10" s="8">
        <v>17</v>
      </c>
      <c r="K10" s="7">
        <v>16</v>
      </c>
      <c r="L10" s="7">
        <v>17</v>
      </c>
      <c r="M10" s="7">
        <v>19</v>
      </c>
      <c r="N10" s="7">
        <v>20</v>
      </c>
      <c r="O10" s="6">
        <v>20</v>
      </c>
    </row>
    <row r="11" spans="1:17" x14ac:dyDescent="0.25">
      <c r="A11" s="9">
        <v>9.5500000000000007</v>
      </c>
      <c r="B11" s="8">
        <v>17</v>
      </c>
      <c r="C11" s="7">
        <v>15</v>
      </c>
      <c r="D11" s="7">
        <v>17</v>
      </c>
      <c r="E11" s="7">
        <v>19</v>
      </c>
      <c r="F11" s="7">
        <v>20</v>
      </c>
      <c r="G11" s="6">
        <v>20</v>
      </c>
      <c r="I11" s="9">
        <v>11.15</v>
      </c>
      <c r="J11" s="8">
        <v>17</v>
      </c>
      <c r="K11" s="7">
        <v>15</v>
      </c>
      <c r="L11" s="7">
        <v>17</v>
      </c>
      <c r="M11" s="7">
        <v>19</v>
      </c>
      <c r="N11" s="7">
        <v>20</v>
      </c>
      <c r="O11" s="6">
        <v>20</v>
      </c>
    </row>
    <row r="12" spans="1:17" x14ac:dyDescent="0.25">
      <c r="A12" s="9">
        <v>10</v>
      </c>
      <c r="B12" s="8">
        <v>16</v>
      </c>
      <c r="C12" s="7">
        <v>15</v>
      </c>
      <c r="D12" s="7">
        <v>16</v>
      </c>
      <c r="E12" s="7">
        <v>18</v>
      </c>
      <c r="F12" s="7">
        <v>20</v>
      </c>
      <c r="G12" s="6">
        <v>20</v>
      </c>
      <c r="I12" s="9">
        <v>11.2</v>
      </c>
      <c r="J12" s="8">
        <v>16</v>
      </c>
      <c r="K12" s="7">
        <v>15</v>
      </c>
      <c r="L12" s="7">
        <v>16</v>
      </c>
      <c r="M12" s="7">
        <v>18</v>
      </c>
      <c r="N12" s="7">
        <v>20</v>
      </c>
      <c r="O12" s="6">
        <v>20</v>
      </c>
    </row>
    <row r="13" spans="1:17" x14ac:dyDescent="0.25">
      <c r="A13" s="9">
        <v>10.1</v>
      </c>
      <c r="B13" s="8">
        <v>16</v>
      </c>
      <c r="C13" s="7">
        <v>14</v>
      </c>
      <c r="D13" s="7">
        <v>16</v>
      </c>
      <c r="E13" s="7">
        <v>18</v>
      </c>
      <c r="F13" s="7">
        <v>20</v>
      </c>
      <c r="G13" s="6">
        <v>20</v>
      </c>
      <c r="I13" s="9">
        <v>11.3</v>
      </c>
      <c r="J13" s="8">
        <v>16</v>
      </c>
      <c r="K13" s="7">
        <v>14</v>
      </c>
      <c r="L13" s="7">
        <v>16</v>
      </c>
      <c r="M13" s="7">
        <v>18</v>
      </c>
      <c r="N13" s="7">
        <v>20</v>
      </c>
      <c r="O13" s="6">
        <v>20</v>
      </c>
    </row>
    <row r="14" spans="1:17" x14ac:dyDescent="0.25">
      <c r="A14" s="9">
        <v>10.15</v>
      </c>
      <c r="B14" s="8">
        <v>15</v>
      </c>
      <c r="C14" s="7">
        <v>14</v>
      </c>
      <c r="D14" s="7">
        <v>15</v>
      </c>
      <c r="E14" s="7">
        <v>17</v>
      </c>
      <c r="F14" s="7">
        <v>19</v>
      </c>
      <c r="G14" s="6">
        <v>20</v>
      </c>
      <c r="I14" s="9">
        <v>11.35</v>
      </c>
      <c r="J14" s="8">
        <v>15</v>
      </c>
      <c r="K14" s="7">
        <v>14</v>
      </c>
      <c r="L14" s="7">
        <v>15</v>
      </c>
      <c r="M14" s="7">
        <v>17</v>
      </c>
      <c r="N14" s="7">
        <v>19</v>
      </c>
      <c r="O14" s="6">
        <v>20</v>
      </c>
    </row>
    <row r="15" spans="1:17" x14ac:dyDescent="0.25">
      <c r="A15" s="9">
        <v>10.25</v>
      </c>
      <c r="B15" s="8">
        <v>15</v>
      </c>
      <c r="C15" s="7">
        <v>13</v>
      </c>
      <c r="D15" s="7">
        <v>15</v>
      </c>
      <c r="E15" s="7">
        <v>17</v>
      </c>
      <c r="F15" s="7">
        <v>19</v>
      </c>
      <c r="G15" s="6">
        <v>20</v>
      </c>
      <c r="I15" s="9">
        <v>11.45</v>
      </c>
      <c r="J15" s="8">
        <v>15</v>
      </c>
      <c r="K15" s="7">
        <v>13</v>
      </c>
      <c r="L15" s="7">
        <v>15</v>
      </c>
      <c r="M15" s="7">
        <v>17</v>
      </c>
      <c r="N15" s="7">
        <v>19</v>
      </c>
      <c r="O15" s="6">
        <v>20</v>
      </c>
    </row>
    <row r="16" spans="1:17" x14ac:dyDescent="0.25">
      <c r="A16" s="9">
        <v>10.3</v>
      </c>
      <c r="B16" s="8">
        <v>14</v>
      </c>
      <c r="C16" s="7">
        <v>13</v>
      </c>
      <c r="D16" s="7">
        <v>14</v>
      </c>
      <c r="E16" s="7">
        <v>16</v>
      </c>
      <c r="F16" s="7">
        <v>18</v>
      </c>
      <c r="G16" s="6">
        <v>20</v>
      </c>
      <c r="I16" s="9">
        <v>11.5</v>
      </c>
      <c r="J16" s="8">
        <v>14</v>
      </c>
      <c r="K16" s="7">
        <v>13</v>
      </c>
      <c r="L16" s="7">
        <v>14</v>
      </c>
      <c r="M16" s="7">
        <v>16</v>
      </c>
      <c r="N16" s="7">
        <v>18</v>
      </c>
      <c r="O16" s="6">
        <v>20</v>
      </c>
    </row>
    <row r="17" spans="1:15" x14ac:dyDescent="0.25">
      <c r="A17" s="9">
        <v>10.4</v>
      </c>
      <c r="B17" s="8">
        <v>14</v>
      </c>
      <c r="C17" s="7">
        <v>12</v>
      </c>
      <c r="D17" s="7">
        <v>14</v>
      </c>
      <c r="E17" s="7">
        <v>16</v>
      </c>
      <c r="F17" s="7">
        <v>18</v>
      </c>
      <c r="G17" s="6">
        <v>20</v>
      </c>
      <c r="I17" s="9">
        <v>12</v>
      </c>
      <c r="J17" s="8">
        <v>14</v>
      </c>
      <c r="K17" s="7">
        <v>12</v>
      </c>
      <c r="L17" s="7">
        <v>14</v>
      </c>
      <c r="M17" s="7">
        <v>16</v>
      </c>
      <c r="N17" s="7">
        <v>18</v>
      </c>
      <c r="O17" s="6">
        <v>20</v>
      </c>
    </row>
    <row r="18" spans="1:15" x14ac:dyDescent="0.25">
      <c r="A18" s="9">
        <v>10.45</v>
      </c>
      <c r="B18" s="8">
        <v>13</v>
      </c>
      <c r="C18" s="7">
        <v>12</v>
      </c>
      <c r="D18" s="7">
        <v>13</v>
      </c>
      <c r="E18" s="7">
        <v>15</v>
      </c>
      <c r="F18" s="7">
        <v>17</v>
      </c>
      <c r="G18" s="6">
        <v>19</v>
      </c>
      <c r="I18" s="9">
        <v>12.05</v>
      </c>
      <c r="J18" s="8">
        <v>13</v>
      </c>
      <c r="K18" s="7">
        <v>12</v>
      </c>
      <c r="L18" s="7">
        <v>13</v>
      </c>
      <c r="M18" s="7">
        <v>15</v>
      </c>
      <c r="N18" s="7">
        <v>17</v>
      </c>
      <c r="O18" s="6">
        <v>19</v>
      </c>
    </row>
    <row r="19" spans="1:15" x14ac:dyDescent="0.25">
      <c r="A19" s="9">
        <v>10.55</v>
      </c>
      <c r="B19" s="8">
        <v>13</v>
      </c>
      <c r="C19" s="7">
        <v>11</v>
      </c>
      <c r="D19" s="7">
        <v>13</v>
      </c>
      <c r="E19" s="7">
        <v>15</v>
      </c>
      <c r="F19" s="7">
        <v>17</v>
      </c>
      <c r="G19" s="6">
        <v>19</v>
      </c>
      <c r="I19" s="9">
        <v>12.15</v>
      </c>
      <c r="J19" s="8">
        <v>13</v>
      </c>
      <c r="K19" s="7">
        <v>11</v>
      </c>
      <c r="L19" s="7">
        <v>13</v>
      </c>
      <c r="M19" s="7">
        <v>15</v>
      </c>
      <c r="N19" s="7">
        <v>17</v>
      </c>
      <c r="O19" s="6">
        <v>19</v>
      </c>
    </row>
    <row r="20" spans="1:15" x14ac:dyDescent="0.25">
      <c r="A20" s="9">
        <v>11</v>
      </c>
      <c r="B20" s="8">
        <v>12</v>
      </c>
      <c r="C20" s="7">
        <v>11</v>
      </c>
      <c r="D20" s="7">
        <v>12</v>
      </c>
      <c r="E20" s="7">
        <v>14</v>
      </c>
      <c r="F20" s="7">
        <v>16</v>
      </c>
      <c r="G20" s="6">
        <v>18</v>
      </c>
      <c r="I20" s="9">
        <v>12.2</v>
      </c>
      <c r="J20" s="8">
        <v>12</v>
      </c>
      <c r="K20" s="7">
        <v>11</v>
      </c>
      <c r="L20" s="7">
        <v>12</v>
      </c>
      <c r="M20" s="7">
        <v>14</v>
      </c>
      <c r="N20" s="7">
        <v>16</v>
      </c>
      <c r="O20" s="6">
        <v>18</v>
      </c>
    </row>
    <row r="21" spans="1:15" x14ac:dyDescent="0.25">
      <c r="A21" s="9">
        <v>11.1</v>
      </c>
      <c r="B21" s="8">
        <v>12</v>
      </c>
      <c r="C21" s="7">
        <v>10</v>
      </c>
      <c r="D21" s="7">
        <v>12</v>
      </c>
      <c r="E21" s="7">
        <v>14</v>
      </c>
      <c r="F21" s="7">
        <v>16</v>
      </c>
      <c r="G21" s="6">
        <v>18</v>
      </c>
      <c r="I21" s="9">
        <v>12.3</v>
      </c>
      <c r="J21" s="8">
        <v>12</v>
      </c>
      <c r="K21" s="7">
        <v>10</v>
      </c>
      <c r="L21" s="7">
        <v>12</v>
      </c>
      <c r="M21" s="7">
        <v>14</v>
      </c>
      <c r="N21" s="7">
        <v>16</v>
      </c>
      <c r="O21" s="6">
        <v>18</v>
      </c>
    </row>
    <row r="22" spans="1:15" x14ac:dyDescent="0.25">
      <c r="A22" s="9">
        <v>11.15</v>
      </c>
      <c r="B22" s="8">
        <v>11</v>
      </c>
      <c r="C22" s="7">
        <v>10</v>
      </c>
      <c r="D22" s="7">
        <v>11</v>
      </c>
      <c r="E22" s="7">
        <v>13</v>
      </c>
      <c r="F22" s="7">
        <v>15</v>
      </c>
      <c r="G22" s="6">
        <v>17</v>
      </c>
      <c r="I22" s="9">
        <v>12.35</v>
      </c>
      <c r="J22" s="8">
        <v>11</v>
      </c>
      <c r="K22" s="7">
        <v>10</v>
      </c>
      <c r="L22" s="7">
        <v>11</v>
      </c>
      <c r="M22" s="7">
        <v>13</v>
      </c>
      <c r="N22" s="7">
        <v>15</v>
      </c>
      <c r="O22" s="6">
        <v>17</v>
      </c>
    </row>
    <row r="23" spans="1:15" x14ac:dyDescent="0.25">
      <c r="A23" s="9">
        <v>11.25</v>
      </c>
      <c r="B23" s="8">
        <v>11</v>
      </c>
      <c r="C23" s="7">
        <v>9</v>
      </c>
      <c r="D23" s="7">
        <v>11</v>
      </c>
      <c r="E23" s="7">
        <v>13</v>
      </c>
      <c r="F23" s="7">
        <v>15</v>
      </c>
      <c r="G23" s="6">
        <v>17</v>
      </c>
      <c r="I23" s="9">
        <v>12.45</v>
      </c>
      <c r="J23" s="8">
        <v>11</v>
      </c>
      <c r="K23" s="7">
        <v>9</v>
      </c>
      <c r="L23" s="7">
        <v>11</v>
      </c>
      <c r="M23" s="7">
        <v>13</v>
      </c>
      <c r="N23" s="7">
        <v>15</v>
      </c>
      <c r="O23" s="6">
        <v>17</v>
      </c>
    </row>
    <row r="24" spans="1:15" x14ac:dyDescent="0.25">
      <c r="A24" s="9">
        <v>11.3</v>
      </c>
      <c r="B24" s="8">
        <v>10</v>
      </c>
      <c r="C24" s="7">
        <v>9</v>
      </c>
      <c r="D24" s="7">
        <v>10</v>
      </c>
      <c r="E24" s="7">
        <v>12</v>
      </c>
      <c r="F24" s="7">
        <v>14</v>
      </c>
      <c r="G24" s="6">
        <v>16</v>
      </c>
      <c r="I24" s="9">
        <v>12.5</v>
      </c>
      <c r="J24" s="8">
        <v>10</v>
      </c>
      <c r="K24" s="7">
        <v>9</v>
      </c>
      <c r="L24" s="7">
        <v>10</v>
      </c>
      <c r="M24" s="7">
        <v>12</v>
      </c>
      <c r="N24" s="7">
        <v>14</v>
      </c>
      <c r="O24" s="6">
        <v>16</v>
      </c>
    </row>
    <row r="25" spans="1:15" x14ac:dyDescent="0.25">
      <c r="A25" s="9">
        <v>11.4</v>
      </c>
      <c r="B25" s="8">
        <v>10</v>
      </c>
      <c r="C25" s="7">
        <v>8</v>
      </c>
      <c r="D25" s="7">
        <v>10</v>
      </c>
      <c r="E25" s="7">
        <v>12</v>
      </c>
      <c r="F25" s="7">
        <v>14</v>
      </c>
      <c r="G25" s="6">
        <v>16</v>
      </c>
      <c r="I25" s="9">
        <v>13</v>
      </c>
      <c r="J25" s="8">
        <v>10</v>
      </c>
      <c r="K25" s="7">
        <v>8</v>
      </c>
      <c r="L25" s="7">
        <v>10</v>
      </c>
      <c r="M25" s="7">
        <v>12</v>
      </c>
      <c r="N25" s="7">
        <v>14</v>
      </c>
      <c r="O25" s="6">
        <v>16</v>
      </c>
    </row>
    <row r="26" spans="1:15" x14ac:dyDescent="0.25">
      <c r="A26" s="9">
        <v>11.45</v>
      </c>
      <c r="B26" s="8">
        <v>9</v>
      </c>
      <c r="C26" s="7">
        <v>8</v>
      </c>
      <c r="D26" s="7">
        <v>9</v>
      </c>
      <c r="E26" s="7">
        <v>11</v>
      </c>
      <c r="F26" s="7">
        <v>13</v>
      </c>
      <c r="G26" s="6">
        <v>15</v>
      </c>
      <c r="I26" s="9">
        <v>13.05</v>
      </c>
      <c r="J26" s="8">
        <v>9</v>
      </c>
      <c r="K26" s="7">
        <v>8</v>
      </c>
      <c r="L26" s="7">
        <v>9</v>
      </c>
      <c r="M26" s="7">
        <v>11</v>
      </c>
      <c r="N26" s="7">
        <v>13</v>
      </c>
      <c r="O26" s="6">
        <v>15</v>
      </c>
    </row>
    <row r="27" spans="1:15" x14ac:dyDescent="0.25">
      <c r="A27" s="9">
        <v>11.55</v>
      </c>
      <c r="B27" s="8">
        <v>9</v>
      </c>
      <c r="C27" s="7">
        <v>7</v>
      </c>
      <c r="D27" s="7">
        <v>9</v>
      </c>
      <c r="E27" s="7">
        <v>11</v>
      </c>
      <c r="F27" s="7">
        <v>13</v>
      </c>
      <c r="G27" s="6">
        <v>15</v>
      </c>
      <c r="I27" s="9">
        <v>13.15</v>
      </c>
      <c r="J27" s="8">
        <v>9</v>
      </c>
      <c r="K27" s="7">
        <v>7</v>
      </c>
      <c r="L27" s="7">
        <v>9</v>
      </c>
      <c r="M27" s="7">
        <v>11</v>
      </c>
      <c r="N27" s="7">
        <v>13</v>
      </c>
      <c r="O27" s="6">
        <v>15</v>
      </c>
    </row>
    <row r="28" spans="1:15" x14ac:dyDescent="0.25">
      <c r="A28" s="9">
        <v>12</v>
      </c>
      <c r="B28" s="8">
        <v>8</v>
      </c>
      <c r="C28" s="7">
        <v>7</v>
      </c>
      <c r="D28" s="7">
        <v>8</v>
      </c>
      <c r="E28" s="7">
        <v>10</v>
      </c>
      <c r="F28" s="7">
        <v>12</v>
      </c>
      <c r="G28" s="6">
        <v>14</v>
      </c>
      <c r="I28" s="9">
        <v>13.2</v>
      </c>
      <c r="J28" s="8">
        <v>8</v>
      </c>
      <c r="K28" s="7">
        <v>7</v>
      </c>
      <c r="L28" s="7">
        <v>8</v>
      </c>
      <c r="M28" s="7">
        <v>10</v>
      </c>
      <c r="N28" s="7">
        <v>12</v>
      </c>
      <c r="O28" s="6">
        <v>14</v>
      </c>
    </row>
    <row r="29" spans="1:15" x14ac:dyDescent="0.25">
      <c r="A29" s="9">
        <v>12.1</v>
      </c>
      <c r="B29" s="8">
        <v>8</v>
      </c>
      <c r="C29" s="7">
        <v>6</v>
      </c>
      <c r="D29" s="7">
        <v>8</v>
      </c>
      <c r="E29" s="7">
        <v>10</v>
      </c>
      <c r="F29" s="7">
        <v>12</v>
      </c>
      <c r="G29" s="6">
        <v>14</v>
      </c>
      <c r="I29" s="9">
        <v>13.3</v>
      </c>
      <c r="J29" s="8">
        <v>8</v>
      </c>
      <c r="K29" s="7">
        <v>6</v>
      </c>
      <c r="L29" s="7">
        <v>8</v>
      </c>
      <c r="M29" s="7">
        <v>10</v>
      </c>
      <c r="N29" s="7">
        <v>12</v>
      </c>
      <c r="O29" s="6">
        <v>14</v>
      </c>
    </row>
    <row r="30" spans="1:15" x14ac:dyDescent="0.25">
      <c r="A30" s="9">
        <v>12.15</v>
      </c>
      <c r="B30" s="8">
        <v>7</v>
      </c>
      <c r="C30" s="7">
        <v>6</v>
      </c>
      <c r="D30" s="7">
        <v>7</v>
      </c>
      <c r="E30" s="7">
        <v>9</v>
      </c>
      <c r="F30" s="7">
        <v>11</v>
      </c>
      <c r="G30" s="6">
        <v>13</v>
      </c>
      <c r="I30" s="9">
        <v>13.35</v>
      </c>
      <c r="J30" s="8">
        <v>7</v>
      </c>
      <c r="K30" s="7">
        <v>6</v>
      </c>
      <c r="L30" s="7">
        <v>7</v>
      </c>
      <c r="M30" s="7">
        <v>9</v>
      </c>
      <c r="N30" s="7">
        <v>11</v>
      </c>
      <c r="O30" s="6">
        <v>13</v>
      </c>
    </row>
    <row r="31" spans="1:15" x14ac:dyDescent="0.25">
      <c r="A31" s="9">
        <v>12.25</v>
      </c>
      <c r="B31" s="8">
        <v>7</v>
      </c>
      <c r="C31" s="7">
        <v>5</v>
      </c>
      <c r="D31" s="7">
        <v>7</v>
      </c>
      <c r="E31" s="7">
        <v>9</v>
      </c>
      <c r="F31" s="7">
        <v>11</v>
      </c>
      <c r="G31" s="6">
        <v>13</v>
      </c>
      <c r="I31" s="9">
        <v>13.45</v>
      </c>
      <c r="J31" s="8">
        <v>7</v>
      </c>
      <c r="K31" s="7">
        <v>5</v>
      </c>
      <c r="L31" s="7">
        <v>7</v>
      </c>
      <c r="M31" s="7">
        <v>9</v>
      </c>
      <c r="N31" s="7">
        <v>11</v>
      </c>
      <c r="O31" s="6">
        <v>13</v>
      </c>
    </row>
    <row r="32" spans="1:15" x14ac:dyDescent="0.25">
      <c r="A32" s="9">
        <v>12.3</v>
      </c>
      <c r="B32" s="8">
        <v>6</v>
      </c>
      <c r="C32" s="7">
        <v>5</v>
      </c>
      <c r="D32" s="7">
        <v>6</v>
      </c>
      <c r="E32" s="7">
        <v>8</v>
      </c>
      <c r="F32" s="7">
        <v>10</v>
      </c>
      <c r="G32" s="6">
        <v>12</v>
      </c>
      <c r="I32" s="9">
        <v>13.5</v>
      </c>
      <c r="J32" s="8">
        <v>6</v>
      </c>
      <c r="K32" s="7">
        <v>5</v>
      </c>
      <c r="L32" s="7">
        <v>6</v>
      </c>
      <c r="M32" s="7">
        <v>8</v>
      </c>
      <c r="N32" s="7">
        <v>10</v>
      </c>
      <c r="O32" s="6">
        <v>12</v>
      </c>
    </row>
    <row r="33" spans="1:15" x14ac:dyDescent="0.25">
      <c r="A33" s="9">
        <v>12.4</v>
      </c>
      <c r="B33" s="8">
        <v>6</v>
      </c>
      <c r="C33" s="7">
        <v>4</v>
      </c>
      <c r="D33" s="7">
        <v>6</v>
      </c>
      <c r="E33" s="7">
        <v>8</v>
      </c>
      <c r="F33" s="7">
        <v>10</v>
      </c>
      <c r="G33" s="6">
        <v>12</v>
      </c>
      <c r="I33" s="9">
        <v>14</v>
      </c>
      <c r="J33" s="8">
        <v>6</v>
      </c>
      <c r="K33" s="7">
        <v>4</v>
      </c>
      <c r="L33" s="7">
        <v>6</v>
      </c>
      <c r="M33" s="7">
        <v>8</v>
      </c>
      <c r="N33" s="7">
        <v>10</v>
      </c>
      <c r="O33" s="6">
        <v>12</v>
      </c>
    </row>
    <row r="34" spans="1:15" x14ac:dyDescent="0.25">
      <c r="A34" s="9">
        <v>12.45</v>
      </c>
      <c r="B34" s="8">
        <v>5</v>
      </c>
      <c r="C34" s="7">
        <v>4</v>
      </c>
      <c r="D34" s="7">
        <v>5</v>
      </c>
      <c r="E34" s="7">
        <v>7</v>
      </c>
      <c r="F34" s="7">
        <v>9</v>
      </c>
      <c r="G34" s="6">
        <v>11</v>
      </c>
      <c r="I34" s="9">
        <v>14.05</v>
      </c>
      <c r="J34" s="8">
        <v>5</v>
      </c>
      <c r="K34" s="7">
        <v>4</v>
      </c>
      <c r="L34" s="7">
        <v>5</v>
      </c>
      <c r="M34" s="7">
        <v>7</v>
      </c>
      <c r="N34" s="7">
        <v>9</v>
      </c>
      <c r="O34" s="6">
        <v>11</v>
      </c>
    </row>
    <row r="35" spans="1:15" x14ac:dyDescent="0.25">
      <c r="A35" s="9">
        <v>12.55</v>
      </c>
      <c r="B35" s="8">
        <v>5</v>
      </c>
      <c r="C35" s="7">
        <v>3</v>
      </c>
      <c r="D35" s="7">
        <v>5</v>
      </c>
      <c r="E35" s="7">
        <v>7</v>
      </c>
      <c r="F35" s="7">
        <v>9</v>
      </c>
      <c r="G35" s="6">
        <v>11</v>
      </c>
      <c r="I35" s="9">
        <v>14.15</v>
      </c>
      <c r="J35" s="8">
        <v>5</v>
      </c>
      <c r="K35" s="7">
        <v>3</v>
      </c>
      <c r="L35" s="7">
        <v>5</v>
      </c>
      <c r="M35" s="7">
        <v>7</v>
      </c>
      <c r="N35" s="7">
        <v>9</v>
      </c>
      <c r="O35" s="6">
        <v>11</v>
      </c>
    </row>
    <row r="36" spans="1:15" x14ac:dyDescent="0.25">
      <c r="A36" s="9">
        <v>13</v>
      </c>
      <c r="B36" s="8">
        <v>4</v>
      </c>
      <c r="C36" s="7">
        <v>3</v>
      </c>
      <c r="D36" s="7">
        <v>4</v>
      </c>
      <c r="E36" s="7">
        <v>6</v>
      </c>
      <c r="F36" s="7">
        <v>8</v>
      </c>
      <c r="G36" s="6">
        <v>10</v>
      </c>
      <c r="I36" s="9">
        <v>14.2</v>
      </c>
      <c r="J36" s="8">
        <v>4</v>
      </c>
      <c r="K36" s="7">
        <v>3</v>
      </c>
      <c r="L36" s="7">
        <v>4</v>
      </c>
      <c r="M36" s="7">
        <v>6</v>
      </c>
      <c r="N36" s="7">
        <v>8</v>
      </c>
      <c r="O36" s="6">
        <v>10</v>
      </c>
    </row>
    <row r="37" spans="1:15" x14ac:dyDescent="0.25">
      <c r="A37" s="9">
        <v>13.1</v>
      </c>
      <c r="B37" s="8">
        <v>4</v>
      </c>
      <c r="C37" s="7">
        <v>2</v>
      </c>
      <c r="D37" s="7">
        <v>4</v>
      </c>
      <c r="E37" s="7">
        <v>6</v>
      </c>
      <c r="F37" s="7">
        <v>8</v>
      </c>
      <c r="G37" s="6">
        <v>10</v>
      </c>
      <c r="I37" s="9">
        <v>14.3</v>
      </c>
      <c r="J37" s="8">
        <v>4</v>
      </c>
      <c r="K37" s="7">
        <v>2</v>
      </c>
      <c r="L37" s="7">
        <v>4</v>
      </c>
      <c r="M37" s="7">
        <v>6</v>
      </c>
      <c r="N37" s="7">
        <v>8</v>
      </c>
      <c r="O37" s="6">
        <v>10</v>
      </c>
    </row>
    <row r="38" spans="1:15" x14ac:dyDescent="0.25">
      <c r="A38" s="9">
        <v>13.15</v>
      </c>
      <c r="B38" s="8">
        <v>3</v>
      </c>
      <c r="C38" s="7">
        <v>2</v>
      </c>
      <c r="D38" s="7">
        <v>3</v>
      </c>
      <c r="E38" s="7">
        <v>5</v>
      </c>
      <c r="F38" s="7">
        <v>7</v>
      </c>
      <c r="G38" s="6">
        <v>9</v>
      </c>
      <c r="I38" s="9">
        <v>14.35</v>
      </c>
      <c r="J38" s="8">
        <v>3</v>
      </c>
      <c r="K38" s="7">
        <v>2</v>
      </c>
      <c r="L38" s="7">
        <v>3</v>
      </c>
      <c r="M38" s="7">
        <v>5</v>
      </c>
      <c r="N38" s="7">
        <v>7</v>
      </c>
      <c r="O38" s="6">
        <v>9</v>
      </c>
    </row>
    <row r="39" spans="1:15" x14ac:dyDescent="0.25">
      <c r="A39" s="9">
        <v>13.25</v>
      </c>
      <c r="B39" s="8">
        <v>3</v>
      </c>
      <c r="C39" s="7">
        <v>1</v>
      </c>
      <c r="D39" s="7">
        <v>3</v>
      </c>
      <c r="E39" s="7">
        <v>5</v>
      </c>
      <c r="F39" s="7">
        <v>7</v>
      </c>
      <c r="G39" s="6">
        <v>9</v>
      </c>
      <c r="I39" s="9">
        <v>14.45</v>
      </c>
      <c r="J39" s="8">
        <v>3</v>
      </c>
      <c r="K39" s="7">
        <v>1</v>
      </c>
      <c r="L39" s="7">
        <v>3</v>
      </c>
      <c r="M39" s="7">
        <v>5</v>
      </c>
      <c r="N39" s="7">
        <v>7</v>
      </c>
      <c r="O39" s="6">
        <v>9</v>
      </c>
    </row>
    <row r="40" spans="1:15" x14ac:dyDescent="0.25">
      <c r="A40" s="9">
        <v>13.3</v>
      </c>
      <c r="B40" s="8">
        <v>2</v>
      </c>
      <c r="C40" s="7">
        <v>1</v>
      </c>
      <c r="D40" s="7">
        <v>2</v>
      </c>
      <c r="E40" s="7">
        <v>4</v>
      </c>
      <c r="F40" s="7">
        <v>6</v>
      </c>
      <c r="G40" s="6">
        <v>8</v>
      </c>
      <c r="I40" s="9">
        <v>14.5</v>
      </c>
      <c r="J40" s="8">
        <v>2</v>
      </c>
      <c r="K40" s="7">
        <v>1</v>
      </c>
      <c r="L40" s="7">
        <v>2</v>
      </c>
      <c r="M40" s="7">
        <v>4</v>
      </c>
      <c r="N40" s="7">
        <v>6</v>
      </c>
      <c r="O40" s="6">
        <v>8</v>
      </c>
    </row>
    <row r="41" spans="1:15" x14ac:dyDescent="0.25">
      <c r="A41" s="9">
        <v>13.4</v>
      </c>
      <c r="B41" s="8">
        <v>2</v>
      </c>
      <c r="C41" s="7">
        <v>0</v>
      </c>
      <c r="D41" s="7">
        <v>2</v>
      </c>
      <c r="E41" s="7">
        <v>4</v>
      </c>
      <c r="F41" s="7">
        <v>6</v>
      </c>
      <c r="G41" s="6">
        <v>8</v>
      </c>
      <c r="I41" s="9">
        <v>15</v>
      </c>
      <c r="J41" s="8">
        <v>2</v>
      </c>
      <c r="K41" s="7">
        <v>0</v>
      </c>
      <c r="L41" s="7">
        <v>2</v>
      </c>
      <c r="M41" s="7">
        <v>4</v>
      </c>
      <c r="N41" s="7">
        <v>6</v>
      </c>
      <c r="O41" s="6">
        <v>8</v>
      </c>
    </row>
    <row r="42" spans="1:15" x14ac:dyDescent="0.25">
      <c r="A42" s="9">
        <v>13.45</v>
      </c>
      <c r="B42" s="8">
        <v>1</v>
      </c>
      <c r="C42" s="7">
        <v>0</v>
      </c>
      <c r="D42" s="7">
        <v>1</v>
      </c>
      <c r="E42" s="7">
        <v>3</v>
      </c>
      <c r="F42" s="7">
        <v>5</v>
      </c>
      <c r="G42" s="6">
        <v>7</v>
      </c>
      <c r="I42" s="9">
        <v>15.05</v>
      </c>
      <c r="J42" s="8">
        <v>1</v>
      </c>
      <c r="K42" s="7">
        <v>0</v>
      </c>
      <c r="L42" s="7">
        <v>1</v>
      </c>
      <c r="M42" s="7">
        <v>3</v>
      </c>
      <c r="N42" s="7">
        <v>5</v>
      </c>
      <c r="O42" s="6">
        <v>7</v>
      </c>
    </row>
    <row r="43" spans="1:15" x14ac:dyDescent="0.25">
      <c r="A43" s="9">
        <v>13.55</v>
      </c>
      <c r="B43" s="8">
        <v>1</v>
      </c>
      <c r="C43" s="7">
        <v>0</v>
      </c>
      <c r="D43" s="7">
        <v>1</v>
      </c>
      <c r="E43" s="7">
        <v>3</v>
      </c>
      <c r="F43" s="7">
        <v>5</v>
      </c>
      <c r="G43" s="6">
        <v>7</v>
      </c>
      <c r="I43" s="9">
        <v>15.15</v>
      </c>
      <c r="J43" s="8">
        <v>1</v>
      </c>
      <c r="K43" s="7">
        <v>0</v>
      </c>
      <c r="L43" s="7">
        <v>1</v>
      </c>
      <c r="M43" s="7">
        <v>3</v>
      </c>
      <c r="N43" s="7">
        <v>5</v>
      </c>
      <c r="O43" s="6">
        <v>7</v>
      </c>
    </row>
    <row r="44" spans="1:15" x14ac:dyDescent="0.25">
      <c r="A44" s="9">
        <v>14.1</v>
      </c>
      <c r="B44" s="8">
        <v>0</v>
      </c>
      <c r="C44" s="7">
        <v>0</v>
      </c>
      <c r="D44" s="7">
        <v>0</v>
      </c>
      <c r="E44" s="7">
        <v>2</v>
      </c>
      <c r="F44" s="7">
        <v>4</v>
      </c>
      <c r="G44" s="6">
        <v>6</v>
      </c>
      <c r="I44" s="9">
        <v>15.3</v>
      </c>
      <c r="J44" s="8">
        <v>0</v>
      </c>
      <c r="K44" s="7">
        <v>0</v>
      </c>
      <c r="L44" s="7">
        <v>0</v>
      </c>
      <c r="M44" s="7">
        <v>2</v>
      </c>
      <c r="N44" s="7">
        <v>4</v>
      </c>
      <c r="O44" s="6">
        <v>6</v>
      </c>
    </row>
    <row r="45" spans="1:15" x14ac:dyDescent="0.25">
      <c r="A45" s="9">
        <v>14.25</v>
      </c>
      <c r="B45" s="8">
        <v>0</v>
      </c>
      <c r="C45" s="7">
        <v>0</v>
      </c>
      <c r="D45" s="7">
        <v>0</v>
      </c>
      <c r="E45" s="7">
        <v>1</v>
      </c>
      <c r="F45" s="7">
        <v>3</v>
      </c>
      <c r="G45" s="6">
        <v>5</v>
      </c>
      <c r="I45" s="9">
        <v>15.45</v>
      </c>
      <c r="J45" s="8">
        <v>0</v>
      </c>
      <c r="K45" s="7">
        <v>0</v>
      </c>
      <c r="L45" s="7">
        <v>0</v>
      </c>
      <c r="M45" s="7">
        <v>1</v>
      </c>
      <c r="N45" s="7">
        <v>3</v>
      </c>
      <c r="O45" s="6">
        <v>5</v>
      </c>
    </row>
    <row r="46" spans="1:15" x14ac:dyDescent="0.25">
      <c r="A46" s="9">
        <v>14.4</v>
      </c>
      <c r="B46" s="8">
        <v>0</v>
      </c>
      <c r="C46" s="7">
        <v>0</v>
      </c>
      <c r="D46" s="7">
        <v>0</v>
      </c>
      <c r="E46" s="7">
        <v>0</v>
      </c>
      <c r="F46" s="7">
        <v>2</v>
      </c>
      <c r="G46" s="6">
        <v>4</v>
      </c>
      <c r="I46" s="9">
        <v>16</v>
      </c>
      <c r="J46" s="8">
        <v>0</v>
      </c>
      <c r="K46" s="7">
        <v>0</v>
      </c>
      <c r="L46" s="7">
        <v>0</v>
      </c>
      <c r="M46" s="7">
        <v>0</v>
      </c>
      <c r="N46" s="7">
        <v>2</v>
      </c>
      <c r="O46" s="6">
        <v>4</v>
      </c>
    </row>
    <row r="47" spans="1:15" x14ac:dyDescent="0.25">
      <c r="A47" s="9">
        <v>14.55</v>
      </c>
      <c r="B47" s="8">
        <v>0</v>
      </c>
      <c r="C47" s="7">
        <v>0</v>
      </c>
      <c r="D47" s="7">
        <v>0</v>
      </c>
      <c r="E47" s="7">
        <v>0</v>
      </c>
      <c r="F47" s="7">
        <v>1</v>
      </c>
      <c r="G47" s="6">
        <v>3</v>
      </c>
      <c r="I47" s="9">
        <v>16.149999999999999</v>
      </c>
      <c r="J47" s="8">
        <v>0</v>
      </c>
      <c r="K47" s="7">
        <v>0</v>
      </c>
      <c r="L47" s="7">
        <v>0</v>
      </c>
      <c r="M47" s="7">
        <v>0</v>
      </c>
      <c r="N47" s="7">
        <v>1</v>
      </c>
      <c r="O47" s="6">
        <v>3</v>
      </c>
    </row>
    <row r="48" spans="1:15" x14ac:dyDescent="0.25">
      <c r="A48" s="9">
        <v>15.1</v>
      </c>
      <c r="B48" s="8">
        <v>0</v>
      </c>
      <c r="C48" s="7">
        <v>0</v>
      </c>
      <c r="D48" s="7">
        <v>0</v>
      </c>
      <c r="E48" s="7">
        <v>0</v>
      </c>
      <c r="F48" s="7">
        <v>0</v>
      </c>
      <c r="G48" s="6">
        <v>2</v>
      </c>
      <c r="I48" s="9">
        <v>16.3</v>
      </c>
      <c r="J48" s="8">
        <v>0</v>
      </c>
      <c r="K48" s="7">
        <v>0</v>
      </c>
      <c r="L48" s="7">
        <v>0</v>
      </c>
      <c r="M48" s="7">
        <v>0</v>
      </c>
      <c r="N48" s="7">
        <v>0</v>
      </c>
      <c r="O48" s="6">
        <v>2</v>
      </c>
    </row>
    <row r="49" spans="1:15" x14ac:dyDescent="0.25">
      <c r="A49" s="9">
        <v>15.25</v>
      </c>
      <c r="B49" s="8">
        <v>0</v>
      </c>
      <c r="C49" s="7">
        <v>0</v>
      </c>
      <c r="D49" s="7">
        <v>0</v>
      </c>
      <c r="E49" s="7">
        <v>0</v>
      </c>
      <c r="F49" s="7">
        <v>0</v>
      </c>
      <c r="G49" s="6">
        <v>1</v>
      </c>
      <c r="I49" s="9">
        <v>16.45</v>
      </c>
      <c r="J49" s="8">
        <v>0</v>
      </c>
      <c r="K49" s="7">
        <v>0</v>
      </c>
      <c r="L49" s="7">
        <v>0</v>
      </c>
      <c r="M49" s="7">
        <v>0</v>
      </c>
      <c r="N49" s="7">
        <v>0</v>
      </c>
      <c r="O49" s="6">
        <v>1</v>
      </c>
    </row>
    <row r="50" spans="1:15" ht="15.75" thickBot="1" x14ac:dyDescent="0.3">
      <c r="A50" s="5">
        <v>15.4</v>
      </c>
      <c r="B50" s="4">
        <v>0</v>
      </c>
      <c r="C50" s="3">
        <v>0</v>
      </c>
      <c r="D50" s="3">
        <v>0</v>
      </c>
      <c r="E50" s="3">
        <v>0</v>
      </c>
      <c r="F50" s="3">
        <v>0</v>
      </c>
      <c r="G50" s="2">
        <v>0</v>
      </c>
      <c r="I50" s="5">
        <v>17</v>
      </c>
      <c r="J50" s="4">
        <v>0</v>
      </c>
      <c r="K50" s="3">
        <v>0</v>
      </c>
      <c r="L50" s="3">
        <v>0</v>
      </c>
      <c r="M50" s="3">
        <v>0</v>
      </c>
      <c r="N50" s="3">
        <v>0</v>
      </c>
      <c r="O50" s="2">
        <v>0</v>
      </c>
    </row>
  </sheetData>
  <sortState xmlns:xlrd2="http://schemas.microsoft.com/office/spreadsheetml/2017/richdata2" ref="I3:O50">
    <sortCondition ref="I6:I50"/>
  </sortState>
  <mergeCells count="2">
    <mergeCell ref="A1:G1"/>
    <mergeCell ref="I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V43"/>
  <sheetViews>
    <sheetView workbookViewId="0">
      <selection activeCell="B18" sqref="B18"/>
    </sheetView>
  </sheetViews>
  <sheetFormatPr baseColWidth="10" defaultRowHeight="15" x14ac:dyDescent="0.25"/>
  <cols>
    <col min="1" max="1" width="13.140625" style="21" customWidth="1"/>
    <col min="9" max="9" width="14.42578125" style="21" customWidth="1"/>
  </cols>
  <sheetData>
    <row r="1" spans="1:22" s="21" customFormat="1" ht="15.75" thickBot="1" x14ac:dyDescent="0.3">
      <c r="A1" s="49" t="s">
        <v>22</v>
      </c>
      <c r="B1" s="50"/>
      <c r="C1" s="50"/>
      <c r="D1" s="50"/>
      <c r="E1" s="50"/>
      <c r="F1" s="50"/>
      <c r="G1" s="51"/>
      <c r="I1" s="49" t="s">
        <v>21</v>
      </c>
      <c r="J1" s="50"/>
      <c r="K1" s="50"/>
      <c r="L1" s="50"/>
      <c r="M1" s="50"/>
      <c r="N1" s="50"/>
      <c r="O1" s="51"/>
    </row>
    <row r="2" spans="1:22" s="21" customFormat="1" ht="30.75" thickBot="1" x14ac:dyDescent="0.3">
      <c r="A2" s="27" t="s">
        <v>23</v>
      </c>
      <c r="B2" s="28">
        <v>18</v>
      </c>
      <c r="C2" s="29">
        <v>22</v>
      </c>
      <c r="D2" s="29">
        <v>37</v>
      </c>
      <c r="E2" s="29">
        <v>42</v>
      </c>
      <c r="F2" s="29">
        <v>46</v>
      </c>
      <c r="G2" s="30">
        <v>50</v>
      </c>
      <c r="I2" s="27" t="s">
        <v>23</v>
      </c>
      <c r="J2" s="28">
        <v>18</v>
      </c>
      <c r="K2" s="29">
        <v>22</v>
      </c>
      <c r="L2" s="29">
        <v>37</v>
      </c>
      <c r="M2" s="29">
        <v>42</v>
      </c>
      <c r="N2" s="29">
        <v>46</v>
      </c>
      <c r="O2" s="30">
        <v>50</v>
      </c>
      <c r="Q2"/>
      <c r="R2"/>
      <c r="S2"/>
      <c r="T2"/>
      <c r="U2"/>
      <c r="V2"/>
    </row>
    <row r="3" spans="1:22" x14ac:dyDescent="0.25">
      <c r="A3" s="22">
        <v>0</v>
      </c>
      <c r="B3" s="11">
        <v>0</v>
      </c>
      <c r="C3" s="10">
        <v>0</v>
      </c>
      <c r="D3" s="7">
        <v>0</v>
      </c>
      <c r="E3" s="7">
        <v>0</v>
      </c>
      <c r="F3" s="7">
        <v>0</v>
      </c>
      <c r="G3" s="20">
        <v>0</v>
      </c>
      <c r="I3" s="22">
        <v>0</v>
      </c>
      <c r="J3" s="11">
        <v>0</v>
      </c>
      <c r="K3" s="10">
        <v>0</v>
      </c>
      <c r="L3" s="10">
        <v>0</v>
      </c>
      <c r="M3" s="7">
        <v>0</v>
      </c>
      <c r="N3" s="7">
        <v>0</v>
      </c>
      <c r="O3" s="20">
        <v>0</v>
      </c>
    </row>
    <row r="4" spans="1:22" x14ac:dyDescent="0.25">
      <c r="A4" s="23">
        <v>1</v>
      </c>
      <c r="B4" s="8">
        <v>0</v>
      </c>
      <c r="C4" s="7">
        <v>0</v>
      </c>
      <c r="D4" s="7">
        <v>0</v>
      </c>
      <c r="E4" s="7">
        <v>0</v>
      </c>
      <c r="F4" s="7">
        <v>0</v>
      </c>
      <c r="G4" s="20">
        <v>1</v>
      </c>
      <c r="I4" s="23">
        <v>1</v>
      </c>
      <c r="J4" s="8">
        <v>0</v>
      </c>
      <c r="K4" s="7">
        <v>0</v>
      </c>
      <c r="L4" s="7">
        <v>0</v>
      </c>
      <c r="M4" s="7">
        <v>0</v>
      </c>
      <c r="N4" s="7">
        <v>0</v>
      </c>
      <c r="O4" s="20">
        <v>1</v>
      </c>
    </row>
    <row r="5" spans="1:22" x14ac:dyDescent="0.25">
      <c r="A5" s="23">
        <v>2</v>
      </c>
      <c r="B5" s="8">
        <v>0</v>
      </c>
      <c r="C5" s="7">
        <v>0</v>
      </c>
      <c r="D5" s="8">
        <v>0</v>
      </c>
      <c r="E5" s="7">
        <v>0</v>
      </c>
      <c r="F5" s="18">
        <v>0</v>
      </c>
      <c r="G5" s="20">
        <v>2</v>
      </c>
      <c r="I5" s="23">
        <v>2</v>
      </c>
      <c r="J5" s="8">
        <v>0</v>
      </c>
      <c r="K5" s="7">
        <v>0</v>
      </c>
      <c r="L5" s="8">
        <v>0</v>
      </c>
      <c r="M5" s="7">
        <v>0</v>
      </c>
      <c r="N5" s="18">
        <v>0</v>
      </c>
      <c r="O5" s="20">
        <v>2</v>
      </c>
      <c r="Q5" t="s">
        <v>24</v>
      </c>
    </row>
    <row r="6" spans="1:22" x14ac:dyDescent="0.25">
      <c r="A6" s="23">
        <v>3</v>
      </c>
      <c r="B6" s="8">
        <v>0</v>
      </c>
      <c r="C6" s="7">
        <v>0</v>
      </c>
      <c r="D6" s="8">
        <v>0</v>
      </c>
      <c r="E6" s="7">
        <v>0</v>
      </c>
      <c r="F6" s="18">
        <v>1</v>
      </c>
      <c r="G6" s="20">
        <v>3</v>
      </c>
      <c r="I6" s="23">
        <v>3</v>
      </c>
      <c r="J6" s="8">
        <v>0</v>
      </c>
      <c r="K6" s="7">
        <v>0</v>
      </c>
      <c r="L6" s="8">
        <v>0</v>
      </c>
      <c r="M6" s="7">
        <v>0</v>
      </c>
      <c r="N6" s="18">
        <v>1</v>
      </c>
      <c r="O6" s="20">
        <v>3</v>
      </c>
      <c r="Q6" t="s">
        <v>25</v>
      </c>
    </row>
    <row r="7" spans="1:22" x14ac:dyDescent="0.25">
      <c r="A7" s="23">
        <v>4</v>
      </c>
      <c r="B7" s="8">
        <v>0</v>
      </c>
      <c r="C7" s="7">
        <v>0</v>
      </c>
      <c r="D7" s="8">
        <v>0</v>
      </c>
      <c r="E7" s="18">
        <v>0</v>
      </c>
      <c r="F7" s="18">
        <v>2</v>
      </c>
      <c r="G7" s="20">
        <v>4</v>
      </c>
      <c r="I7" s="23">
        <v>4</v>
      </c>
      <c r="J7" s="8">
        <v>0</v>
      </c>
      <c r="K7" s="7">
        <v>0</v>
      </c>
      <c r="L7" s="8">
        <v>0</v>
      </c>
      <c r="M7" s="18">
        <v>0</v>
      </c>
      <c r="N7" s="18">
        <v>2</v>
      </c>
      <c r="O7" s="20">
        <v>4</v>
      </c>
      <c r="Q7" s="26"/>
    </row>
    <row r="8" spans="1:22" x14ac:dyDescent="0.25">
      <c r="A8" s="23">
        <v>6</v>
      </c>
      <c r="B8" s="8">
        <v>0</v>
      </c>
      <c r="C8" s="7">
        <v>0</v>
      </c>
      <c r="D8" s="8">
        <v>0</v>
      </c>
      <c r="E8" s="18">
        <v>1</v>
      </c>
      <c r="F8" s="18">
        <v>3</v>
      </c>
      <c r="G8" s="20">
        <v>5</v>
      </c>
      <c r="I8" s="23">
        <v>5</v>
      </c>
      <c r="J8" s="8">
        <v>0</v>
      </c>
      <c r="K8" s="7">
        <v>0</v>
      </c>
      <c r="L8" s="8">
        <v>0</v>
      </c>
      <c r="M8" s="18">
        <v>1</v>
      </c>
      <c r="N8" s="18">
        <v>3</v>
      </c>
      <c r="O8" s="20">
        <v>5</v>
      </c>
    </row>
    <row r="9" spans="1:22" x14ac:dyDescent="0.25">
      <c r="A9" s="23">
        <v>7</v>
      </c>
      <c r="B9" s="8">
        <v>0</v>
      </c>
      <c r="C9" s="7">
        <v>0</v>
      </c>
      <c r="D9" s="8">
        <v>0</v>
      </c>
      <c r="E9" s="18">
        <v>1</v>
      </c>
      <c r="F9" s="18">
        <v>3</v>
      </c>
      <c r="G9" s="20">
        <v>5</v>
      </c>
      <c r="I9" s="23">
        <v>6</v>
      </c>
      <c r="J9" s="19">
        <v>0</v>
      </c>
      <c r="K9" s="7">
        <v>0</v>
      </c>
      <c r="L9" s="19">
        <v>0</v>
      </c>
      <c r="M9" s="18">
        <v>2</v>
      </c>
      <c r="N9" s="18">
        <v>4</v>
      </c>
      <c r="O9" s="20">
        <v>6</v>
      </c>
    </row>
    <row r="10" spans="1:22" x14ac:dyDescent="0.25">
      <c r="A10" s="23">
        <v>9</v>
      </c>
      <c r="B10" s="19">
        <v>1</v>
      </c>
      <c r="C10" s="7">
        <v>0</v>
      </c>
      <c r="D10" s="19">
        <v>1</v>
      </c>
      <c r="E10" s="18">
        <v>3</v>
      </c>
      <c r="F10" s="18">
        <v>5</v>
      </c>
      <c r="G10" s="20">
        <v>7</v>
      </c>
      <c r="I10" s="23">
        <v>7</v>
      </c>
      <c r="J10" s="19">
        <v>1</v>
      </c>
      <c r="K10" s="18">
        <v>0</v>
      </c>
      <c r="L10" s="19">
        <v>1</v>
      </c>
      <c r="M10" s="18">
        <v>3</v>
      </c>
      <c r="N10" s="18">
        <v>5</v>
      </c>
      <c r="O10" s="20">
        <v>7</v>
      </c>
    </row>
    <row r="11" spans="1:22" x14ac:dyDescent="0.25">
      <c r="A11" s="23">
        <v>10</v>
      </c>
      <c r="B11" s="19">
        <v>2</v>
      </c>
      <c r="C11" s="18">
        <v>0</v>
      </c>
      <c r="D11" s="19">
        <v>2</v>
      </c>
      <c r="E11" s="18">
        <v>4</v>
      </c>
      <c r="F11" s="18">
        <v>6</v>
      </c>
      <c r="G11" s="20">
        <v>8</v>
      </c>
      <c r="I11" s="23">
        <v>8</v>
      </c>
      <c r="J11" s="19">
        <v>2</v>
      </c>
      <c r="K11" s="18">
        <v>1</v>
      </c>
      <c r="L11" s="19">
        <v>2</v>
      </c>
      <c r="M11" s="18">
        <v>4</v>
      </c>
      <c r="N11" s="18">
        <v>6</v>
      </c>
      <c r="O11" s="20">
        <v>8</v>
      </c>
    </row>
    <row r="12" spans="1:22" x14ac:dyDescent="0.25">
      <c r="A12" s="23">
        <v>11</v>
      </c>
      <c r="B12" s="8">
        <v>2</v>
      </c>
      <c r="C12" s="18">
        <v>1</v>
      </c>
      <c r="D12" s="8">
        <v>2</v>
      </c>
      <c r="E12" s="7">
        <v>4</v>
      </c>
      <c r="F12" s="7">
        <v>6</v>
      </c>
      <c r="G12" s="6">
        <v>8</v>
      </c>
      <c r="I12" s="23">
        <v>9</v>
      </c>
      <c r="J12" s="19">
        <v>3</v>
      </c>
      <c r="K12" s="18">
        <v>2</v>
      </c>
      <c r="L12" s="19">
        <v>3</v>
      </c>
      <c r="M12" s="18">
        <v>5</v>
      </c>
      <c r="N12" s="18">
        <v>7</v>
      </c>
      <c r="O12" s="20">
        <v>9</v>
      </c>
    </row>
    <row r="13" spans="1:22" x14ac:dyDescent="0.25">
      <c r="A13" s="23">
        <v>12</v>
      </c>
      <c r="B13" s="19">
        <v>3</v>
      </c>
      <c r="C13" s="7">
        <v>1</v>
      </c>
      <c r="D13" s="19">
        <v>3</v>
      </c>
      <c r="E13" s="18">
        <v>5</v>
      </c>
      <c r="F13" s="18">
        <v>7</v>
      </c>
      <c r="G13" s="20">
        <v>9</v>
      </c>
      <c r="I13" s="23">
        <v>10</v>
      </c>
      <c r="J13" s="19">
        <v>4</v>
      </c>
      <c r="K13" s="18">
        <v>3</v>
      </c>
      <c r="L13" s="19">
        <v>4</v>
      </c>
      <c r="M13" s="18">
        <v>6</v>
      </c>
      <c r="N13" s="18">
        <v>8</v>
      </c>
      <c r="O13" s="20">
        <v>10</v>
      </c>
    </row>
    <row r="14" spans="1:22" x14ac:dyDescent="0.25">
      <c r="A14" s="23">
        <v>13</v>
      </c>
      <c r="B14" s="19">
        <v>4</v>
      </c>
      <c r="C14" s="18">
        <v>2</v>
      </c>
      <c r="D14" s="19">
        <v>4</v>
      </c>
      <c r="E14" s="18">
        <v>6</v>
      </c>
      <c r="F14" s="18">
        <v>8</v>
      </c>
      <c r="G14" s="20">
        <v>10</v>
      </c>
      <c r="I14" s="23">
        <v>11</v>
      </c>
      <c r="J14" s="19">
        <v>5</v>
      </c>
      <c r="K14" s="18">
        <v>4</v>
      </c>
      <c r="L14" s="19">
        <v>5</v>
      </c>
      <c r="M14" s="18">
        <v>7</v>
      </c>
      <c r="N14" s="18">
        <v>9</v>
      </c>
      <c r="O14" s="20">
        <v>11</v>
      </c>
    </row>
    <row r="15" spans="1:22" x14ac:dyDescent="0.25">
      <c r="A15" s="23">
        <v>14</v>
      </c>
      <c r="B15" s="8">
        <v>4</v>
      </c>
      <c r="C15" s="18">
        <v>3</v>
      </c>
      <c r="D15" s="8">
        <v>4</v>
      </c>
      <c r="E15" s="7">
        <v>6</v>
      </c>
      <c r="F15" s="7">
        <v>8</v>
      </c>
      <c r="G15" s="6">
        <v>10</v>
      </c>
      <c r="I15" s="23">
        <v>12</v>
      </c>
      <c r="J15" s="19">
        <v>6</v>
      </c>
      <c r="K15" s="18">
        <v>5</v>
      </c>
      <c r="L15" s="19">
        <v>6</v>
      </c>
      <c r="M15" s="18">
        <v>8</v>
      </c>
      <c r="N15" s="18">
        <v>10</v>
      </c>
      <c r="O15" s="20">
        <v>12</v>
      </c>
    </row>
    <row r="16" spans="1:22" x14ac:dyDescent="0.25">
      <c r="A16" s="23">
        <v>15</v>
      </c>
      <c r="B16" s="19">
        <v>5</v>
      </c>
      <c r="C16" s="7">
        <v>3</v>
      </c>
      <c r="D16" s="19">
        <v>5</v>
      </c>
      <c r="E16" s="18">
        <v>7</v>
      </c>
      <c r="F16" s="18">
        <v>9</v>
      </c>
      <c r="G16" s="20">
        <v>11</v>
      </c>
      <c r="I16" s="23">
        <v>13</v>
      </c>
      <c r="J16" s="19">
        <v>7</v>
      </c>
      <c r="K16" s="18">
        <v>6</v>
      </c>
      <c r="L16" s="19">
        <v>7</v>
      </c>
      <c r="M16" s="18">
        <v>9</v>
      </c>
      <c r="N16" s="18">
        <v>11</v>
      </c>
      <c r="O16" s="20">
        <v>13</v>
      </c>
    </row>
    <row r="17" spans="1:15" x14ac:dyDescent="0.25">
      <c r="A17" s="23">
        <v>16</v>
      </c>
      <c r="B17" s="19">
        <v>6</v>
      </c>
      <c r="C17" s="18">
        <v>4</v>
      </c>
      <c r="D17" s="19">
        <v>6</v>
      </c>
      <c r="E17" s="18">
        <v>8</v>
      </c>
      <c r="F17" s="18">
        <v>10</v>
      </c>
      <c r="G17" s="20">
        <v>12</v>
      </c>
      <c r="I17" s="23">
        <v>14</v>
      </c>
      <c r="J17" s="19">
        <v>8</v>
      </c>
      <c r="K17" s="18">
        <v>7</v>
      </c>
      <c r="L17" s="19">
        <v>8</v>
      </c>
      <c r="M17" s="18">
        <v>10</v>
      </c>
      <c r="N17" s="18">
        <v>12</v>
      </c>
      <c r="O17" s="20">
        <v>14</v>
      </c>
    </row>
    <row r="18" spans="1:15" x14ac:dyDescent="0.25">
      <c r="A18" s="23">
        <v>17</v>
      </c>
      <c r="B18" s="8">
        <v>6</v>
      </c>
      <c r="C18" s="18">
        <v>5</v>
      </c>
      <c r="D18" s="8">
        <v>6</v>
      </c>
      <c r="E18" s="7">
        <v>8</v>
      </c>
      <c r="F18" s="7">
        <v>10</v>
      </c>
      <c r="G18" s="6">
        <v>12</v>
      </c>
      <c r="I18" s="23">
        <v>15</v>
      </c>
      <c r="J18" s="19">
        <v>9</v>
      </c>
      <c r="K18" s="18">
        <v>8</v>
      </c>
      <c r="L18" s="19">
        <v>9</v>
      </c>
      <c r="M18" s="18">
        <v>11</v>
      </c>
      <c r="N18" s="18">
        <v>13</v>
      </c>
      <c r="O18" s="20">
        <v>15</v>
      </c>
    </row>
    <row r="19" spans="1:15" x14ac:dyDescent="0.25">
      <c r="A19" s="23">
        <v>18</v>
      </c>
      <c r="B19" s="19">
        <v>7</v>
      </c>
      <c r="C19" s="7">
        <v>5</v>
      </c>
      <c r="D19" s="19">
        <v>7</v>
      </c>
      <c r="E19" s="18">
        <v>9</v>
      </c>
      <c r="F19" s="18">
        <v>11</v>
      </c>
      <c r="G19" s="20">
        <v>13</v>
      </c>
      <c r="I19" s="23">
        <v>16</v>
      </c>
      <c r="J19" s="19">
        <v>10</v>
      </c>
      <c r="K19" s="18">
        <v>9</v>
      </c>
      <c r="L19" s="19">
        <v>10</v>
      </c>
      <c r="M19" s="18">
        <v>12</v>
      </c>
      <c r="N19" s="18">
        <v>14</v>
      </c>
      <c r="O19" s="20">
        <v>16</v>
      </c>
    </row>
    <row r="20" spans="1:15" x14ac:dyDescent="0.25">
      <c r="A20" s="23">
        <v>19</v>
      </c>
      <c r="B20" s="19">
        <v>8</v>
      </c>
      <c r="C20" s="18">
        <v>6</v>
      </c>
      <c r="D20" s="19">
        <v>8</v>
      </c>
      <c r="E20" s="18">
        <v>10</v>
      </c>
      <c r="F20" s="18">
        <v>12</v>
      </c>
      <c r="G20" s="20">
        <v>14</v>
      </c>
      <c r="I20" s="23">
        <v>17</v>
      </c>
      <c r="J20" s="19">
        <v>11</v>
      </c>
      <c r="K20" s="18">
        <v>10</v>
      </c>
      <c r="L20" s="19">
        <v>11</v>
      </c>
      <c r="M20" s="18">
        <v>13</v>
      </c>
      <c r="N20" s="18">
        <v>15</v>
      </c>
      <c r="O20" s="20">
        <v>17</v>
      </c>
    </row>
    <row r="21" spans="1:15" x14ac:dyDescent="0.25">
      <c r="A21" s="23">
        <v>20</v>
      </c>
      <c r="B21" s="8">
        <v>8</v>
      </c>
      <c r="C21" s="18">
        <v>7</v>
      </c>
      <c r="D21" s="8">
        <v>8</v>
      </c>
      <c r="E21" s="7">
        <v>10</v>
      </c>
      <c r="F21" s="7">
        <v>12</v>
      </c>
      <c r="G21" s="6">
        <v>14</v>
      </c>
      <c r="I21" s="23">
        <v>18</v>
      </c>
      <c r="J21" s="19">
        <v>12</v>
      </c>
      <c r="K21" s="18">
        <v>11</v>
      </c>
      <c r="L21" s="19">
        <v>12</v>
      </c>
      <c r="M21" s="18">
        <v>14</v>
      </c>
      <c r="N21" s="18">
        <v>16</v>
      </c>
      <c r="O21" s="20">
        <v>18</v>
      </c>
    </row>
    <row r="22" spans="1:15" x14ac:dyDescent="0.25">
      <c r="A22" s="23">
        <v>21</v>
      </c>
      <c r="B22" s="19">
        <v>9</v>
      </c>
      <c r="C22" s="7">
        <v>7</v>
      </c>
      <c r="D22" s="19">
        <v>9</v>
      </c>
      <c r="E22" s="18">
        <v>11</v>
      </c>
      <c r="F22" s="18">
        <v>13</v>
      </c>
      <c r="G22" s="20">
        <v>15</v>
      </c>
      <c r="I22" s="23">
        <v>19</v>
      </c>
      <c r="J22" s="19">
        <v>13</v>
      </c>
      <c r="K22" s="18">
        <v>12</v>
      </c>
      <c r="L22" s="19">
        <v>13</v>
      </c>
      <c r="M22" s="18">
        <v>15</v>
      </c>
      <c r="N22" s="18">
        <v>17</v>
      </c>
      <c r="O22" s="20">
        <v>19</v>
      </c>
    </row>
    <row r="23" spans="1:15" x14ac:dyDescent="0.25">
      <c r="A23" s="23">
        <v>22</v>
      </c>
      <c r="B23" s="19">
        <v>10</v>
      </c>
      <c r="C23" s="18">
        <v>8</v>
      </c>
      <c r="D23" s="19">
        <v>10</v>
      </c>
      <c r="E23" s="18">
        <v>12</v>
      </c>
      <c r="F23" s="18">
        <v>14</v>
      </c>
      <c r="G23" s="20">
        <v>16</v>
      </c>
      <c r="I23" s="23">
        <v>20</v>
      </c>
      <c r="J23" s="19">
        <v>14</v>
      </c>
      <c r="K23" s="7">
        <v>12</v>
      </c>
      <c r="L23" s="19">
        <v>14</v>
      </c>
      <c r="M23" s="18">
        <v>16</v>
      </c>
      <c r="N23" s="18">
        <v>18</v>
      </c>
      <c r="O23" s="20">
        <v>20</v>
      </c>
    </row>
    <row r="24" spans="1:15" x14ac:dyDescent="0.25">
      <c r="A24" s="23">
        <v>23</v>
      </c>
      <c r="B24" s="8">
        <v>10</v>
      </c>
      <c r="C24" s="18">
        <v>9</v>
      </c>
      <c r="D24" s="8">
        <v>10</v>
      </c>
      <c r="E24" s="7">
        <v>12</v>
      </c>
      <c r="F24" s="7">
        <v>14</v>
      </c>
      <c r="G24" s="6">
        <v>16</v>
      </c>
      <c r="I24" s="23">
        <v>21</v>
      </c>
      <c r="J24" s="19">
        <v>15</v>
      </c>
      <c r="K24" s="18">
        <v>13</v>
      </c>
      <c r="L24" s="19">
        <v>15</v>
      </c>
      <c r="M24" s="18">
        <v>17</v>
      </c>
      <c r="N24" s="18">
        <v>19</v>
      </c>
      <c r="O24" s="6">
        <v>20</v>
      </c>
    </row>
    <row r="25" spans="1:15" x14ac:dyDescent="0.25">
      <c r="A25" s="23">
        <v>24</v>
      </c>
      <c r="B25" s="19">
        <v>11</v>
      </c>
      <c r="C25" s="7">
        <v>9</v>
      </c>
      <c r="D25" s="19">
        <v>11</v>
      </c>
      <c r="E25" s="18">
        <v>13</v>
      </c>
      <c r="F25" s="18">
        <v>15</v>
      </c>
      <c r="G25" s="20">
        <v>17</v>
      </c>
      <c r="I25" s="23">
        <v>22</v>
      </c>
      <c r="J25" s="8">
        <v>15</v>
      </c>
      <c r="K25" s="18">
        <v>14</v>
      </c>
      <c r="L25" s="8">
        <v>15</v>
      </c>
      <c r="M25" s="7">
        <v>17</v>
      </c>
      <c r="N25" s="7">
        <v>19</v>
      </c>
      <c r="O25" s="6">
        <v>20</v>
      </c>
    </row>
    <row r="26" spans="1:15" x14ac:dyDescent="0.25">
      <c r="A26" s="23">
        <v>25</v>
      </c>
      <c r="B26" s="19">
        <v>12</v>
      </c>
      <c r="C26" s="18">
        <v>10</v>
      </c>
      <c r="D26" s="19">
        <v>12</v>
      </c>
      <c r="E26" s="18">
        <v>14</v>
      </c>
      <c r="F26" s="18">
        <v>16</v>
      </c>
      <c r="G26" s="20">
        <v>18</v>
      </c>
      <c r="I26" s="23">
        <v>23</v>
      </c>
      <c r="J26" s="19">
        <v>16</v>
      </c>
      <c r="K26" s="7">
        <v>14</v>
      </c>
      <c r="L26" s="19">
        <v>16</v>
      </c>
      <c r="M26" s="18">
        <v>18</v>
      </c>
      <c r="N26" s="18">
        <v>20</v>
      </c>
      <c r="O26" s="6">
        <v>20</v>
      </c>
    </row>
    <row r="27" spans="1:15" x14ac:dyDescent="0.25">
      <c r="A27" s="23">
        <v>26</v>
      </c>
      <c r="B27" s="8">
        <v>12</v>
      </c>
      <c r="C27" s="18">
        <v>11</v>
      </c>
      <c r="D27" s="8">
        <v>12</v>
      </c>
      <c r="E27" s="7">
        <v>14</v>
      </c>
      <c r="F27" s="7">
        <v>16</v>
      </c>
      <c r="G27" s="6">
        <v>18</v>
      </c>
      <c r="I27" s="23">
        <v>25</v>
      </c>
      <c r="J27" s="8">
        <v>16</v>
      </c>
      <c r="K27" s="18">
        <v>15</v>
      </c>
      <c r="L27" s="8">
        <v>16</v>
      </c>
      <c r="M27" s="7">
        <v>18</v>
      </c>
      <c r="N27" s="7">
        <v>20</v>
      </c>
      <c r="O27" s="6">
        <v>20</v>
      </c>
    </row>
    <row r="28" spans="1:15" x14ac:dyDescent="0.25">
      <c r="A28" s="23">
        <v>27</v>
      </c>
      <c r="B28" s="19">
        <v>13</v>
      </c>
      <c r="C28" s="7">
        <v>11</v>
      </c>
      <c r="D28" s="19">
        <v>13</v>
      </c>
      <c r="E28" s="18">
        <v>15</v>
      </c>
      <c r="F28" s="18">
        <v>17</v>
      </c>
      <c r="G28" s="20">
        <v>19</v>
      </c>
      <c r="I28" s="23">
        <v>26</v>
      </c>
      <c r="J28" s="19">
        <v>17</v>
      </c>
      <c r="K28" s="7">
        <v>15</v>
      </c>
      <c r="L28" s="19">
        <v>17</v>
      </c>
      <c r="M28" s="18">
        <v>19</v>
      </c>
      <c r="N28" s="7">
        <v>20</v>
      </c>
      <c r="O28" s="6">
        <v>20</v>
      </c>
    </row>
    <row r="29" spans="1:15" x14ac:dyDescent="0.25">
      <c r="A29" s="23">
        <v>28</v>
      </c>
      <c r="B29" s="19">
        <v>14</v>
      </c>
      <c r="C29" s="18">
        <v>12</v>
      </c>
      <c r="D29" s="19">
        <v>14</v>
      </c>
      <c r="E29" s="18">
        <v>16</v>
      </c>
      <c r="F29" s="18">
        <v>18</v>
      </c>
      <c r="G29" s="20">
        <v>20</v>
      </c>
      <c r="I29" s="23">
        <v>28</v>
      </c>
      <c r="J29" s="8">
        <v>17</v>
      </c>
      <c r="K29" s="18">
        <v>16</v>
      </c>
      <c r="L29" s="8">
        <v>17</v>
      </c>
      <c r="M29" s="7">
        <v>19</v>
      </c>
      <c r="N29" s="7">
        <v>20</v>
      </c>
      <c r="O29" s="6">
        <v>20</v>
      </c>
    </row>
    <row r="30" spans="1:15" x14ac:dyDescent="0.25">
      <c r="A30" s="23">
        <v>29</v>
      </c>
      <c r="B30" s="8">
        <v>14</v>
      </c>
      <c r="C30" s="18">
        <v>13</v>
      </c>
      <c r="D30" s="8">
        <v>14</v>
      </c>
      <c r="E30" s="7">
        <v>16</v>
      </c>
      <c r="F30" s="7">
        <v>18</v>
      </c>
      <c r="G30" s="6">
        <v>20</v>
      </c>
      <c r="I30" s="23">
        <v>29</v>
      </c>
      <c r="J30" s="19">
        <v>18</v>
      </c>
      <c r="K30" s="7">
        <v>16</v>
      </c>
      <c r="L30" s="19">
        <v>18</v>
      </c>
      <c r="M30" s="18">
        <v>20</v>
      </c>
      <c r="N30" s="7">
        <v>20</v>
      </c>
      <c r="O30" s="6">
        <v>20</v>
      </c>
    </row>
    <row r="31" spans="1:15" x14ac:dyDescent="0.25">
      <c r="A31" s="23">
        <v>30</v>
      </c>
      <c r="B31" s="19">
        <v>15</v>
      </c>
      <c r="C31" s="7">
        <v>13</v>
      </c>
      <c r="D31" s="19">
        <v>15</v>
      </c>
      <c r="E31" s="18">
        <v>17</v>
      </c>
      <c r="F31" s="18">
        <v>19</v>
      </c>
      <c r="G31" s="6">
        <v>20</v>
      </c>
      <c r="I31" s="23">
        <v>31</v>
      </c>
      <c r="J31" s="8">
        <v>18</v>
      </c>
      <c r="K31" s="18">
        <v>17</v>
      </c>
      <c r="L31" s="7">
        <v>18</v>
      </c>
      <c r="M31" s="7">
        <v>20</v>
      </c>
      <c r="N31" s="7">
        <v>20</v>
      </c>
      <c r="O31" s="6">
        <v>20</v>
      </c>
    </row>
    <row r="32" spans="1:15" x14ac:dyDescent="0.25">
      <c r="A32" s="23">
        <v>32</v>
      </c>
      <c r="B32" s="8">
        <v>15</v>
      </c>
      <c r="C32" s="18">
        <v>14</v>
      </c>
      <c r="D32" s="8">
        <v>15</v>
      </c>
      <c r="E32" s="7">
        <v>17</v>
      </c>
      <c r="F32" s="7">
        <v>19</v>
      </c>
      <c r="G32" s="6">
        <v>20</v>
      </c>
      <c r="I32" s="23">
        <v>32</v>
      </c>
      <c r="J32" s="19">
        <v>19</v>
      </c>
      <c r="K32" s="7">
        <v>17</v>
      </c>
      <c r="L32" s="18">
        <v>19</v>
      </c>
      <c r="M32" s="7">
        <v>20</v>
      </c>
      <c r="N32" s="7">
        <v>20</v>
      </c>
      <c r="O32" s="6">
        <v>20</v>
      </c>
    </row>
    <row r="33" spans="1:15" x14ac:dyDescent="0.25">
      <c r="A33" s="23">
        <v>33</v>
      </c>
      <c r="B33" s="19">
        <v>16</v>
      </c>
      <c r="C33" s="7">
        <v>14</v>
      </c>
      <c r="D33" s="19">
        <v>16</v>
      </c>
      <c r="E33" s="18">
        <v>18</v>
      </c>
      <c r="F33" s="18">
        <v>20</v>
      </c>
      <c r="G33" s="6">
        <v>20</v>
      </c>
      <c r="I33" s="23">
        <v>34</v>
      </c>
      <c r="J33" s="8">
        <v>19</v>
      </c>
      <c r="K33" s="18">
        <v>18</v>
      </c>
      <c r="L33" s="7">
        <v>19</v>
      </c>
      <c r="M33" s="7">
        <v>20</v>
      </c>
      <c r="N33" s="7">
        <v>20</v>
      </c>
      <c r="O33" s="6">
        <v>20</v>
      </c>
    </row>
    <row r="34" spans="1:15" x14ac:dyDescent="0.25">
      <c r="A34" s="23">
        <v>35</v>
      </c>
      <c r="B34" s="8">
        <v>16</v>
      </c>
      <c r="C34" s="18">
        <v>15</v>
      </c>
      <c r="D34" s="8">
        <v>16</v>
      </c>
      <c r="E34" s="7">
        <v>18</v>
      </c>
      <c r="F34" s="7">
        <v>20</v>
      </c>
      <c r="G34" s="6">
        <v>20</v>
      </c>
      <c r="I34" s="23">
        <v>35</v>
      </c>
      <c r="J34" s="19">
        <v>20</v>
      </c>
      <c r="K34" s="7">
        <v>18</v>
      </c>
      <c r="L34" s="18">
        <v>20</v>
      </c>
      <c r="M34" s="7">
        <v>20</v>
      </c>
      <c r="N34" s="7">
        <v>20</v>
      </c>
      <c r="O34" s="6">
        <v>20</v>
      </c>
    </row>
    <row r="35" spans="1:15" x14ac:dyDescent="0.25">
      <c r="A35" s="23">
        <v>36</v>
      </c>
      <c r="B35" s="19">
        <v>17</v>
      </c>
      <c r="C35" s="7">
        <v>15</v>
      </c>
      <c r="D35" s="19">
        <v>17</v>
      </c>
      <c r="E35" s="18">
        <v>19</v>
      </c>
      <c r="F35" s="7">
        <v>20</v>
      </c>
      <c r="G35" s="6">
        <v>20</v>
      </c>
      <c r="I35" s="23">
        <v>37</v>
      </c>
      <c r="J35" s="8">
        <v>20</v>
      </c>
      <c r="K35" s="18">
        <v>19</v>
      </c>
      <c r="L35" s="7">
        <v>20</v>
      </c>
      <c r="M35" s="7">
        <v>20</v>
      </c>
      <c r="N35" s="7">
        <v>20</v>
      </c>
      <c r="O35" s="6">
        <v>20</v>
      </c>
    </row>
    <row r="36" spans="1:15" ht="15.75" thickBot="1" x14ac:dyDescent="0.3">
      <c r="A36" s="23">
        <v>38</v>
      </c>
      <c r="B36" s="8">
        <v>17</v>
      </c>
      <c r="C36" s="18">
        <v>16</v>
      </c>
      <c r="D36" s="8">
        <v>17</v>
      </c>
      <c r="E36" s="7">
        <v>19</v>
      </c>
      <c r="F36" s="7">
        <v>20</v>
      </c>
      <c r="G36" s="6">
        <v>20</v>
      </c>
      <c r="I36" s="24">
        <v>40</v>
      </c>
      <c r="J36" s="4">
        <v>20</v>
      </c>
      <c r="K36" s="32">
        <v>20</v>
      </c>
      <c r="L36" s="3">
        <v>20</v>
      </c>
      <c r="M36" s="3">
        <v>20</v>
      </c>
      <c r="N36" s="3">
        <v>20</v>
      </c>
      <c r="O36" s="2">
        <v>20</v>
      </c>
    </row>
    <row r="37" spans="1:15" x14ac:dyDescent="0.25">
      <c r="A37" s="23">
        <v>39</v>
      </c>
      <c r="B37" s="19">
        <v>18</v>
      </c>
      <c r="C37" s="8">
        <v>16</v>
      </c>
      <c r="D37" s="19">
        <v>18</v>
      </c>
      <c r="E37" s="18">
        <v>20</v>
      </c>
      <c r="F37" s="7">
        <v>20</v>
      </c>
      <c r="G37" s="6">
        <v>20</v>
      </c>
      <c r="I37" s="25"/>
      <c r="J37" s="17"/>
      <c r="K37" s="17"/>
      <c r="L37" s="17"/>
      <c r="M37" s="17"/>
      <c r="N37" s="17"/>
      <c r="O37" s="17"/>
    </row>
    <row r="38" spans="1:15" x14ac:dyDescent="0.25">
      <c r="A38" s="23">
        <v>41</v>
      </c>
      <c r="B38" s="8">
        <v>18</v>
      </c>
      <c r="C38" s="19">
        <v>17</v>
      </c>
      <c r="D38" s="8">
        <v>18</v>
      </c>
      <c r="E38" s="7">
        <v>20</v>
      </c>
      <c r="F38" s="7">
        <v>20</v>
      </c>
      <c r="G38" s="6">
        <v>20</v>
      </c>
      <c r="I38" s="25"/>
      <c r="J38" s="17"/>
      <c r="K38" s="17"/>
      <c r="L38" s="17"/>
      <c r="M38" s="17"/>
      <c r="N38" s="17"/>
      <c r="O38" s="17"/>
    </row>
    <row r="39" spans="1:15" x14ac:dyDescent="0.25">
      <c r="A39" s="23">
        <v>42</v>
      </c>
      <c r="B39" s="19">
        <v>19</v>
      </c>
      <c r="C39" s="8">
        <v>17</v>
      </c>
      <c r="D39" s="19">
        <v>19</v>
      </c>
      <c r="E39" s="7">
        <v>20</v>
      </c>
      <c r="F39" s="7">
        <v>20</v>
      </c>
      <c r="G39" s="6">
        <v>20</v>
      </c>
      <c r="I39" s="25"/>
      <c r="J39" s="17"/>
      <c r="K39" s="17"/>
      <c r="L39" s="17"/>
      <c r="M39" s="17"/>
      <c r="N39" s="17"/>
      <c r="O39" s="17"/>
    </row>
    <row r="40" spans="1:15" x14ac:dyDescent="0.25">
      <c r="A40" s="23">
        <v>44</v>
      </c>
      <c r="B40" s="8">
        <v>19</v>
      </c>
      <c r="C40" s="19">
        <v>18</v>
      </c>
      <c r="D40" s="8">
        <v>19</v>
      </c>
      <c r="E40" s="7">
        <v>20</v>
      </c>
      <c r="F40" s="7">
        <v>20</v>
      </c>
      <c r="G40" s="6">
        <v>20</v>
      </c>
      <c r="I40" s="25"/>
      <c r="J40" s="17"/>
      <c r="K40" s="17"/>
      <c r="L40" s="17"/>
      <c r="M40" s="17"/>
      <c r="N40" s="17"/>
      <c r="O40" s="17"/>
    </row>
    <row r="41" spans="1:15" x14ac:dyDescent="0.25">
      <c r="A41" s="23">
        <v>45</v>
      </c>
      <c r="B41" s="19">
        <v>20</v>
      </c>
      <c r="C41" s="8">
        <v>18</v>
      </c>
      <c r="D41" s="19">
        <v>20</v>
      </c>
      <c r="E41" s="7">
        <v>20</v>
      </c>
      <c r="F41" s="7">
        <v>20</v>
      </c>
      <c r="G41" s="6">
        <v>20</v>
      </c>
      <c r="I41" s="25"/>
      <c r="J41" s="17"/>
      <c r="K41" s="17"/>
      <c r="L41" s="17"/>
      <c r="M41" s="17"/>
      <c r="N41" s="17"/>
      <c r="O41" s="17"/>
    </row>
    <row r="42" spans="1:15" x14ac:dyDescent="0.25">
      <c r="A42" s="23">
        <v>47</v>
      </c>
      <c r="B42" s="8">
        <v>20</v>
      </c>
      <c r="C42" s="19">
        <v>19</v>
      </c>
      <c r="D42" s="8">
        <v>20</v>
      </c>
      <c r="E42" s="7">
        <v>20</v>
      </c>
      <c r="F42" s="7">
        <v>20</v>
      </c>
      <c r="G42" s="6">
        <v>20</v>
      </c>
      <c r="I42" s="25"/>
      <c r="J42" s="17"/>
      <c r="K42" s="17"/>
      <c r="L42" s="17"/>
      <c r="M42" s="17"/>
      <c r="N42" s="17"/>
      <c r="O42" s="17"/>
    </row>
    <row r="43" spans="1:15" ht="15.75" thickBot="1" x14ac:dyDescent="0.3">
      <c r="A43" s="24">
        <v>50</v>
      </c>
      <c r="B43" s="4">
        <v>20</v>
      </c>
      <c r="C43" s="31">
        <v>20</v>
      </c>
      <c r="D43" s="4">
        <v>20</v>
      </c>
      <c r="E43" s="3">
        <v>20</v>
      </c>
      <c r="F43" s="3">
        <v>20</v>
      </c>
      <c r="G43" s="2">
        <v>20</v>
      </c>
      <c r="I43" s="25"/>
      <c r="J43" s="17"/>
      <c r="K43" s="17"/>
      <c r="L43" s="17"/>
      <c r="M43" s="17"/>
      <c r="N43" s="17"/>
      <c r="O43" s="17"/>
    </row>
  </sheetData>
  <sortState xmlns:xlrd2="http://schemas.microsoft.com/office/spreadsheetml/2017/richdata2" ref="I3:O36">
    <sortCondition ref="I3:I36"/>
  </sortState>
  <mergeCells count="2">
    <mergeCell ref="A1:G1"/>
    <mergeCell ref="I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CCPM et CCPS </vt:lpstr>
      <vt:lpstr>Aisance aquatique</vt:lpstr>
      <vt:lpstr>2400m</vt:lpstr>
      <vt:lpstr>pompes</vt:lpstr>
      <vt:lpstr>_2400mFemmes</vt:lpstr>
      <vt:lpstr>_2400mHommes</vt:lpstr>
      <vt:lpstr>AAFemmes</vt:lpstr>
      <vt:lpstr>AAHommes</vt:lpstr>
      <vt:lpstr>Apnée</vt:lpstr>
      <vt:lpstr>PompesFemmes</vt:lpstr>
      <vt:lpstr>PompesHommes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fernandez--gallois yohann</dc:creator>
  <cp:lastModifiedBy>Martine F</cp:lastModifiedBy>
  <cp:lastPrinted>2020-10-08T07:37:03Z</cp:lastPrinted>
  <dcterms:created xsi:type="dcterms:W3CDTF">2020-05-03T07:38:52Z</dcterms:created>
  <dcterms:modified xsi:type="dcterms:W3CDTF">2021-01-26T07:47:18Z</dcterms:modified>
</cp:coreProperties>
</file>