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s\Downloads\"/>
    </mc:Choice>
  </mc:AlternateContent>
  <xr:revisionPtr revIDLastSave="0" documentId="13_ncr:1_{442DF90A-85B2-43EC-984E-D1D9F34D26B9}" xr6:coauthVersionLast="45" xr6:coauthVersionMax="45" xr10:uidLastSave="{00000000-0000-0000-0000-000000000000}"/>
  <bookViews>
    <workbookView xWindow="1125" yWindow="1080" windowWidth="27675" windowHeight="14520" xr2:uid="{2482C30B-5DA0-4409-B8C7-4C13450F647C}"/>
  </bookViews>
  <sheets>
    <sheet name="Feuil1" sheetId="1" r:id="rId1"/>
  </sheets>
  <definedNames>
    <definedName name="_xlnm._FilterDatabase" localSheetId="0" hidden="1">Feuil1!$A$2:$T$37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F29" i="1"/>
  <c r="G29" i="1" s="1"/>
  <c r="K32" i="1" l="1"/>
  <c r="L32" i="1" s="1"/>
  <c r="M32" i="1" s="1"/>
  <c r="K29" i="1"/>
  <c r="L29" i="1" s="1"/>
  <c r="K31" i="1"/>
  <c r="L31" i="1" s="1"/>
  <c r="J29" i="1"/>
  <c r="K30" i="1"/>
  <c r="L30" i="1" s="1"/>
  <c r="J33" i="1"/>
  <c r="K33" i="1" s="1"/>
  <c r="L33" i="1" s="1"/>
  <c r="P35" i="1"/>
  <c r="I28" i="1"/>
  <c r="F28" i="1"/>
  <c r="G28" i="1" s="1"/>
  <c r="I27" i="1"/>
  <c r="F27" i="1"/>
  <c r="G27" i="1" s="1"/>
  <c r="I26" i="1"/>
  <c r="J26" i="1" s="1"/>
  <c r="F26" i="1"/>
  <c r="G26" i="1" s="1"/>
  <c r="I25" i="1"/>
  <c r="J25" i="1" s="1"/>
  <c r="F25" i="1"/>
  <c r="I24" i="1"/>
  <c r="J24" i="1" s="1"/>
  <c r="F24" i="1"/>
  <c r="G24" i="1" s="1"/>
  <c r="I23" i="1"/>
  <c r="J23" i="1" s="1"/>
  <c r="F23" i="1"/>
  <c r="I22" i="1"/>
  <c r="J22" i="1" s="1"/>
  <c r="F22" i="1"/>
  <c r="G22" i="1" s="1"/>
  <c r="I21" i="1"/>
  <c r="J21" i="1" s="1"/>
  <c r="F21" i="1"/>
  <c r="I20" i="1"/>
  <c r="J20" i="1" s="1"/>
  <c r="F20" i="1"/>
  <c r="G20" i="1" s="1"/>
  <c r="I19" i="1"/>
  <c r="J19" i="1" s="1"/>
  <c r="F19" i="1"/>
  <c r="I18" i="1"/>
  <c r="J18" i="1" s="1"/>
  <c r="F18" i="1"/>
  <c r="G18" i="1" s="1"/>
  <c r="I17" i="1"/>
  <c r="J17" i="1" s="1"/>
  <c r="F17" i="1"/>
  <c r="I16" i="1"/>
  <c r="J16" i="1" s="1"/>
  <c r="F16" i="1"/>
  <c r="G16" i="1" s="1"/>
  <c r="I15" i="1"/>
  <c r="J15" i="1" s="1"/>
  <c r="F15" i="1"/>
  <c r="G15" i="1" s="1"/>
  <c r="I14" i="1"/>
  <c r="J14" i="1" s="1"/>
  <c r="F14" i="1"/>
  <c r="G14" i="1" s="1"/>
  <c r="I13" i="1"/>
  <c r="J13" i="1" s="1"/>
  <c r="F13" i="1"/>
  <c r="G13" i="1" s="1"/>
  <c r="I12" i="1"/>
  <c r="J12" i="1" s="1"/>
  <c r="F12" i="1"/>
  <c r="G12" i="1" s="1"/>
  <c r="I11" i="1"/>
  <c r="J11" i="1" s="1"/>
  <c r="F11" i="1"/>
  <c r="G11" i="1" s="1"/>
  <c r="I10" i="1"/>
  <c r="J10" i="1" s="1"/>
  <c r="F10" i="1"/>
  <c r="G10" i="1" s="1"/>
  <c r="I9" i="1"/>
  <c r="J9" i="1" s="1"/>
  <c r="F9" i="1"/>
  <c r="I8" i="1"/>
  <c r="J8" i="1" s="1"/>
  <c r="F8" i="1"/>
  <c r="G8" i="1" s="1"/>
  <c r="I7" i="1"/>
  <c r="J7" i="1" s="1"/>
  <c r="F7" i="1"/>
  <c r="G7" i="1" s="1"/>
  <c r="I6" i="1"/>
  <c r="J6" i="1" s="1"/>
  <c r="F6" i="1"/>
  <c r="G6" i="1" s="1"/>
  <c r="I5" i="1"/>
  <c r="J5" i="1" s="1"/>
  <c r="F5" i="1"/>
  <c r="I4" i="1"/>
  <c r="J4" i="1" s="1"/>
  <c r="F4" i="1"/>
  <c r="G4" i="1" s="1"/>
  <c r="I3" i="1"/>
  <c r="J3" i="1" s="1"/>
  <c r="F3" i="1"/>
  <c r="G3" i="1" s="1"/>
  <c r="N32" i="1" l="1"/>
  <c r="O32" i="1" s="1"/>
  <c r="M33" i="1"/>
  <c r="N33" i="1" s="1"/>
  <c r="O33" i="1" s="1"/>
  <c r="M30" i="1"/>
  <c r="N30" i="1" s="1"/>
  <c r="O30" i="1" s="1"/>
  <c r="M29" i="1"/>
  <c r="N29" i="1" s="1"/>
  <c r="O29" i="1" s="1"/>
  <c r="Q32" i="1"/>
  <c r="S32" i="1"/>
  <c r="T32" i="1" s="1"/>
  <c r="R32" i="1"/>
  <c r="M31" i="1"/>
  <c r="N31" i="1" s="1"/>
  <c r="O31" i="1" s="1"/>
  <c r="G25" i="1"/>
  <c r="K25" i="1" s="1"/>
  <c r="L25" i="1" s="1"/>
  <c r="K13" i="1"/>
  <c r="L13" i="1" s="1"/>
  <c r="M13" i="1" s="1"/>
  <c r="N13" i="1" s="1"/>
  <c r="O13" i="1" s="1"/>
  <c r="G17" i="1"/>
  <c r="K17" i="1" s="1"/>
  <c r="L17" i="1" s="1"/>
  <c r="M17" i="1" s="1"/>
  <c r="N17" i="1" s="1"/>
  <c r="O17" i="1" s="1"/>
  <c r="G21" i="1"/>
  <c r="K21" i="1" s="1"/>
  <c r="L21" i="1" s="1"/>
  <c r="M21" i="1" s="1"/>
  <c r="N21" i="1" s="1"/>
  <c r="O21" i="1" s="1"/>
  <c r="G5" i="1"/>
  <c r="K5" i="1" s="1"/>
  <c r="L5" i="1" s="1"/>
  <c r="M5" i="1" s="1"/>
  <c r="N5" i="1" s="1"/>
  <c r="O5" i="1" s="1"/>
  <c r="G9" i="1"/>
  <c r="K9" i="1" s="1"/>
  <c r="L9" i="1" s="1"/>
  <c r="M9" i="1" s="1"/>
  <c r="N9" i="1" s="1"/>
  <c r="O9" i="1" s="1"/>
  <c r="K7" i="1"/>
  <c r="L7" i="1" s="1"/>
  <c r="M7" i="1" s="1"/>
  <c r="N7" i="1" s="1"/>
  <c r="O7" i="1" s="1"/>
  <c r="K11" i="1"/>
  <c r="L11" i="1" s="1"/>
  <c r="M11" i="1" s="1"/>
  <c r="N11" i="1" s="1"/>
  <c r="O11" i="1" s="1"/>
  <c r="K15" i="1"/>
  <c r="L15" i="1" s="1"/>
  <c r="M15" i="1" s="1"/>
  <c r="N15" i="1" s="1"/>
  <c r="O15" i="1" s="1"/>
  <c r="G19" i="1"/>
  <c r="K19" i="1" s="1"/>
  <c r="L19" i="1" s="1"/>
  <c r="M19" i="1" s="1"/>
  <c r="N19" i="1" s="1"/>
  <c r="O19" i="1" s="1"/>
  <c r="G23" i="1"/>
  <c r="K23" i="1" s="1"/>
  <c r="L23" i="1" s="1"/>
  <c r="M23" i="1" s="1"/>
  <c r="N23" i="1" s="1"/>
  <c r="O23" i="1" s="1"/>
  <c r="J28" i="1"/>
  <c r="K28" i="1" s="1"/>
  <c r="L28" i="1" s="1"/>
  <c r="K22" i="1"/>
  <c r="L22" i="1" s="1"/>
  <c r="K24" i="1"/>
  <c r="L24" i="1" s="1"/>
  <c r="K26" i="1"/>
  <c r="L26" i="1" s="1"/>
  <c r="K4" i="1"/>
  <c r="L4" i="1" s="1"/>
  <c r="K6" i="1"/>
  <c r="L6" i="1" s="1"/>
  <c r="K8" i="1"/>
  <c r="L8" i="1" s="1"/>
  <c r="K10" i="1"/>
  <c r="L10" i="1" s="1"/>
  <c r="K12" i="1"/>
  <c r="L12" i="1" s="1"/>
  <c r="K14" i="1"/>
  <c r="L14" i="1" s="1"/>
  <c r="K16" i="1"/>
  <c r="L16" i="1" s="1"/>
  <c r="K18" i="1"/>
  <c r="L18" i="1" s="1"/>
  <c r="K20" i="1"/>
  <c r="L20" i="1" s="1"/>
  <c r="J27" i="1"/>
  <c r="K27" i="1" s="1"/>
  <c r="L27" i="1" s="1"/>
  <c r="K3" i="1"/>
  <c r="L3" i="1" s="1"/>
  <c r="S30" i="1" l="1"/>
  <c r="T30" i="1" s="1"/>
  <c r="R30" i="1"/>
  <c r="Q30" i="1"/>
  <c r="R31" i="1"/>
  <c r="S31" i="1"/>
  <c r="T31" i="1" s="1"/>
  <c r="Q31" i="1"/>
  <c r="S33" i="1"/>
  <c r="T33" i="1" s="1"/>
  <c r="R33" i="1"/>
  <c r="Q33" i="1"/>
  <c r="R29" i="1"/>
  <c r="Q29" i="1"/>
  <c r="S29" i="1"/>
  <c r="T29" i="1" s="1"/>
  <c r="M25" i="1"/>
  <c r="N25" i="1" s="1"/>
  <c r="O25" i="1" s="1"/>
  <c r="M28" i="1"/>
  <c r="N28" i="1" s="1"/>
  <c r="O28" i="1" s="1"/>
  <c r="S19" i="1"/>
  <c r="T19" i="1" s="1"/>
  <c r="R19" i="1"/>
  <c r="Q19" i="1"/>
  <c r="S9" i="1"/>
  <c r="T9" i="1" s="1"/>
  <c r="R9" i="1"/>
  <c r="Q9" i="1"/>
  <c r="S17" i="1"/>
  <c r="T17" i="1" s="1"/>
  <c r="R17" i="1"/>
  <c r="Q17" i="1"/>
  <c r="S5" i="1"/>
  <c r="T5" i="1" s="1"/>
  <c r="R5" i="1"/>
  <c r="Q5" i="1"/>
  <c r="S23" i="1"/>
  <c r="T23" i="1" s="1"/>
  <c r="R23" i="1"/>
  <c r="Q23" i="1"/>
  <c r="S13" i="1"/>
  <c r="T13" i="1" s="1"/>
  <c r="R13" i="1"/>
  <c r="Q13" i="1"/>
  <c r="S15" i="1"/>
  <c r="T15" i="1" s="1"/>
  <c r="R15" i="1"/>
  <c r="Q15" i="1"/>
  <c r="M27" i="1"/>
  <c r="N27" i="1" s="1"/>
  <c r="O27" i="1" s="1"/>
  <c r="S21" i="1"/>
  <c r="T21" i="1" s="1"/>
  <c r="Q21" i="1"/>
  <c r="R21" i="1"/>
  <c r="S11" i="1"/>
  <c r="T11" i="1" s="1"/>
  <c r="R11" i="1"/>
  <c r="Q11" i="1"/>
  <c r="S7" i="1"/>
  <c r="T7" i="1" s="1"/>
  <c r="R7" i="1"/>
  <c r="Q7" i="1"/>
  <c r="M16" i="1"/>
  <c r="N16" i="1" s="1"/>
  <c r="O16" i="1" s="1"/>
  <c r="M12" i="1"/>
  <c r="N12" i="1" s="1"/>
  <c r="O12" i="1" s="1"/>
  <c r="M24" i="1"/>
  <c r="N24" i="1" s="1"/>
  <c r="O24" i="1" s="1"/>
  <c r="M8" i="1"/>
  <c r="N8" i="1" s="1"/>
  <c r="O8" i="1" s="1"/>
  <c r="M14" i="1"/>
  <c r="N14" i="1" s="1"/>
  <c r="O14" i="1" s="1"/>
  <c r="M6" i="1"/>
  <c r="N6" i="1" s="1"/>
  <c r="O6" i="1" s="1"/>
  <c r="M26" i="1"/>
  <c r="N26" i="1" s="1"/>
  <c r="O26" i="1" s="1"/>
  <c r="M20" i="1"/>
  <c r="N20" i="1" s="1"/>
  <c r="O20" i="1" s="1"/>
  <c r="M4" i="1"/>
  <c r="N4" i="1" s="1"/>
  <c r="O4" i="1" s="1"/>
  <c r="M18" i="1"/>
  <c r="N18" i="1" s="1"/>
  <c r="O18" i="1" s="1"/>
  <c r="M10" i="1"/>
  <c r="N10" i="1" s="1"/>
  <c r="O10" i="1" s="1"/>
  <c r="M22" i="1"/>
  <c r="N22" i="1" s="1"/>
  <c r="O22" i="1" s="1"/>
  <c r="M3" i="1"/>
  <c r="N3" i="1" s="1"/>
  <c r="O3" i="1" s="1"/>
  <c r="Q3" i="1" s="1"/>
  <c r="Q25" i="1" l="1"/>
  <c r="R25" i="1"/>
  <c r="S25" i="1"/>
  <c r="T25" i="1" s="1"/>
  <c r="S28" i="1"/>
  <c r="T28" i="1" s="1"/>
  <c r="R28" i="1"/>
  <c r="Q28" i="1"/>
  <c r="R4" i="1"/>
  <c r="Q4" i="1"/>
  <c r="S4" i="1"/>
  <c r="T4" i="1" s="1"/>
  <c r="R10" i="1"/>
  <c r="Q10" i="1"/>
  <c r="S10" i="1"/>
  <c r="T10" i="1" s="1"/>
  <c r="R24" i="1"/>
  <c r="Q24" i="1"/>
  <c r="S24" i="1"/>
  <c r="T24" i="1" s="1"/>
  <c r="R14" i="1"/>
  <c r="Q14" i="1"/>
  <c r="S14" i="1"/>
  <c r="T14" i="1" s="1"/>
  <c r="S27" i="1"/>
  <c r="T27" i="1" s="1"/>
  <c r="Q27" i="1"/>
  <c r="R27" i="1"/>
  <c r="R26" i="1"/>
  <c r="Q26" i="1"/>
  <c r="S26" i="1"/>
  <c r="T26" i="1" s="1"/>
  <c r="R22" i="1"/>
  <c r="Q22" i="1"/>
  <c r="S22" i="1"/>
  <c r="T22" i="1" s="1"/>
  <c r="R20" i="1"/>
  <c r="Q20" i="1"/>
  <c r="S20" i="1"/>
  <c r="T20" i="1" s="1"/>
  <c r="R8" i="1"/>
  <c r="Q8" i="1"/>
  <c r="S8" i="1"/>
  <c r="T8" i="1" s="1"/>
  <c r="R12" i="1"/>
  <c r="Q12" i="1"/>
  <c r="S12" i="1"/>
  <c r="T12" i="1" s="1"/>
  <c r="R18" i="1"/>
  <c r="Q18" i="1"/>
  <c r="S18" i="1"/>
  <c r="T18" i="1" s="1"/>
  <c r="R6" i="1"/>
  <c r="Q6" i="1"/>
  <c r="S6" i="1"/>
  <c r="T6" i="1" s="1"/>
  <c r="R16" i="1"/>
  <c r="Q16" i="1"/>
  <c r="S16" i="1"/>
  <c r="T16" i="1" s="1"/>
  <c r="S3" i="1"/>
  <c r="R3" i="1"/>
  <c r="Q35" i="1" l="1"/>
  <c r="R35" i="1"/>
  <c r="T3" i="1"/>
  <c r="T35" i="1" s="1"/>
  <c r="S36" i="1"/>
  <c r="T36" i="1" s="1"/>
  <c r="S35" i="1"/>
  <c r="T37" i="1" l="1"/>
</calcChain>
</file>

<file path=xl/sharedStrings.xml><?xml version="1.0" encoding="utf-8"?>
<sst xmlns="http://schemas.openxmlformats.org/spreadsheetml/2006/main" count="32" uniqueCount="14">
  <si>
    <t>Ajdin</t>
  </si>
  <si>
    <t>Bastian</t>
  </si>
  <si>
    <t xml:space="preserve">Blerand </t>
  </si>
  <si>
    <t xml:space="preserve">Divio </t>
  </si>
  <si>
    <t>Halid</t>
  </si>
  <si>
    <t xml:space="preserve">Kevin </t>
  </si>
  <si>
    <t>Lucas</t>
  </si>
  <si>
    <t xml:space="preserve">maxime </t>
  </si>
  <si>
    <t xml:space="preserve">Michel </t>
  </si>
  <si>
    <t>Eloi</t>
  </si>
  <si>
    <t xml:space="preserve">Laurat </t>
  </si>
  <si>
    <t>Pavodi</t>
  </si>
  <si>
    <t>Serhat</t>
  </si>
  <si>
    <t>décompte mensuel et journalier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</si>
</sst>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/>
    <xf numFmtId="2" fontId="0" fillId="0" borderId="2" xfId="0" applyNumberFormat="1" applyBorder="1"/>
    <xf numFmtId="2" fontId="0" fillId="0" borderId="3" xfId="0" applyNumberFormat="1" applyBorder="1"/>
    <xf numFmtId="46" fontId="0" fillId="0" borderId="4" xfId="0" applyNumberFormat="1" applyBorder="1"/>
    <xf numFmtId="164" fontId="0" fillId="2" borderId="2" xfId="0" applyNumberFormat="1" applyFill="1" applyBorder="1"/>
    <xf numFmtId="0" fontId="0" fillId="0" borderId="2" xfId="0" applyBorder="1"/>
    <xf numFmtId="16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64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10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BF0A-D45E-4152-BECE-89ECAA116A45}">
  <dimension ref="A1:T37"/>
  <sheetViews>
    <sheetView tabSelected="1" topLeftCell="A4" workbookViewId="0">
      <selection activeCell="D3" sqref="D3"/>
    </sheetView>
  </sheetViews>
  <sheetFormatPr baseColWidth="10" defaultRowHeight="15.75" x14ac:dyDescent="0.25"/>
  <cols>
    <col min="6" max="7" width="11" hidden="1" customWidth="1"/>
    <col min="8" max="8" width="10.625" customWidth="1"/>
    <col min="9" max="12" width="11" hidden="1" customWidth="1"/>
    <col min="13" max="13" width="0.125" hidden="1" customWidth="1"/>
    <col min="14" max="14" width="11" hidden="1" customWidth="1"/>
  </cols>
  <sheetData>
    <row r="1" spans="1:20" x14ac:dyDescent="0.25">
      <c r="A1" t="s">
        <v>13</v>
      </c>
    </row>
    <row r="2" spans="1:20" ht="16.5" thickBot="1" x14ac:dyDescent="0.3"/>
    <row r="3" spans="1:20" ht="16.5" thickBot="1" x14ac:dyDescent="0.3">
      <c r="A3" s="10" t="s">
        <v>0</v>
      </c>
      <c r="B3" s="11">
        <v>44075</v>
      </c>
      <c r="C3" s="12"/>
      <c r="D3" s="13"/>
      <c r="E3" s="12">
        <v>14.14</v>
      </c>
      <c r="F3" s="5">
        <f t="shared" ref="F3" si="0">INT(E3)</f>
        <v>14</v>
      </c>
      <c r="G3" s="5">
        <f t="shared" ref="G3" si="1">(E3-F3)*100/60</f>
        <v>0.23333333333333428</v>
      </c>
      <c r="H3" s="4">
        <v>14.32</v>
      </c>
      <c r="I3" s="5">
        <f t="shared" ref="I3" si="2">INT(H3)</f>
        <v>14</v>
      </c>
      <c r="J3" s="5">
        <f t="shared" ref="J3" si="3">(H3-I3)*100/60</f>
        <v>0.53333333333333377</v>
      </c>
      <c r="K3" s="5">
        <f t="shared" ref="K3" si="4">I3-F3+J3-G3</f>
        <v>0.29999999999999949</v>
      </c>
      <c r="L3" s="5">
        <f t="shared" ref="L3" si="5">IF(K3="","",INT(K3))</f>
        <v>0</v>
      </c>
      <c r="M3" s="5">
        <f t="shared" ref="M3" si="6">IF(L3="","",((K3-L3)/100*60))</f>
        <v>0.17999999999999969</v>
      </c>
      <c r="N3" s="5">
        <f t="shared" ref="N3" si="7">L3*60+M3*100</f>
        <v>17.999999999999968</v>
      </c>
      <c r="O3" s="5">
        <f>N3</f>
        <v>17.999999999999968</v>
      </c>
      <c r="P3" s="5">
        <v>60</v>
      </c>
      <c r="Q3" s="9">
        <f>IF(O3&gt;0,O3-P3,0)</f>
        <v>-42.000000000000028</v>
      </c>
      <c r="R3" s="6">
        <f t="shared" ref="R3" si="8">O3*100/60</f>
        <v>29.999999999999947</v>
      </c>
      <c r="S3" s="7">
        <f t="shared" ref="S3" si="9">((O3*100/60)/100)</f>
        <v>0.29999999999999949</v>
      </c>
      <c r="T3" s="8">
        <f>S3/24+HOUR(HOUR(24))+HOUR(24)</f>
        <v>1.2499999999999978E-2</v>
      </c>
    </row>
    <row r="4" spans="1:20" ht="16.5" thickBot="1" x14ac:dyDescent="0.3">
      <c r="A4" s="10" t="s">
        <v>1</v>
      </c>
      <c r="B4" s="1">
        <v>44075</v>
      </c>
      <c r="C4" s="2"/>
      <c r="D4" s="3"/>
      <c r="E4" s="2">
        <v>13.57</v>
      </c>
      <c r="F4" s="5">
        <f t="shared" ref="F4:F28" si="10">INT(E4)</f>
        <v>13</v>
      </c>
      <c r="G4" s="5">
        <f t="shared" ref="G4:G28" si="11">(E4-F4)*100/60</f>
        <v>0.95000000000000051</v>
      </c>
      <c r="H4" s="4">
        <v>14.5</v>
      </c>
      <c r="I4" s="5">
        <f t="shared" ref="I4:I28" si="12">INT(H4)</f>
        <v>14</v>
      </c>
      <c r="J4" s="5">
        <f t="shared" ref="J4:J28" si="13">(H4-I4)*100/60</f>
        <v>0.83333333333333337</v>
      </c>
      <c r="K4" s="5">
        <f t="shared" ref="K4:K28" si="14">I4-F4+J4-G4</f>
        <v>0.88333333333333297</v>
      </c>
      <c r="L4" s="5">
        <f t="shared" ref="L4:L28" si="15">IF(K4="","",INT(K4))</f>
        <v>0</v>
      </c>
      <c r="M4" s="5">
        <f t="shared" ref="M4:M28" si="16">IF(L4="","",((K4-L4)/100*60))</f>
        <v>0.5299999999999998</v>
      </c>
      <c r="N4" s="5">
        <f t="shared" ref="N4:N28" si="17">L4*60+M4*100</f>
        <v>52.999999999999979</v>
      </c>
      <c r="O4" s="5">
        <f t="shared" ref="O4:O27" si="18">N4</f>
        <v>52.999999999999979</v>
      </c>
      <c r="P4" s="5">
        <v>60</v>
      </c>
      <c r="Q4" s="9">
        <f t="shared" ref="Q4:Q27" si="19">IF(O4&gt;0,O4-P4,0)</f>
        <v>-7.0000000000000213</v>
      </c>
      <c r="R4" s="6">
        <f t="shared" ref="R4:R28" si="20">O4*100/60</f>
        <v>88.3333333333333</v>
      </c>
      <c r="S4" s="7">
        <f t="shared" ref="S4:S28" si="21">((O4*100/60)/100)</f>
        <v>0.88333333333333297</v>
      </c>
      <c r="T4" s="8">
        <f t="shared" ref="T4:T27" si="22">S4/24+HOUR(HOUR(24))+HOUR(24)</f>
        <v>3.6805555555555543E-2</v>
      </c>
    </row>
    <row r="5" spans="1:20" ht="16.5" thickBot="1" x14ac:dyDescent="0.3">
      <c r="A5" s="10" t="s">
        <v>2</v>
      </c>
      <c r="B5" s="1">
        <v>44075</v>
      </c>
      <c r="C5" s="2"/>
      <c r="D5" s="3"/>
      <c r="E5" s="2"/>
      <c r="F5" s="5">
        <f t="shared" si="10"/>
        <v>0</v>
      </c>
      <c r="G5" s="5">
        <f t="shared" si="11"/>
        <v>0</v>
      </c>
      <c r="H5" s="4"/>
      <c r="I5" s="5">
        <f t="shared" si="12"/>
        <v>0</v>
      </c>
      <c r="J5" s="5">
        <f t="shared" si="13"/>
        <v>0</v>
      </c>
      <c r="K5" s="5">
        <f t="shared" si="14"/>
        <v>0</v>
      </c>
      <c r="L5" s="5">
        <f t="shared" si="15"/>
        <v>0</v>
      </c>
      <c r="M5" s="5">
        <f t="shared" si="16"/>
        <v>0</v>
      </c>
      <c r="N5" s="5">
        <f t="shared" si="17"/>
        <v>0</v>
      </c>
      <c r="O5" s="5">
        <f t="shared" si="18"/>
        <v>0</v>
      </c>
      <c r="P5" s="5">
        <v>60</v>
      </c>
      <c r="Q5" s="9">
        <f t="shared" si="19"/>
        <v>0</v>
      </c>
      <c r="R5" s="6">
        <f t="shared" si="20"/>
        <v>0</v>
      </c>
      <c r="S5" s="7">
        <f t="shared" si="21"/>
        <v>0</v>
      </c>
      <c r="T5" s="8">
        <f t="shared" si="22"/>
        <v>0</v>
      </c>
    </row>
    <row r="6" spans="1:20" ht="16.5" thickBot="1" x14ac:dyDescent="0.3">
      <c r="A6" s="10" t="s">
        <v>3</v>
      </c>
      <c r="B6" s="1">
        <v>44075</v>
      </c>
      <c r="C6" s="2"/>
      <c r="D6" s="3"/>
      <c r="E6" s="2"/>
      <c r="F6" s="5">
        <f t="shared" si="10"/>
        <v>0</v>
      </c>
      <c r="G6" s="5">
        <f t="shared" si="11"/>
        <v>0</v>
      </c>
      <c r="H6" s="4"/>
      <c r="I6" s="5">
        <f t="shared" si="12"/>
        <v>0</v>
      </c>
      <c r="J6" s="5">
        <f t="shared" si="13"/>
        <v>0</v>
      </c>
      <c r="K6" s="5">
        <f t="shared" si="14"/>
        <v>0</v>
      </c>
      <c r="L6" s="5">
        <f t="shared" si="15"/>
        <v>0</v>
      </c>
      <c r="M6" s="5">
        <f t="shared" si="16"/>
        <v>0</v>
      </c>
      <c r="N6" s="5">
        <f t="shared" si="17"/>
        <v>0</v>
      </c>
      <c r="O6" s="5">
        <f t="shared" si="18"/>
        <v>0</v>
      </c>
      <c r="P6" s="5">
        <v>60</v>
      </c>
      <c r="Q6" s="9">
        <f t="shared" si="19"/>
        <v>0</v>
      </c>
      <c r="R6" s="6">
        <f t="shared" si="20"/>
        <v>0</v>
      </c>
      <c r="S6" s="7">
        <f t="shared" si="21"/>
        <v>0</v>
      </c>
      <c r="T6" s="8">
        <f t="shared" si="22"/>
        <v>0</v>
      </c>
    </row>
    <row r="7" spans="1:20" ht="16.5" thickBot="1" x14ac:dyDescent="0.3">
      <c r="A7" s="10" t="s">
        <v>4</v>
      </c>
      <c r="B7" s="1">
        <v>44075</v>
      </c>
      <c r="C7" s="2"/>
      <c r="D7" s="3"/>
      <c r="E7" s="2">
        <v>14.39</v>
      </c>
      <c r="F7" s="5">
        <f t="shared" si="10"/>
        <v>14</v>
      </c>
      <c r="G7" s="5">
        <f t="shared" si="11"/>
        <v>0.65000000000000091</v>
      </c>
      <c r="H7" s="4">
        <v>15.11</v>
      </c>
      <c r="I7" s="5">
        <f t="shared" si="12"/>
        <v>15</v>
      </c>
      <c r="J7" s="5">
        <f t="shared" si="13"/>
        <v>0.18333333333333238</v>
      </c>
      <c r="K7" s="5">
        <f t="shared" si="14"/>
        <v>0.53333333333333155</v>
      </c>
      <c r="L7" s="5">
        <f t="shared" si="15"/>
        <v>0</v>
      </c>
      <c r="M7" s="5">
        <f t="shared" si="16"/>
        <v>0.31999999999999895</v>
      </c>
      <c r="N7" s="5">
        <f t="shared" si="17"/>
        <v>31.999999999999893</v>
      </c>
      <c r="O7" s="5">
        <f t="shared" si="18"/>
        <v>31.999999999999893</v>
      </c>
      <c r="P7" s="5">
        <v>60</v>
      </c>
      <c r="Q7" s="9">
        <f t="shared" si="19"/>
        <v>-28.000000000000107</v>
      </c>
      <c r="R7" s="6">
        <f t="shared" si="20"/>
        <v>53.333333333333158</v>
      </c>
      <c r="S7" s="7">
        <f t="shared" si="21"/>
        <v>0.53333333333333155</v>
      </c>
      <c r="T7" s="8">
        <f t="shared" si="22"/>
        <v>2.2222222222222147E-2</v>
      </c>
    </row>
    <row r="8" spans="1:20" ht="16.5" thickBot="1" x14ac:dyDescent="0.3">
      <c r="A8" s="10" t="s">
        <v>5</v>
      </c>
      <c r="B8" s="1">
        <v>44075</v>
      </c>
      <c r="C8" s="2"/>
      <c r="D8" s="3"/>
      <c r="E8" s="2"/>
      <c r="F8" s="5">
        <f t="shared" si="10"/>
        <v>0</v>
      </c>
      <c r="G8" s="5">
        <f t="shared" si="11"/>
        <v>0</v>
      </c>
      <c r="H8" s="4"/>
      <c r="I8" s="5">
        <f t="shared" si="12"/>
        <v>0</v>
      </c>
      <c r="J8" s="5">
        <f t="shared" si="13"/>
        <v>0</v>
      </c>
      <c r="K8" s="5">
        <f t="shared" si="14"/>
        <v>0</v>
      </c>
      <c r="L8" s="5">
        <f t="shared" si="15"/>
        <v>0</v>
      </c>
      <c r="M8" s="5">
        <f t="shared" si="16"/>
        <v>0</v>
      </c>
      <c r="N8" s="5">
        <f t="shared" si="17"/>
        <v>0</v>
      </c>
      <c r="O8" s="5">
        <f t="shared" si="18"/>
        <v>0</v>
      </c>
      <c r="P8" s="5">
        <v>60</v>
      </c>
      <c r="Q8" s="9">
        <f t="shared" si="19"/>
        <v>0</v>
      </c>
      <c r="R8" s="6">
        <f t="shared" si="20"/>
        <v>0</v>
      </c>
      <c r="S8" s="7">
        <f t="shared" si="21"/>
        <v>0</v>
      </c>
      <c r="T8" s="8">
        <f t="shared" si="22"/>
        <v>0</v>
      </c>
    </row>
    <row r="9" spans="1:20" ht="16.5" thickBot="1" x14ac:dyDescent="0.3">
      <c r="A9" s="10" t="s">
        <v>6</v>
      </c>
      <c r="B9" s="1">
        <v>44075</v>
      </c>
      <c r="C9" s="2"/>
      <c r="D9" s="3"/>
      <c r="E9" s="2">
        <v>15.1</v>
      </c>
      <c r="F9" s="5">
        <f t="shared" si="10"/>
        <v>15</v>
      </c>
      <c r="G9" s="5">
        <f t="shared" si="11"/>
        <v>0.16666666666666607</v>
      </c>
      <c r="H9" s="4">
        <v>15.12</v>
      </c>
      <c r="I9" s="5">
        <f t="shared" si="12"/>
        <v>15</v>
      </c>
      <c r="J9" s="5">
        <f t="shared" si="13"/>
        <v>0.19999999999999871</v>
      </c>
      <c r="K9" s="5">
        <f t="shared" si="14"/>
        <v>3.3333333333332632E-2</v>
      </c>
      <c r="L9" s="5">
        <f t="shared" si="15"/>
        <v>0</v>
      </c>
      <c r="M9" s="5">
        <f t="shared" si="16"/>
        <v>1.9999999999999581E-2</v>
      </c>
      <c r="N9" s="5">
        <f t="shared" si="17"/>
        <v>1.999999999999958</v>
      </c>
      <c r="O9" s="5">
        <f t="shared" si="18"/>
        <v>1.999999999999958</v>
      </c>
      <c r="P9" s="5">
        <v>60</v>
      </c>
      <c r="Q9" s="9">
        <f t="shared" si="19"/>
        <v>-58.000000000000043</v>
      </c>
      <c r="R9" s="6">
        <f t="shared" si="20"/>
        <v>3.3333333333332633</v>
      </c>
      <c r="S9" s="7">
        <f t="shared" si="21"/>
        <v>3.3333333333332632E-2</v>
      </c>
      <c r="T9" s="8">
        <f t="shared" si="22"/>
        <v>1.3888888888888597E-3</v>
      </c>
    </row>
    <row r="10" spans="1:20" ht="16.5" thickBot="1" x14ac:dyDescent="0.3">
      <c r="A10" s="10" t="s">
        <v>7</v>
      </c>
      <c r="B10" s="1">
        <v>44075</v>
      </c>
      <c r="C10" s="2"/>
      <c r="D10" s="3"/>
      <c r="E10" s="2">
        <v>14.25</v>
      </c>
      <c r="F10" s="5">
        <f t="shared" si="10"/>
        <v>14</v>
      </c>
      <c r="G10" s="5">
        <f t="shared" si="11"/>
        <v>0.41666666666666669</v>
      </c>
      <c r="H10" s="4">
        <v>15.42</v>
      </c>
      <c r="I10" s="5">
        <f t="shared" si="12"/>
        <v>15</v>
      </c>
      <c r="J10" s="5">
        <f t="shared" si="13"/>
        <v>0.69999999999999984</v>
      </c>
      <c r="K10" s="5">
        <f t="shared" si="14"/>
        <v>1.283333333333333</v>
      </c>
      <c r="L10" s="5">
        <f t="shared" si="15"/>
        <v>1</v>
      </c>
      <c r="M10" s="5">
        <f t="shared" si="16"/>
        <v>0.16999999999999982</v>
      </c>
      <c r="N10" s="5">
        <f t="shared" si="17"/>
        <v>76.999999999999986</v>
      </c>
      <c r="O10" s="5">
        <f t="shared" si="18"/>
        <v>76.999999999999986</v>
      </c>
      <c r="P10" s="5">
        <v>60</v>
      </c>
      <c r="Q10" s="9">
        <f t="shared" si="19"/>
        <v>16.999999999999986</v>
      </c>
      <c r="R10" s="6">
        <f t="shared" si="20"/>
        <v>128.33333333333331</v>
      </c>
      <c r="S10" s="7">
        <f t="shared" si="21"/>
        <v>1.2833333333333332</v>
      </c>
      <c r="T10" s="8">
        <f t="shared" si="22"/>
        <v>5.347222222222222E-2</v>
      </c>
    </row>
    <row r="11" spans="1:20" ht="16.5" thickBot="1" x14ac:dyDescent="0.3">
      <c r="A11" s="10" t="s">
        <v>8</v>
      </c>
      <c r="B11" s="1">
        <v>44075</v>
      </c>
      <c r="C11" s="2"/>
      <c r="D11" s="3"/>
      <c r="E11" s="2"/>
      <c r="F11" s="5">
        <f t="shared" si="10"/>
        <v>0</v>
      </c>
      <c r="G11" s="5">
        <f t="shared" si="11"/>
        <v>0</v>
      </c>
      <c r="H11" s="4"/>
      <c r="I11" s="5">
        <f t="shared" si="12"/>
        <v>0</v>
      </c>
      <c r="J11" s="5">
        <f t="shared" si="13"/>
        <v>0</v>
      </c>
      <c r="K11" s="5">
        <f t="shared" si="14"/>
        <v>0</v>
      </c>
      <c r="L11" s="5">
        <f t="shared" si="15"/>
        <v>0</v>
      </c>
      <c r="M11" s="5">
        <f t="shared" si="16"/>
        <v>0</v>
      </c>
      <c r="N11" s="5">
        <f t="shared" si="17"/>
        <v>0</v>
      </c>
      <c r="O11" s="5">
        <f t="shared" si="18"/>
        <v>0</v>
      </c>
      <c r="P11" s="5">
        <v>60</v>
      </c>
      <c r="Q11" s="9">
        <f t="shared" si="19"/>
        <v>0</v>
      </c>
      <c r="R11" s="6">
        <f t="shared" si="20"/>
        <v>0</v>
      </c>
      <c r="S11" s="7">
        <f t="shared" si="21"/>
        <v>0</v>
      </c>
      <c r="T11" s="8">
        <f t="shared" si="22"/>
        <v>0</v>
      </c>
    </row>
    <row r="12" spans="1:20" ht="16.5" thickBot="1" x14ac:dyDescent="0.3">
      <c r="A12" s="10" t="s">
        <v>9</v>
      </c>
      <c r="B12" s="1">
        <v>44075</v>
      </c>
      <c r="C12" s="2"/>
      <c r="D12" s="3"/>
      <c r="E12" s="2"/>
      <c r="F12" s="5">
        <f t="shared" si="10"/>
        <v>0</v>
      </c>
      <c r="G12" s="5">
        <f t="shared" si="11"/>
        <v>0</v>
      </c>
      <c r="H12" s="4"/>
      <c r="I12" s="5">
        <f t="shared" si="12"/>
        <v>0</v>
      </c>
      <c r="J12" s="5">
        <f t="shared" si="13"/>
        <v>0</v>
      </c>
      <c r="K12" s="5">
        <f t="shared" si="14"/>
        <v>0</v>
      </c>
      <c r="L12" s="5">
        <f t="shared" si="15"/>
        <v>0</v>
      </c>
      <c r="M12" s="5">
        <f t="shared" si="16"/>
        <v>0</v>
      </c>
      <c r="N12" s="5">
        <f t="shared" si="17"/>
        <v>0</v>
      </c>
      <c r="O12" s="5">
        <f t="shared" si="18"/>
        <v>0</v>
      </c>
      <c r="P12" s="5">
        <v>60</v>
      </c>
      <c r="Q12" s="9">
        <f t="shared" si="19"/>
        <v>0</v>
      </c>
      <c r="R12" s="6">
        <f t="shared" si="20"/>
        <v>0</v>
      </c>
      <c r="S12" s="7">
        <f t="shared" si="21"/>
        <v>0</v>
      </c>
      <c r="T12" s="8">
        <f t="shared" si="22"/>
        <v>0</v>
      </c>
    </row>
    <row r="13" spans="1:20" ht="16.5" thickBot="1" x14ac:dyDescent="0.3">
      <c r="A13" s="10" t="s">
        <v>10</v>
      </c>
      <c r="B13" s="1">
        <v>44075</v>
      </c>
      <c r="C13" s="2"/>
      <c r="D13" s="3"/>
      <c r="E13" s="2"/>
      <c r="F13" s="5">
        <f t="shared" si="10"/>
        <v>0</v>
      </c>
      <c r="G13" s="5">
        <f t="shared" si="11"/>
        <v>0</v>
      </c>
      <c r="H13" s="4"/>
      <c r="I13" s="5">
        <f t="shared" si="12"/>
        <v>0</v>
      </c>
      <c r="J13" s="5">
        <f t="shared" si="13"/>
        <v>0</v>
      </c>
      <c r="K13" s="5">
        <f t="shared" si="14"/>
        <v>0</v>
      </c>
      <c r="L13" s="5">
        <f t="shared" si="15"/>
        <v>0</v>
      </c>
      <c r="M13" s="5">
        <f t="shared" si="16"/>
        <v>0</v>
      </c>
      <c r="N13" s="5">
        <f t="shared" si="17"/>
        <v>0</v>
      </c>
      <c r="O13" s="5">
        <f t="shared" si="18"/>
        <v>0</v>
      </c>
      <c r="P13" s="5">
        <v>60</v>
      </c>
      <c r="Q13" s="9">
        <f t="shared" si="19"/>
        <v>0</v>
      </c>
      <c r="R13" s="6">
        <f t="shared" si="20"/>
        <v>0</v>
      </c>
      <c r="S13" s="7">
        <f t="shared" si="21"/>
        <v>0</v>
      </c>
      <c r="T13" s="8">
        <f t="shared" si="22"/>
        <v>0</v>
      </c>
    </row>
    <row r="14" spans="1:20" ht="16.5" thickBot="1" x14ac:dyDescent="0.3">
      <c r="A14" s="10" t="s">
        <v>11</v>
      </c>
      <c r="B14" s="1">
        <v>44075</v>
      </c>
      <c r="C14" s="2"/>
      <c r="D14" s="3"/>
      <c r="E14" s="2"/>
      <c r="F14" s="5">
        <f t="shared" si="10"/>
        <v>0</v>
      </c>
      <c r="G14" s="5">
        <f t="shared" si="11"/>
        <v>0</v>
      </c>
      <c r="H14" s="4"/>
      <c r="I14" s="5">
        <f t="shared" si="12"/>
        <v>0</v>
      </c>
      <c r="J14" s="5">
        <f t="shared" si="13"/>
        <v>0</v>
      </c>
      <c r="K14" s="5">
        <f t="shared" si="14"/>
        <v>0</v>
      </c>
      <c r="L14" s="5">
        <f t="shared" si="15"/>
        <v>0</v>
      </c>
      <c r="M14" s="5">
        <f t="shared" si="16"/>
        <v>0</v>
      </c>
      <c r="N14" s="5">
        <f t="shared" si="17"/>
        <v>0</v>
      </c>
      <c r="O14" s="5">
        <f t="shared" si="18"/>
        <v>0</v>
      </c>
      <c r="P14" s="5">
        <v>60</v>
      </c>
      <c r="Q14" s="9">
        <f t="shared" si="19"/>
        <v>0</v>
      </c>
      <c r="R14" s="6">
        <f t="shared" si="20"/>
        <v>0</v>
      </c>
      <c r="S14" s="7">
        <f t="shared" si="21"/>
        <v>0</v>
      </c>
      <c r="T14" s="8">
        <f t="shared" si="22"/>
        <v>0</v>
      </c>
    </row>
    <row r="15" spans="1:20" ht="16.5" thickBot="1" x14ac:dyDescent="0.3">
      <c r="A15" s="10" t="s">
        <v>12</v>
      </c>
      <c r="B15" s="1">
        <v>44075</v>
      </c>
      <c r="C15" s="2"/>
      <c r="D15" s="3"/>
      <c r="E15" s="2"/>
      <c r="F15" s="5">
        <f t="shared" si="10"/>
        <v>0</v>
      </c>
      <c r="G15" s="5">
        <f t="shared" si="11"/>
        <v>0</v>
      </c>
      <c r="H15" s="4"/>
      <c r="I15" s="5">
        <f t="shared" si="12"/>
        <v>0</v>
      </c>
      <c r="J15" s="5">
        <f t="shared" si="13"/>
        <v>0</v>
      </c>
      <c r="K15" s="5">
        <f t="shared" si="14"/>
        <v>0</v>
      </c>
      <c r="L15" s="5">
        <f t="shared" si="15"/>
        <v>0</v>
      </c>
      <c r="M15" s="5">
        <f t="shared" si="16"/>
        <v>0</v>
      </c>
      <c r="N15" s="5">
        <f t="shared" si="17"/>
        <v>0</v>
      </c>
      <c r="O15" s="5">
        <f t="shared" si="18"/>
        <v>0</v>
      </c>
      <c r="P15" s="5">
        <v>60</v>
      </c>
      <c r="Q15" s="9">
        <f t="shared" si="19"/>
        <v>0</v>
      </c>
      <c r="R15" s="6">
        <f t="shared" si="20"/>
        <v>0</v>
      </c>
      <c r="S15" s="7">
        <f t="shared" si="21"/>
        <v>0</v>
      </c>
      <c r="T15" s="8">
        <f t="shared" si="22"/>
        <v>0</v>
      </c>
    </row>
    <row r="16" spans="1:20" ht="16.5" thickBot="1" x14ac:dyDescent="0.3">
      <c r="A16" s="10" t="s">
        <v>0</v>
      </c>
      <c r="B16" s="1">
        <v>44076</v>
      </c>
      <c r="C16" s="2"/>
      <c r="D16" s="3"/>
      <c r="E16" s="2">
        <v>14.25</v>
      </c>
      <c r="F16" s="5">
        <f t="shared" si="10"/>
        <v>14</v>
      </c>
      <c r="G16" s="5">
        <f t="shared" si="11"/>
        <v>0.41666666666666669</v>
      </c>
      <c r="H16" s="4">
        <v>15.25</v>
      </c>
      <c r="I16" s="5">
        <f t="shared" si="12"/>
        <v>15</v>
      </c>
      <c r="J16" s="5">
        <f t="shared" si="13"/>
        <v>0.41666666666666669</v>
      </c>
      <c r="K16" s="5">
        <f t="shared" si="14"/>
        <v>1</v>
      </c>
      <c r="L16" s="5">
        <f t="shared" si="15"/>
        <v>1</v>
      </c>
      <c r="M16" s="5">
        <f t="shared" si="16"/>
        <v>0</v>
      </c>
      <c r="N16" s="5">
        <f t="shared" si="17"/>
        <v>60</v>
      </c>
      <c r="O16" s="5">
        <f t="shared" si="18"/>
        <v>60</v>
      </c>
      <c r="P16" s="5">
        <v>60</v>
      </c>
      <c r="Q16" s="9">
        <f t="shared" si="19"/>
        <v>0</v>
      </c>
      <c r="R16" s="6">
        <f t="shared" si="20"/>
        <v>100</v>
      </c>
      <c r="S16" s="7">
        <f t="shared" si="21"/>
        <v>1</v>
      </c>
      <c r="T16" s="8">
        <f t="shared" si="22"/>
        <v>4.1666666666666664E-2</v>
      </c>
    </row>
    <row r="17" spans="1:20" ht="16.5" thickBot="1" x14ac:dyDescent="0.3">
      <c r="A17" s="10" t="s">
        <v>1</v>
      </c>
      <c r="B17" s="1">
        <v>44076</v>
      </c>
      <c r="C17" s="2"/>
      <c r="D17" s="3"/>
      <c r="E17" s="2">
        <v>14.11</v>
      </c>
      <c r="F17" s="5">
        <f t="shared" si="10"/>
        <v>14</v>
      </c>
      <c r="G17" s="5">
        <f t="shared" si="11"/>
        <v>0.18333333333333238</v>
      </c>
      <c r="H17" s="4">
        <v>15.25</v>
      </c>
      <c r="I17" s="5">
        <f t="shared" si="12"/>
        <v>15</v>
      </c>
      <c r="J17" s="5">
        <f t="shared" si="13"/>
        <v>0.41666666666666669</v>
      </c>
      <c r="K17" s="5">
        <f t="shared" si="14"/>
        <v>1.2333333333333343</v>
      </c>
      <c r="L17" s="5">
        <f t="shared" si="15"/>
        <v>1</v>
      </c>
      <c r="M17" s="5">
        <f t="shared" si="16"/>
        <v>0.14000000000000057</v>
      </c>
      <c r="N17" s="5">
        <f t="shared" si="17"/>
        <v>74.000000000000057</v>
      </c>
      <c r="O17" s="5">
        <f t="shared" si="18"/>
        <v>74.000000000000057</v>
      </c>
      <c r="P17" s="5">
        <v>60</v>
      </c>
      <c r="Q17" s="9">
        <f t="shared" si="19"/>
        <v>14.000000000000057</v>
      </c>
      <c r="R17" s="6">
        <f t="shared" si="20"/>
        <v>123.33333333333343</v>
      </c>
      <c r="S17" s="7">
        <f t="shared" si="21"/>
        <v>1.2333333333333343</v>
      </c>
      <c r="T17" s="8">
        <f t="shared" si="22"/>
        <v>5.1388888888888928E-2</v>
      </c>
    </row>
    <row r="18" spans="1:20" ht="16.5" thickBot="1" x14ac:dyDescent="0.3">
      <c r="A18" s="10" t="s">
        <v>2</v>
      </c>
      <c r="B18" s="1">
        <v>44076</v>
      </c>
      <c r="C18" s="2"/>
      <c r="D18" s="3"/>
      <c r="E18" s="2"/>
      <c r="F18" s="5">
        <f t="shared" si="10"/>
        <v>0</v>
      </c>
      <c r="G18" s="5">
        <f t="shared" si="11"/>
        <v>0</v>
      </c>
      <c r="H18" s="4"/>
      <c r="I18" s="5">
        <f t="shared" si="12"/>
        <v>0</v>
      </c>
      <c r="J18" s="5">
        <f t="shared" si="13"/>
        <v>0</v>
      </c>
      <c r="K18" s="5">
        <f t="shared" si="14"/>
        <v>0</v>
      </c>
      <c r="L18" s="5">
        <f t="shared" si="15"/>
        <v>0</v>
      </c>
      <c r="M18" s="5">
        <f t="shared" si="16"/>
        <v>0</v>
      </c>
      <c r="N18" s="5">
        <f t="shared" si="17"/>
        <v>0</v>
      </c>
      <c r="O18" s="5">
        <f t="shared" si="18"/>
        <v>0</v>
      </c>
      <c r="P18" s="5">
        <v>60</v>
      </c>
      <c r="Q18" s="9">
        <f t="shared" si="19"/>
        <v>0</v>
      </c>
      <c r="R18" s="6">
        <f t="shared" si="20"/>
        <v>0</v>
      </c>
      <c r="S18" s="7">
        <f t="shared" si="21"/>
        <v>0</v>
      </c>
      <c r="T18" s="8">
        <f t="shared" si="22"/>
        <v>0</v>
      </c>
    </row>
    <row r="19" spans="1:20" ht="16.5" thickBot="1" x14ac:dyDescent="0.3">
      <c r="A19" s="10" t="s">
        <v>3</v>
      </c>
      <c r="B19" s="1">
        <v>44076</v>
      </c>
      <c r="C19" s="2"/>
      <c r="D19" s="3"/>
      <c r="E19" s="2">
        <v>15</v>
      </c>
      <c r="F19" s="5">
        <f t="shared" si="10"/>
        <v>15</v>
      </c>
      <c r="G19" s="5">
        <f t="shared" si="11"/>
        <v>0</v>
      </c>
      <c r="H19" s="4">
        <v>15.43</v>
      </c>
      <c r="I19" s="5">
        <f t="shared" si="12"/>
        <v>15</v>
      </c>
      <c r="J19" s="5">
        <f t="shared" si="13"/>
        <v>0.71666666666666623</v>
      </c>
      <c r="K19" s="5">
        <f t="shared" si="14"/>
        <v>0.71666666666666623</v>
      </c>
      <c r="L19" s="5">
        <f t="shared" si="15"/>
        <v>0</v>
      </c>
      <c r="M19" s="5">
        <f t="shared" si="16"/>
        <v>0.42999999999999972</v>
      </c>
      <c r="N19" s="5">
        <f t="shared" si="17"/>
        <v>42.999999999999972</v>
      </c>
      <c r="O19" s="5">
        <f t="shared" si="18"/>
        <v>42.999999999999972</v>
      </c>
      <c r="P19" s="5">
        <v>60</v>
      </c>
      <c r="Q19" s="9">
        <f t="shared" si="19"/>
        <v>-17.000000000000028</v>
      </c>
      <c r="R19" s="6">
        <f t="shared" si="20"/>
        <v>71.666666666666615</v>
      </c>
      <c r="S19" s="7">
        <f t="shared" si="21"/>
        <v>0.71666666666666612</v>
      </c>
      <c r="T19" s="8">
        <f t="shared" si="22"/>
        <v>2.9861111111111088E-2</v>
      </c>
    </row>
    <row r="20" spans="1:20" ht="16.5" thickBot="1" x14ac:dyDescent="0.3">
      <c r="A20" s="10" t="s">
        <v>4</v>
      </c>
      <c r="B20" s="1">
        <v>44076</v>
      </c>
      <c r="C20" s="2"/>
      <c r="D20" s="3"/>
      <c r="E20" s="2">
        <v>14.55</v>
      </c>
      <c r="F20" s="5">
        <f t="shared" si="10"/>
        <v>14</v>
      </c>
      <c r="G20" s="5">
        <f t="shared" si="11"/>
        <v>0.91666666666666785</v>
      </c>
      <c r="H20" s="4">
        <v>15.23</v>
      </c>
      <c r="I20" s="5">
        <f t="shared" si="12"/>
        <v>15</v>
      </c>
      <c r="J20" s="5">
        <f t="shared" si="13"/>
        <v>0.38333333333333403</v>
      </c>
      <c r="K20" s="5">
        <f t="shared" si="14"/>
        <v>0.46666666666666612</v>
      </c>
      <c r="L20" s="5">
        <f t="shared" si="15"/>
        <v>0</v>
      </c>
      <c r="M20" s="5">
        <f t="shared" si="16"/>
        <v>0.27999999999999964</v>
      </c>
      <c r="N20" s="5">
        <f t="shared" si="17"/>
        <v>27.999999999999964</v>
      </c>
      <c r="O20" s="5">
        <f t="shared" si="18"/>
        <v>27.999999999999964</v>
      </c>
      <c r="P20" s="5">
        <v>60</v>
      </c>
      <c r="Q20" s="9">
        <f t="shared" si="19"/>
        <v>-32.000000000000036</v>
      </c>
      <c r="R20" s="6">
        <f t="shared" si="20"/>
        <v>46.666666666666607</v>
      </c>
      <c r="S20" s="7">
        <f t="shared" si="21"/>
        <v>0.46666666666666606</v>
      </c>
      <c r="T20" s="8">
        <f t="shared" si="22"/>
        <v>1.944444444444442E-2</v>
      </c>
    </row>
    <row r="21" spans="1:20" ht="16.5" thickBot="1" x14ac:dyDescent="0.3">
      <c r="A21" s="10" t="s">
        <v>5</v>
      </c>
      <c r="B21" s="1">
        <v>44077</v>
      </c>
      <c r="C21" s="2"/>
      <c r="D21" s="3"/>
      <c r="E21" s="2">
        <v>15.1</v>
      </c>
      <c r="F21" s="5">
        <f t="shared" si="10"/>
        <v>15</v>
      </c>
      <c r="G21" s="5">
        <f t="shared" si="11"/>
        <v>0.16666666666666607</v>
      </c>
      <c r="H21" s="4">
        <v>16.05</v>
      </c>
      <c r="I21" s="5">
        <f t="shared" si="12"/>
        <v>16</v>
      </c>
      <c r="J21" s="5">
        <f t="shared" si="13"/>
        <v>8.3333333333334522E-2</v>
      </c>
      <c r="K21" s="5">
        <f t="shared" si="14"/>
        <v>0.91666666666666852</v>
      </c>
      <c r="L21" s="5">
        <f t="shared" si="15"/>
        <v>0</v>
      </c>
      <c r="M21" s="5">
        <f t="shared" si="16"/>
        <v>0.55000000000000115</v>
      </c>
      <c r="N21" s="5">
        <f t="shared" si="17"/>
        <v>55.000000000000114</v>
      </c>
      <c r="O21" s="5">
        <f t="shared" si="18"/>
        <v>55.000000000000114</v>
      </c>
      <c r="P21" s="5">
        <v>60</v>
      </c>
      <c r="Q21" s="9">
        <f t="shared" si="19"/>
        <v>-4.9999999999998863</v>
      </c>
      <c r="R21" s="6">
        <f t="shared" si="20"/>
        <v>91.666666666666842</v>
      </c>
      <c r="S21" s="7">
        <f t="shared" si="21"/>
        <v>0.91666666666666841</v>
      </c>
      <c r="T21" s="8">
        <f t="shared" si="22"/>
        <v>3.8194444444444517E-2</v>
      </c>
    </row>
    <row r="22" spans="1:20" ht="16.5" thickBot="1" x14ac:dyDescent="0.3">
      <c r="A22" s="10" t="s">
        <v>6</v>
      </c>
      <c r="B22" s="1">
        <v>44077</v>
      </c>
      <c r="C22" s="2"/>
      <c r="D22" s="3"/>
      <c r="E22" s="2">
        <v>15.15</v>
      </c>
      <c r="F22" s="5">
        <f t="shared" si="10"/>
        <v>15</v>
      </c>
      <c r="G22" s="5">
        <f t="shared" si="11"/>
        <v>0.25000000000000061</v>
      </c>
      <c r="H22" s="4">
        <v>16.04</v>
      </c>
      <c r="I22" s="5">
        <f t="shared" si="12"/>
        <v>16</v>
      </c>
      <c r="J22" s="5">
        <f t="shared" si="13"/>
        <v>6.666666666666525E-2</v>
      </c>
      <c r="K22" s="5">
        <f t="shared" si="14"/>
        <v>0.81666666666666465</v>
      </c>
      <c r="L22" s="5">
        <f t="shared" si="15"/>
        <v>0</v>
      </c>
      <c r="M22" s="5">
        <f t="shared" si="16"/>
        <v>0.48999999999999883</v>
      </c>
      <c r="N22" s="5">
        <f t="shared" si="17"/>
        <v>48.999999999999879</v>
      </c>
      <c r="O22" s="5">
        <f t="shared" si="18"/>
        <v>48.999999999999879</v>
      </c>
      <c r="P22" s="5">
        <v>60</v>
      </c>
      <c r="Q22" s="9">
        <f t="shared" si="19"/>
        <v>-11.000000000000121</v>
      </c>
      <c r="R22" s="6">
        <f t="shared" si="20"/>
        <v>81.666666666666472</v>
      </c>
      <c r="S22" s="7">
        <f t="shared" si="21"/>
        <v>0.81666666666666476</v>
      </c>
      <c r="T22" s="8">
        <f t="shared" si="22"/>
        <v>3.4027777777777699E-2</v>
      </c>
    </row>
    <row r="23" spans="1:20" ht="16.5" thickBot="1" x14ac:dyDescent="0.3">
      <c r="A23" s="10" t="s">
        <v>7</v>
      </c>
      <c r="B23" s="1">
        <v>44077</v>
      </c>
      <c r="C23" s="2"/>
      <c r="D23" s="3"/>
      <c r="E23" s="2">
        <v>14.31</v>
      </c>
      <c r="F23" s="5">
        <f t="shared" si="10"/>
        <v>14</v>
      </c>
      <c r="G23" s="5">
        <f t="shared" si="11"/>
        <v>0.5166666666666675</v>
      </c>
      <c r="H23" s="4">
        <v>15.39</v>
      </c>
      <c r="I23" s="5">
        <f t="shared" si="12"/>
        <v>15</v>
      </c>
      <c r="J23" s="5">
        <f t="shared" si="13"/>
        <v>0.65000000000000091</v>
      </c>
      <c r="K23" s="5">
        <f t="shared" si="14"/>
        <v>1.1333333333333333</v>
      </c>
      <c r="L23" s="5">
        <f t="shared" si="15"/>
        <v>1</v>
      </c>
      <c r="M23" s="5">
        <f t="shared" si="16"/>
        <v>7.9999999999999988E-2</v>
      </c>
      <c r="N23" s="5">
        <f t="shared" si="17"/>
        <v>68</v>
      </c>
      <c r="O23" s="5">
        <f t="shared" si="18"/>
        <v>68</v>
      </c>
      <c r="P23" s="5">
        <v>60</v>
      </c>
      <c r="Q23" s="9">
        <f t="shared" si="19"/>
        <v>8</v>
      </c>
      <c r="R23" s="6">
        <f t="shared" si="20"/>
        <v>113.33333333333333</v>
      </c>
      <c r="S23" s="7">
        <f t="shared" si="21"/>
        <v>1.1333333333333333</v>
      </c>
      <c r="T23" s="8">
        <f t="shared" si="22"/>
        <v>4.7222222222222221E-2</v>
      </c>
    </row>
    <row r="24" spans="1:20" ht="16.5" thickBot="1" x14ac:dyDescent="0.3">
      <c r="A24" s="10" t="s">
        <v>8</v>
      </c>
      <c r="B24" s="1">
        <v>44077</v>
      </c>
      <c r="C24" s="2"/>
      <c r="D24" s="3"/>
      <c r="E24" s="2">
        <v>14.49</v>
      </c>
      <c r="F24" s="5">
        <f t="shared" si="10"/>
        <v>14</v>
      </c>
      <c r="G24" s="5">
        <f t="shared" si="11"/>
        <v>0.81666666666666698</v>
      </c>
      <c r="H24" s="4">
        <v>16.059999999999999</v>
      </c>
      <c r="I24" s="5">
        <f t="shared" si="12"/>
        <v>16</v>
      </c>
      <c r="J24" s="5">
        <f t="shared" si="13"/>
        <v>9.9999999999997868E-2</v>
      </c>
      <c r="K24" s="5">
        <f t="shared" si="14"/>
        <v>1.283333333333331</v>
      </c>
      <c r="L24" s="5">
        <f t="shared" si="15"/>
        <v>1</v>
      </c>
      <c r="M24" s="5">
        <f t="shared" si="16"/>
        <v>0.1699999999999986</v>
      </c>
      <c r="N24" s="5">
        <f t="shared" si="17"/>
        <v>76.999999999999858</v>
      </c>
      <c r="O24" s="5">
        <f t="shared" si="18"/>
        <v>76.999999999999858</v>
      </c>
      <c r="P24" s="5">
        <v>60</v>
      </c>
      <c r="Q24" s="9">
        <f t="shared" si="19"/>
        <v>16.999999999999858</v>
      </c>
      <c r="R24" s="6">
        <f t="shared" si="20"/>
        <v>128.33333333333309</v>
      </c>
      <c r="S24" s="7">
        <f t="shared" si="21"/>
        <v>1.2833333333333308</v>
      </c>
      <c r="T24" s="8">
        <f t="shared" si="22"/>
        <v>5.3472222222222116E-2</v>
      </c>
    </row>
    <row r="25" spans="1:20" ht="16.5" thickBot="1" x14ac:dyDescent="0.3">
      <c r="A25" s="10" t="s">
        <v>9</v>
      </c>
      <c r="B25" s="1">
        <v>44077</v>
      </c>
      <c r="C25" s="2"/>
      <c r="D25" s="3"/>
      <c r="E25" s="2"/>
      <c r="F25" s="5">
        <f t="shared" si="10"/>
        <v>0</v>
      </c>
      <c r="G25" s="5">
        <f t="shared" si="11"/>
        <v>0</v>
      </c>
      <c r="H25" s="4"/>
      <c r="I25" s="5">
        <f t="shared" si="12"/>
        <v>0</v>
      </c>
      <c r="J25" s="5">
        <f t="shared" si="13"/>
        <v>0</v>
      </c>
      <c r="K25" s="5">
        <f t="shared" si="14"/>
        <v>0</v>
      </c>
      <c r="L25" s="5">
        <f t="shared" si="15"/>
        <v>0</v>
      </c>
      <c r="M25" s="5">
        <f t="shared" si="16"/>
        <v>0</v>
      </c>
      <c r="N25" s="5">
        <f t="shared" si="17"/>
        <v>0</v>
      </c>
      <c r="O25" s="5">
        <f t="shared" si="18"/>
        <v>0</v>
      </c>
      <c r="P25" s="5">
        <v>60</v>
      </c>
      <c r="Q25" s="9">
        <f t="shared" si="19"/>
        <v>0</v>
      </c>
      <c r="R25" s="6">
        <f t="shared" si="20"/>
        <v>0</v>
      </c>
      <c r="S25" s="7">
        <f t="shared" si="21"/>
        <v>0</v>
      </c>
      <c r="T25" s="8">
        <f t="shared" si="22"/>
        <v>0</v>
      </c>
    </row>
    <row r="26" spans="1:20" ht="16.5" thickBot="1" x14ac:dyDescent="0.3">
      <c r="A26" s="10" t="s">
        <v>10</v>
      </c>
      <c r="B26" s="1">
        <v>44077</v>
      </c>
      <c r="C26" s="2"/>
      <c r="D26" s="3"/>
      <c r="E26" s="2"/>
      <c r="F26" s="5">
        <f t="shared" si="10"/>
        <v>0</v>
      </c>
      <c r="G26" s="5">
        <f t="shared" si="11"/>
        <v>0</v>
      </c>
      <c r="H26" s="4"/>
      <c r="I26" s="5">
        <f t="shared" si="12"/>
        <v>0</v>
      </c>
      <c r="J26" s="5">
        <f t="shared" si="13"/>
        <v>0</v>
      </c>
      <c r="K26" s="5">
        <f t="shared" si="14"/>
        <v>0</v>
      </c>
      <c r="L26" s="5">
        <f t="shared" si="15"/>
        <v>0</v>
      </c>
      <c r="M26" s="5">
        <f t="shared" si="16"/>
        <v>0</v>
      </c>
      <c r="N26" s="5">
        <f t="shared" si="17"/>
        <v>0</v>
      </c>
      <c r="O26" s="5">
        <f t="shared" si="18"/>
        <v>0</v>
      </c>
      <c r="P26" s="5">
        <v>60</v>
      </c>
      <c r="Q26" s="9">
        <f t="shared" si="19"/>
        <v>0</v>
      </c>
      <c r="R26" s="6">
        <f t="shared" si="20"/>
        <v>0</v>
      </c>
      <c r="S26" s="7">
        <f t="shared" si="21"/>
        <v>0</v>
      </c>
      <c r="T26" s="8">
        <f t="shared" si="22"/>
        <v>0</v>
      </c>
    </row>
    <row r="27" spans="1:20" ht="16.5" thickBot="1" x14ac:dyDescent="0.3">
      <c r="A27" s="10" t="s">
        <v>11</v>
      </c>
      <c r="B27" s="1">
        <v>44077</v>
      </c>
      <c r="C27" s="2"/>
      <c r="D27" s="3"/>
      <c r="E27" s="2"/>
      <c r="F27" s="5">
        <f t="shared" si="10"/>
        <v>0</v>
      </c>
      <c r="G27" s="5">
        <f t="shared" si="11"/>
        <v>0</v>
      </c>
      <c r="H27" s="4"/>
      <c r="I27" s="5">
        <f t="shared" si="12"/>
        <v>0</v>
      </c>
      <c r="J27" s="5">
        <f t="shared" si="13"/>
        <v>0</v>
      </c>
      <c r="K27" s="5">
        <f t="shared" si="14"/>
        <v>0</v>
      </c>
      <c r="L27" s="5">
        <f t="shared" si="15"/>
        <v>0</v>
      </c>
      <c r="M27" s="5">
        <f t="shared" si="16"/>
        <v>0</v>
      </c>
      <c r="N27" s="5">
        <f t="shared" si="17"/>
        <v>0</v>
      </c>
      <c r="O27" s="5">
        <f t="shared" si="18"/>
        <v>0</v>
      </c>
      <c r="P27" s="5">
        <v>60</v>
      </c>
      <c r="Q27" s="9">
        <f t="shared" si="19"/>
        <v>0</v>
      </c>
      <c r="R27" s="6">
        <f t="shared" si="20"/>
        <v>0</v>
      </c>
      <c r="S27" s="7">
        <f t="shared" si="21"/>
        <v>0</v>
      </c>
      <c r="T27" s="8">
        <f t="shared" si="22"/>
        <v>0</v>
      </c>
    </row>
    <row r="28" spans="1:20" ht="16.5" thickBot="1" x14ac:dyDescent="0.3">
      <c r="A28" s="10" t="s">
        <v>12</v>
      </c>
      <c r="B28" s="1">
        <v>44077</v>
      </c>
      <c r="C28" s="2"/>
      <c r="D28" s="3"/>
      <c r="E28" s="2"/>
      <c r="F28" s="5">
        <f t="shared" si="10"/>
        <v>0</v>
      </c>
      <c r="G28" s="5">
        <f t="shared" si="11"/>
        <v>0</v>
      </c>
      <c r="H28" s="4"/>
      <c r="I28" s="5">
        <f t="shared" si="12"/>
        <v>0</v>
      </c>
      <c r="J28" s="5">
        <f t="shared" si="13"/>
        <v>0</v>
      </c>
      <c r="K28" s="5">
        <f t="shared" si="14"/>
        <v>0</v>
      </c>
      <c r="L28" s="5">
        <f t="shared" si="15"/>
        <v>0</v>
      </c>
      <c r="M28" s="5">
        <f t="shared" si="16"/>
        <v>0</v>
      </c>
      <c r="N28" s="5">
        <f t="shared" si="17"/>
        <v>0</v>
      </c>
      <c r="O28" s="5">
        <f>N28</f>
        <v>0</v>
      </c>
      <c r="P28" s="5">
        <v>60</v>
      </c>
      <c r="Q28" s="9">
        <f>IF(O28&gt;0,O28-P28,0)</f>
        <v>0</v>
      </c>
      <c r="R28" s="6">
        <f t="shared" si="20"/>
        <v>0</v>
      </c>
      <c r="S28" s="7">
        <f t="shared" si="21"/>
        <v>0</v>
      </c>
      <c r="T28" s="8">
        <f>S28/24+HOUR(HOUR(24))+HOUR(24)</f>
        <v>0</v>
      </c>
    </row>
    <row r="29" spans="1:20" ht="16.5" thickBot="1" x14ac:dyDescent="0.3">
      <c r="A29" s="10" t="s">
        <v>0</v>
      </c>
      <c r="B29" s="1">
        <v>44077</v>
      </c>
      <c r="C29" s="2"/>
      <c r="D29" s="3"/>
      <c r="E29" s="2">
        <v>14.25</v>
      </c>
      <c r="F29" s="5">
        <f t="shared" ref="F29:F33" si="23">INT(E29)</f>
        <v>14</v>
      </c>
      <c r="G29" s="5">
        <f t="shared" ref="G29:G33" si="24">(E29-F29)*100/60</f>
        <v>0.41666666666666669</v>
      </c>
      <c r="H29" s="4">
        <v>15.25</v>
      </c>
      <c r="I29" s="5">
        <f t="shared" ref="I29:I33" si="25">INT(H29)</f>
        <v>15</v>
      </c>
      <c r="J29" s="5">
        <f t="shared" ref="J29:J33" si="26">(H29-I29)*100/60</f>
        <v>0.41666666666666669</v>
      </c>
      <c r="K29" s="5">
        <f t="shared" ref="K29:K33" si="27">I29-F29+J29-G29</f>
        <v>1</v>
      </c>
      <c r="L29" s="5">
        <f t="shared" ref="L29:L33" si="28">IF(K29="","",INT(K29))</f>
        <v>1</v>
      </c>
      <c r="M29" s="5">
        <f t="shared" ref="M29:M33" si="29">IF(L29="","",((K29-L29)/100*60))</f>
        <v>0</v>
      </c>
      <c r="N29" s="5">
        <f t="shared" ref="N29:N33" si="30">L29*60+M29*100</f>
        <v>60</v>
      </c>
      <c r="O29" s="5">
        <f t="shared" ref="O29:O33" si="31">N29</f>
        <v>60</v>
      </c>
      <c r="P29" s="5">
        <v>60</v>
      </c>
      <c r="Q29" s="9">
        <f t="shared" ref="Q29:Q33" si="32">IF(O29&gt;0,O29-P29,0)</f>
        <v>0</v>
      </c>
      <c r="R29" s="6">
        <f t="shared" ref="R29:R33" si="33">O29*100/60</f>
        <v>100</v>
      </c>
      <c r="S29" s="7">
        <f t="shared" ref="S29:S33" si="34">((O29*100/60)/100)</f>
        <v>1</v>
      </c>
      <c r="T29" s="8">
        <f t="shared" ref="T29:T33" si="35">S29/24+HOUR(HOUR(24))+HOUR(24)</f>
        <v>4.1666666666666664E-2</v>
      </c>
    </row>
    <row r="30" spans="1:20" ht="16.5" thickBot="1" x14ac:dyDescent="0.3">
      <c r="A30" s="10" t="s">
        <v>1</v>
      </c>
      <c r="B30" s="1">
        <v>44077</v>
      </c>
      <c r="C30" s="2"/>
      <c r="D30" s="3"/>
      <c r="E30" s="2">
        <v>14.11</v>
      </c>
      <c r="F30" s="5">
        <f t="shared" si="23"/>
        <v>14</v>
      </c>
      <c r="G30" s="5">
        <f t="shared" si="24"/>
        <v>0.18333333333333238</v>
      </c>
      <c r="H30" s="4">
        <v>15.25</v>
      </c>
      <c r="I30" s="5">
        <f t="shared" si="25"/>
        <v>15</v>
      </c>
      <c r="J30" s="5">
        <f t="shared" si="26"/>
        <v>0.41666666666666669</v>
      </c>
      <c r="K30" s="5">
        <f t="shared" si="27"/>
        <v>1.2333333333333343</v>
      </c>
      <c r="L30" s="5">
        <f t="shared" si="28"/>
        <v>1</v>
      </c>
      <c r="M30" s="5">
        <f t="shared" si="29"/>
        <v>0.14000000000000057</v>
      </c>
      <c r="N30" s="5">
        <f t="shared" si="30"/>
        <v>74.000000000000057</v>
      </c>
      <c r="O30" s="5">
        <f t="shared" si="31"/>
        <v>74.000000000000057</v>
      </c>
      <c r="P30" s="5">
        <v>60</v>
      </c>
      <c r="Q30" s="9">
        <f t="shared" si="32"/>
        <v>14.000000000000057</v>
      </c>
      <c r="R30" s="6">
        <f t="shared" si="33"/>
        <v>123.33333333333343</v>
      </c>
      <c r="S30" s="7">
        <f t="shared" si="34"/>
        <v>1.2333333333333343</v>
      </c>
      <c r="T30" s="8">
        <f t="shared" si="35"/>
        <v>5.1388888888888928E-2</v>
      </c>
    </row>
    <row r="31" spans="1:20" ht="16.5" thickBot="1" x14ac:dyDescent="0.3">
      <c r="A31" s="10" t="s">
        <v>2</v>
      </c>
      <c r="B31" s="1">
        <v>44077</v>
      </c>
      <c r="C31" s="2"/>
      <c r="D31" s="3"/>
      <c r="E31" s="2"/>
      <c r="F31" s="5">
        <f t="shared" si="23"/>
        <v>0</v>
      </c>
      <c r="G31" s="5">
        <f t="shared" si="24"/>
        <v>0</v>
      </c>
      <c r="H31" s="4"/>
      <c r="I31" s="5">
        <f t="shared" si="25"/>
        <v>0</v>
      </c>
      <c r="J31" s="5">
        <f t="shared" si="26"/>
        <v>0</v>
      </c>
      <c r="K31" s="5">
        <f t="shared" si="27"/>
        <v>0</v>
      </c>
      <c r="L31" s="5">
        <f t="shared" si="28"/>
        <v>0</v>
      </c>
      <c r="M31" s="5">
        <f t="shared" si="29"/>
        <v>0</v>
      </c>
      <c r="N31" s="5">
        <f t="shared" si="30"/>
        <v>0</v>
      </c>
      <c r="O31" s="5">
        <f t="shared" si="31"/>
        <v>0</v>
      </c>
      <c r="P31" s="5">
        <v>60</v>
      </c>
      <c r="Q31" s="9">
        <f t="shared" si="32"/>
        <v>0</v>
      </c>
      <c r="R31" s="6">
        <f t="shared" si="33"/>
        <v>0</v>
      </c>
      <c r="S31" s="7">
        <f t="shared" si="34"/>
        <v>0</v>
      </c>
      <c r="T31" s="8">
        <f t="shared" si="35"/>
        <v>0</v>
      </c>
    </row>
    <row r="32" spans="1:20" ht="16.5" thickBot="1" x14ac:dyDescent="0.3">
      <c r="A32" s="10" t="s">
        <v>3</v>
      </c>
      <c r="B32" s="1">
        <v>44077</v>
      </c>
      <c r="C32" s="2"/>
      <c r="D32" s="3"/>
      <c r="E32" s="2">
        <v>15</v>
      </c>
      <c r="F32" s="5">
        <f t="shared" si="23"/>
        <v>15</v>
      </c>
      <c r="G32" s="5">
        <f t="shared" si="24"/>
        <v>0</v>
      </c>
      <c r="H32" s="4">
        <v>15.43</v>
      </c>
      <c r="I32" s="5">
        <f t="shared" si="25"/>
        <v>15</v>
      </c>
      <c r="J32" s="5">
        <f t="shared" si="26"/>
        <v>0.71666666666666623</v>
      </c>
      <c r="K32" s="5">
        <f t="shared" si="27"/>
        <v>0.71666666666666623</v>
      </c>
      <c r="L32" s="5">
        <f t="shared" si="28"/>
        <v>0</v>
      </c>
      <c r="M32" s="5">
        <f t="shared" si="29"/>
        <v>0.42999999999999972</v>
      </c>
      <c r="N32" s="5">
        <f t="shared" si="30"/>
        <v>42.999999999999972</v>
      </c>
      <c r="O32" s="5">
        <f t="shared" si="31"/>
        <v>42.999999999999972</v>
      </c>
      <c r="P32" s="5">
        <v>60</v>
      </c>
      <c r="Q32" s="9">
        <f t="shared" si="32"/>
        <v>-17.000000000000028</v>
      </c>
      <c r="R32" s="6">
        <f t="shared" si="33"/>
        <v>71.666666666666615</v>
      </c>
      <c r="S32" s="7">
        <f t="shared" si="34"/>
        <v>0.71666666666666612</v>
      </c>
      <c r="T32" s="8">
        <f t="shared" si="35"/>
        <v>2.9861111111111088E-2</v>
      </c>
    </row>
    <row r="33" spans="1:20" x14ac:dyDescent="0.25">
      <c r="A33" s="10" t="s">
        <v>4</v>
      </c>
      <c r="B33" s="1">
        <v>44077</v>
      </c>
      <c r="C33" s="2"/>
      <c r="D33" s="3"/>
      <c r="E33" s="2">
        <v>14.55</v>
      </c>
      <c r="F33" s="5">
        <f t="shared" si="23"/>
        <v>14</v>
      </c>
      <c r="G33" s="5">
        <f t="shared" si="24"/>
        <v>0.91666666666666785</v>
      </c>
      <c r="H33" s="4">
        <v>15.23</v>
      </c>
      <c r="I33" s="5">
        <f t="shared" si="25"/>
        <v>15</v>
      </c>
      <c r="J33" s="5">
        <f t="shared" si="26"/>
        <v>0.38333333333333403</v>
      </c>
      <c r="K33" s="5">
        <f t="shared" si="27"/>
        <v>0.46666666666666612</v>
      </c>
      <c r="L33" s="5">
        <f t="shared" si="28"/>
        <v>0</v>
      </c>
      <c r="M33" s="5">
        <f t="shared" si="29"/>
        <v>0.27999999999999964</v>
      </c>
      <c r="N33" s="5">
        <f t="shared" si="30"/>
        <v>27.999999999999964</v>
      </c>
      <c r="O33" s="5">
        <f t="shared" si="31"/>
        <v>27.999999999999964</v>
      </c>
      <c r="P33" s="5">
        <v>60</v>
      </c>
      <c r="Q33" s="9">
        <f t="shared" si="32"/>
        <v>-32.000000000000036</v>
      </c>
      <c r="R33" s="6">
        <f t="shared" si="33"/>
        <v>46.666666666666607</v>
      </c>
      <c r="S33" s="7">
        <f t="shared" si="34"/>
        <v>0.46666666666666606</v>
      </c>
      <c r="T33" s="8">
        <f t="shared" si="35"/>
        <v>1.944444444444442E-2</v>
      </c>
    </row>
    <row r="35" spans="1:20" x14ac:dyDescent="0.25">
      <c r="P35" s="14">
        <f>SUM(P3:P28)</f>
        <v>1560</v>
      </c>
      <c r="Q35" s="15">
        <f>SUM(Q3:Q33)</f>
        <v>-179.00000000000037</v>
      </c>
      <c r="R35" s="15">
        <f>SUM(Q3:Q28)</f>
        <v>-144.00000000000037</v>
      </c>
      <c r="S35" s="14">
        <f>SUM(S3:S28)</f>
        <v>10.599999999999994</v>
      </c>
      <c r="T35" s="16">
        <f>SUM(T3:T28)</f>
        <v>0.44166666666666643</v>
      </c>
    </row>
    <row r="36" spans="1:20" x14ac:dyDescent="0.25">
      <c r="S36" s="14">
        <f>SUM(S3:S28)</f>
        <v>10.599999999999994</v>
      </c>
      <c r="T36">
        <f>S36/24+HOUR(HOUR(24))+HOUR(24)</f>
        <v>0.44166666666666643</v>
      </c>
    </row>
    <row r="37" spans="1:20" x14ac:dyDescent="0.25">
      <c r="T37" t="str">
        <f>IF(T35&gt;T36,T35-T36,"")</f>
        <v/>
      </c>
    </row>
  </sheetData>
  <conditionalFormatting sqref="B17:B21">
    <cfRule type="expression" dxfId="9" priority="7" stopIfTrue="1">
      <formula>WEEKDAY($B17,2)&gt;5</formula>
    </cfRule>
  </conditionalFormatting>
  <conditionalFormatting sqref="P3">
    <cfRule type="expression" priority="16" stopIfTrue="1">
      <formula>"´=SI(EstGras=0)"</formula>
    </cfRule>
    <cfRule type="expression" priority="17" stopIfTrue="1">
      <formula>IF(EstCouleur(P256),504,0)</formula>
    </cfRule>
  </conditionalFormatting>
  <conditionalFormatting sqref="B3:T3">
    <cfRule type="expression" dxfId="8" priority="18" stopIfTrue="1">
      <formula>WEEKDAY($B3,2)&gt;5</formula>
    </cfRule>
  </conditionalFormatting>
  <conditionalFormatting sqref="P4:P27">
    <cfRule type="expression" priority="13" stopIfTrue="1">
      <formula>"´=SI(EstGras=0)"</formula>
    </cfRule>
    <cfRule type="expression" priority="14" stopIfTrue="1">
      <formula>IF(EstCouleur(P257),504,0)</formula>
    </cfRule>
  </conditionalFormatting>
  <conditionalFormatting sqref="C4:T27">
    <cfRule type="expression" dxfId="7" priority="15" stopIfTrue="1">
      <formula>WEEKDAY($B4,2)&gt;5</formula>
    </cfRule>
  </conditionalFormatting>
  <conditionalFormatting sqref="P28">
    <cfRule type="expression" priority="10" stopIfTrue="1">
      <formula>"´=SI(EstGras=0)"</formula>
    </cfRule>
    <cfRule type="expression" priority="11" stopIfTrue="1">
      <formula>IF(EstCouleur(P281),504,0)</formula>
    </cfRule>
  </conditionalFormatting>
  <conditionalFormatting sqref="C28:T28">
    <cfRule type="expression" dxfId="6" priority="12" stopIfTrue="1">
      <formula>WEEKDAY($B28,2)&gt;5</formula>
    </cfRule>
  </conditionalFormatting>
  <conditionalFormatting sqref="B4:B15">
    <cfRule type="expression" dxfId="5" priority="9" stopIfTrue="1">
      <formula>WEEKDAY($B4,2)&gt;5</formula>
    </cfRule>
  </conditionalFormatting>
  <conditionalFormatting sqref="B16">
    <cfRule type="expression" dxfId="4" priority="8" stopIfTrue="1">
      <formula>WEEKDAY($B16,2)&gt;5</formula>
    </cfRule>
  </conditionalFormatting>
  <conditionalFormatting sqref="P29:P33">
    <cfRule type="expression" priority="4" stopIfTrue="1">
      <formula>"´=SI(EstGras=0)"</formula>
    </cfRule>
    <cfRule type="expression" priority="5" stopIfTrue="1">
      <formula>IF(EstCouleur(P282),504,0)</formula>
    </cfRule>
  </conditionalFormatting>
  <conditionalFormatting sqref="C29:T33">
    <cfRule type="expression" dxfId="2" priority="6" stopIfTrue="1">
      <formula>WEEKDAY($B29,2)&gt;5</formula>
    </cfRule>
  </conditionalFormatting>
  <conditionalFormatting sqref="B22:B33">
    <cfRule type="expression" dxfId="0" priority="1" stopIfTrue="1">
      <formula>WEEKDAY($B22,2)&gt;5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</dc:creator>
  <cp:lastModifiedBy>Georges</cp:lastModifiedBy>
  <dcterms:created xsi:type="dcterms:W3CDTF">2020-12-23T18:13:26Z</dcterms:created>
  <dcterms:modified xsi:type="dcterms:W3CDTF">2020-12-25T11:25:32Z</dcterms:modified>
</cp:coreProperties>
</file>