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11565" activeTab="0"/>
  </bookViews>
  <sheets>
    <sheet name="TABLEAU EFFECTIF" sheetId="1" r:id="rId1"/>
    <sheet name="2020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<sst xmlns="http://schemas.openxmlformats.org/spreadsheetml/2006/main" count="87" uniqueCount="47">
  <si>
    <t>Nombre d'heures travaillées par semaine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</si>
  <si>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</si>
  <si>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</si>
  <si>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</si>
  <si>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</si>
  <si>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</si>
  <si>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</si>
  <si>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</si>
  <si>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</si>
  <si>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</si>
  <si>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</si>
  <si>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</si>
  <si>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</si>
  <si>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ETP</t>
  </si>
  <si>
    <t>CDI</t>
  </si>
  <si>
    <t>CDD</t>
  </si>
  <si>
    <t>Date d'entrée</t>
  </si>
  <si>
    <t>Date de sortie</t>
  </si>
  <si>
    <t>Nature du contrat CDI ou CDD</t>
  </si>
  <si>
    <t>TOTAL</t>
  </si>
  <si>
    <t>Nombre  de jour de travail semaine</t>
  </si>
  <si>
    <t>Temps de travail par semaine</t>
  </si>
  <si>
    <t>Moyenne de jour travaillés par an</t>
  </si>
  <si>
    <t>Temps de travail par jour</t>
  </si>
  <si>
    <t>AB</t>
  </si>
  <si>
    <t>BA</t>
  </si>
  <si>
    <t>AC</t>
  </si>
  <si>
    <t>AD</t>
  </si>
  <si>
    <t>AE</t>
  </si>
  <si>
    <t>AF</t>
  </si>
  <si>
    <t>AG</t>
  </si>
  <si>
    <t>BC</t>
  </si>
  <si>
    <t>BD</t>
  </si>
  <si>
    <t>SERVICE 1</t>
  </si>
  <si>
    <t>SERVICE2</t>
  </si>
  <si>
    <t>BE</t>
  </si>
  <si>
    <t>BF</t>
  </si>
  <si>
    <t>BG</t>
  </si>
  <si>
    <t>CA</t>
  </si>
  <si>
    <t>CB</t>
  </si>
  <si>
    <t>CD</t>
  </si>
  <si>
    <t>CE</t>
  </si>
  <si>
    <t>CC</t>
  </si>
  <si>
    <t>RR</t>
  </si>
  <si>
    <t>GS</t>
  </si>
  <si>
    <t>RB</t>
  </si>
  <si>
    <t>SS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</si>
</sst>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hh:mm:ss"/>
    <numFmt numFmtId="166" formatCode="[h]:\ mm;\ @"/>
    <numFmt numFmtId="167" formatCode="[$-F400]h:mm:ss\ AM/PM"/>
    <numFmt numFmtId="168" formatCode="mm:ss.0;@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/>
    </border>
    <border>
      <left style="medium"/>
      <right/>
      <top/>
      <bottom style="thin">
        <color indexed="8"/>
      </bottom>
    </border>
    <border>
      <left style="medium"/>
      <right/>
      <top/>
      <bottom style="thin"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" fillId="33" borderId="11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6" fillId="34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33" borderId="0" xfId="0" applyFont="1" applyFill="1" applyBorder="1" applyAlignment="1">
      <alignment horizontal="left" vertical="center"/>
    </xf>
    <xf numFmtId="0" fontId="2" fillId="7" borderId="18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3" fillId="33" borderId="21" xfId="0" applyFont="1" applyFill="1" applyBorder="1" applyAlignment="1">
      <alignment vertical="center"/>
    </xf>
    <xf numFmtId="0" fontId="0" fillId="0" borderId="20" xfId="0" applyBorder="1" applyAlignment="1">
      <alignment/>
    </xf>
    <xf numFmtId="0" fontId="36" fillId="34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0" fillId="0" borderId="23" xfId="0" applyBorder="1" applyAlignment="1">
      <alignment/>
    </xf>
    <xf numFmtId="14" fontId="3" fillId="33" borderId="17" xfId="0" applyNumberFormat="1" applyFont="1" applyFill="1" applyBorder="1" applyAlignment="1">
      <alignment horizontal="left" vertical="center"/>
    </xf>
    <xf numFmtId="0" fontId="2" fillId="7" borderId="18" xfId="0" applyFont="1" applyFill="1" applyBorder="1" applyAlignment="1">
      <alignment horizontal="left" vertical="center" wrapText="1"/>
    </xf>
    <xf numFmtId="2" fontId="0" fillId="35" borderId="17" xfId="0" applyNumberFormat="1" applyFont="1" applyFill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2" fontId="0" fillId="0" borderId="0" xfId="0" applyNumberFormat="1" applyFont="1" applyFill="1" applyBorder="1" applyAlignment="1">
      <alignment/>
    </xf>
    <xf numFmtId="0" fontId="37" fillId="0" borderId="0" xfId="0" applyFont="1" applyBorder="1" applyAlignment="1">
      <alignment horizontal="left" vertical="center"/>
    </xf>
    <xf numFmtId="0" fontId="37" fillId="33" borderId="0" xfId="0" applyFont="1" applyFill="1" applyBorder="1" applyAlignment="1">
      <alignment vertical="center"/>
    </xf>
    <xf numFmtId="0" fontId="22" fillId="0" borderId="0" xfId="0" applyFont="1" applyBorder="1" applyAlignment="1">
      <alignment/>
    </xf>
    <xf numFmtId="2" fontId="22" fillId="0" borderId="0" xfId="0" applyNumberFormat="1" applyFont="1" applyFill="1" applyBorder="1" applyAlignment="1">
      <alignment/>
    </xf>
    <xf numFmtId="2" fontId="0" fillId="0" borderId="17" xfId="0" applyNumberForma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A33" sqref="A33"/>
    </sheetView>
  </sheetViews>
  <sheetFormatPr defaultColWidth="11.421875" defaultRowHeight="15"/>
  <cols>
    <col min="1" max="1" width="29.57421875" style="0" customWidth="1"/>
    <col min="2" max="2" width="11.7109375" style="0" customWidth="1"/>
    <col min="3" max="3" width="14.8515625" style="0" customWidth="1"/>
    <col min="4" max="4" width="13.8515625" style="0" customWidth="1"/>
    <col min="5" max="9" width="12.140625" style="0" customWidth="1"/>
  </cols>
  <sheetData>
    <row r="1" spans="1:4" ht="15.75" thickBot="1">
      <c r="A1" s="1"/>
      <c r="B1" s="11"/>
      <c r="C1" s="11"/>
      <c r="D1" s="11"/>
    </row>
    <row r="2" spans="1:10" ht="60">
      <c r="A2" s="13" t="s">
        <v>33</v>
      </c>
      <c r="B2" s="24" t="s">
        <v>18</v>
      </c>
      <c r="C2" s="13" t="s">
        <v>16</v>
      </c>
      <c r="D2" s="13" t="s">
        <v>17</v>
      </c>
      <c r="E2" s="19" t="s">
        <v>0</v>
      </c>
      <c r="F2" s="19" t="s">
        <v>20</v>
      </c>
      <c r="G2" s="19" t="s">
        <v>23</v>
      </c>
      <c r="H2" s="19" t="s">
        <v>22</v>
      </c>
      <c r="I2" s="19" t="s">
        <v>21</v>
      </c>
      <c r="J2" s="7" t="s">
        <v>13</v>
      </c>
    </row>
    <row r="3" spans="1:10" ht="15">
      <c r="A3" s="14" t="s">
        <v>24</v>
      </c>
      <c r="B3" s="20" t="s">
        <v>14</v>
      </c>
      <c r="C3" s="21"/>
      <c r="D3" s="21"/>
      <c r="E3" s="8">
        <v>39</v>
      </c>
      <c r="F3" s="8">
        <v>5</v>
      </c>
      <c r="G3" s="8">
        <f>(+E3/F3)-0.3</f>
        <v>7.5</v>
      </c>
      <c r="H3" s="8">
        <f>+(365-104-12)-25-4-20</f>
        <v>200</v>
      </c>
      <c r="I3" s="8">
        <f>+F3*G3</f>
        <v>37.5</v>
      </c>
      <c r="J3" s="34">
        <f>+I3/35</f>
        <v>1.0714285714285714</v>
      </c>
    </row>
    <row r="4" spans="1:10" ht="15">
      <c r="A4" s="14" t="s">
        <v>26</v>
      </c>
      <c r="B4" s="20" t="s">
        <v>14</v>
      </c>
      <c r="C4" s="21"/>
      <c r="D4" s="21"/>
      <c r="E4" s="8">
        <v>36</v>
      </c>
      <c r="F4" s="8">
        <v>5</v>
      </c>
      <c r="G4" s="8">
        <f aca="true" t="shared" si="0" ref="G4:G14">(+E4/F4)-0.3</f>
        <v>6.9</v>
      </c>
      <c r="H4" s="8">
        <f aca="true" t="shared" si="1" ref="H4:H10">+(365-104-12)-25-4-10</f>
        <v>210</v>
      </c>
      <c r="I4" s="8">
        <f aca="true" t="shared" si="2" ref="I4:I14">+F4*G4</f>
        <v>34.5</v>
      </c>
      <c r="J4" s="34">
        <f aca="true" t="shared" si="3" ref="J4:J14">+I4/35</f>
        <v>0.9857142857142858</v>
      </c>
    </row>
    <row r="5" spans="1:10" ht="15">
      <c r="A5" s="14" t="s">
        <v>27</v>
      </c>
      <c r="B5" s="20" t="s">
        <v>14</v>
      </c>
      <c r="C5" s="21"/>
      <c r="D5" s="21"/>
      <c r="E5" s="8">
        <v>39</v>
      </c>
      <c r="F5" s="8">
        <v>5</v>
      </c>
      <c r="G5" s="8">
        <f t="shared" si="0"/>
        <v>7.5</v>
      </c>
      <c r="H5" s="8">
        <f>+(365-104-12)-25-4-20</f>
        <v>200</v>
      </c>
      <c r="I5" s="8">
        <f t="shared" si="2"/>
        <v>37.5</v>
      </c>
      <c r="J5" s="34">
        <f t="shared" si="3"/>
        <v>1.0714285714285714</v>
      </c>
    </row>
    <row r="6" spans="1:10" ht="15">
      <c r="A6" s="14" t="s">
        <v>28</v>
      </c>
      <c r="B6" s="20" t="s">
        <v>14</v>
      </c>
      <c r="C6" s="21"/>
      <c r="D6" s="21"/>
      <c r="E6" s="8">
        <v>38</v>
      </c>
      <c r="F6" s="8">
        <v>5</v>
      </c>
      <c r="G6" s="8">
        <f t="shared" si="0"/>
        <v>7.3</v>
      </c>
      <c r="H6" s="8">
        <f>+(365-104-12)-25-4-20</f>
        <v>200</v>
      </c>
      <c r="I6" s="8">
        <f t="shared" si="2"/>
        <v>36.5</v>
      </c>
      <c r="J6" s="34">
        <f t="shared" si="3"/>
        <v>1.042857142857143</v>
      </c>
    </row>
    <row r="7" spans="1:10" ht="15">
      <c r="A7" s="14" t="s">
        <v>29</v>
      </c>
      <c r="B7" s="20" t="s">
        <v>14</v>
      </c>
      <c r="C7" s="21"/>
      <c r="D7" s="21"/>
      <c r="E7" s="8">
        <v>21.21</v>
      </c>
      <c r="F7" s="8">
        <v>3</v>
      </c>
      <c r="G7" s="8">
        <f t="shared" si="0"/>
        <v>6.7700000000000005</v>
      </c>
      <c r="H7" s="8">
        <f t="shared" si="1"/>
        <v>210</v>
      </c>
      <c r="I7" s="8">
        <f t="shared" si="2"/>
        <v>20.310000000000002</v>
      </c>
      <c r="J7" s="34">
        <f t="shared" si="3"/>
        <v>0.5802857142857144</v>
      </c>
    </row>
    <row r="8" spans="1:10" ht="15">
      <c r="A8" s="14" t="s">
        <v>30</v>
      </c>
      <c r="B8" s="20" t="s">
        <v>14</v>
      </c>
      <c r="C8" s="21"/>
      <c r="D8" s="21"/>
      <c r="E8" s="8">
        <v>32</v>
      </c>
      <c r="F8" s="8">
        <v>4</v>
      </c>
      <c r="G8" s="8">
        <f t="shared" si="0"/>
        <v>7.7</v>
      </c>
      <c r="H8" s="8">
        <f t="shared" si="1"/>
        <v>210</v>
      </c>
      <c r="I8" s="8">
        <f t="shared" si="2"/>
        <v>30.8</v>
      </c>
      <c r="J8" s="34">
        <f t="shared" si="3"/>
        <v>0.88</v>
      </c>
    </row>
    <row r="9" spans="1:10" ht="15">
      <c r="A9" s="14" t="s">
        <v>25</v>
      </c>
      <c r="B9" s="20" t="s">
        <v>14</v>
      </c>
      <c r="C9" s="21"/>
      <c r="D9" s="21"/>
      <c r="E9" s="8">
        <v>32</v>
      </c>
      <c r="F9" s="8">
        <v>4</v>
      </c>
      <c r="G9" s="8">
        <f t="shared" si="0"/>
        <v>7.7</v>
      </c>
      <c r="H9" s="8">
        <f t="shared" si="1"/>
        <v>210</v>
      </c>
      <c r="I9" s="8">
        <f t="shared" si="2"/>
        <v>30.8</v>
      </c>
      <c r="J9" s="34">
        <f t="shared" si="3"/>
        <v>0.88</v>
      </c>
    </row>
    <row r="10" spans="1:10" ht="15">
      <c r="A10" s="14" t="s">
        <v>31</v>
      </c>
      <c r="B10" s="20" t="s">
        <v>14</v>
      </c>
      <c r="C10" s="21"/>
      <c r="D10" s="21"/>
      <c r="E10" s="8">
        <v>21.21</v>
      </c>
      <c r="F10" s="8">
        <v>5</v>
      </c>
      <c r="G10" s="8">
        <f t="shared" si="0"/>
        <v>3.942</v>
      </c>
      <c r="H10" s="8">
        <f t="shared" si="1"/>
        <v>210</v>
      </c>
      <c r="I10" s="8">
        <f t="shared" si="2"/>
        <v>19.71</v>
      </c>
      <c r="J10" s="34">
        <f t="shared" si="3"/>
        <v>0.5631428571428572</v>
      </c>
    </row>
    <row r="11" spans="1:10" ht="15">
      <c r="A11" s="14" t="s">
        <v>32</v>
      </c>
      <c r="B11" s="20" t="s">
        <v>14</v>
      </c>
      <c r="C11" s="21"/>
      <c r="D11" s="21"/>
      <c r="E11" s="8">
        <v>39</v>
      </c>
      <c r="F11" s="8">
        <v>5</v>
      </c>
      <c r="G11" s="8">
        <f t="shared" si="0"/>
        <v>7.5</v>
      </c>
      <c r="H11" s="8">
        <f>+(365-104-12)-25-4-20</f>
        <v>200</v>
      </c>
      <c r="I11" s="8">
        <f t="shared" si="2"/>
        <v>37.5</v>
      </c>
      <c r="J11" s="34">
        <f t="shared" si="3"/>
        <v>1.0714285714285714</v>
      </c>
    </row>
    <row r="12" spans="1:10" ht="15">
      <c r="A12" s="14" t="s">
        <v>35</v>
      </c>
      <c r="B12" s="20" t="s">
        <v>14</v>
      </c>
      <c r="C12" s="21"/>
      <c r="D12" s="21"/>
      <c r="E12" s="8">
        <v>39</v>
      </c>
      <c r="F12" s="8">
        <v>5</v>
      </c>
      <c r="G12" s="8">
        <f t="shared" si="0"/>
        <v>7.5</v>
      </c>
      <c r="H12" s="8">
        <f>+(365-104-12)-25-4-20</f>
        <v>200</v>
      </c>
      <c r="I12" s="8">
        <f t="shared" si="2"/>
        <v>37.5</v>
      </c>
      <c r="J12" s="34">
        <f t="shared" si="3"/>
        <v>1.0714285714285714</v>
      </c>
    </row>
    <row r="13" spans="1:10" ht="15">
      <c r="A13" s="14" t="s">
        <v>36</v>
      </c>
      <c r="B13" s="20" t="s">
        <v>14</v>
      </c>
      <c r="C13" s="21"/>
      <c r="D13" s="21"/>
      <c r="E13" s="8"/>
      <c r="F13" s="8"/>
      <c r="G13" s="8"/>
      <c r="H13" s="8"/>
      <c r="I13" s="8">
        <f t="shared" si="2"/>
        <v>0</v>
      </c>
      <c r="J13" s="34">
        <f t="shared" si="3"/>
        <v>0</v>
      </c>
    </row>
    <row r="14" spans="1:10" ht="15">
      <c r="A14" s="14" t="s">
        <v>37</v>
      </c>
      <c r="B14" s="20" t="s">
        <v>14</v>
      </c>
      <c r="C14" s="21"/>
      <c r="D14" s="21"/>
      <c r="E14" s="8">
        <v>39</v>
      </c>
      <c r="F14" s="8">
        <v>5</v>
      </c>
      <c r="G14" s="8">
        <f t="shared" si="0"/>
        <v>7.5</v>
      </c>
      <c r="H14" s="8">
        <f>+(365-104-12)-25-4-20</f>
        <v>200</v>
      </c>
      <c r="I14" s="8">
        <f t="shared" si="2"/>
        <v>37.5</v>
      </c>
      <c r="J14" s="34">
        <f t="shared" si="3"/>
        <v>1.0714285714285714</v>
      </c>
    </row>
    <row r="15" spans="1:10" ht="15">
      <c r="A15" s="15"/>
      <c r="B15" s="20"/>
      <c r="C15" s="21"/>
      <c r="D15" s="21"/>
      <c r="E15" s="8"/>
      <c r="F15" s="8"/>
      <c r="G15" s="8"/>
      <c r="H15" s="8"/>
      <c r="I15" s="8"/>
      <c r="J15" s="25">
        <f>IF(E15="","",+$E$3:$E$18/35)</f>
      </c>
    </row>
    <row r="16" spans="1:10" ht="15">
      <c r="A16" s="15"/>
      <c r="B16" s="20"/>
      <c r="C16" s="21"/>
      <c r="D16" s="21"/>
      <c r="E16" s="8"/>
      <c r="F16" s="8"/>
      <c r="G16" s="8"/>
      <c r="H16" s="8"/>
      <c r="I16" s="8"/>
      <c r="J16" s="25">
        <f>IF(E16="","",+$E$3:$E$18/35)</f>
      </c>
    </row>
    <row r="17" spans="1:10" ht="15">
      <c r="A17" s="15"/>
      <c r="B17" s="20"/>
      <c r="C17" s="21"/>
      <c r="D17" s="21"/>
      <c r="E17" s="8"/>
      <c r="F17" s="8"/>
      <c r="G17" s="8"/>
      <c r="H17" s="8"/>
      <c r="I17" s="8"/>
      <c r="J17" s="25">
        <f>IF(E17="","",+$E$3:$E$18/35)</f>
      </c>
    </row>
    <row r="18" spans="1:10" ht="15">
      <c r="A18" s="16"/>
      <c r="B18" s="20"/>
      <c r="C18" s="21"/>
      <c r="D18" s="21"/>
      <c r="E18" s="8"/>
      <c r="F18" s="8"/>
      <c r="G18" s="8"/>
      <c r="H18" s="8"/>
      <c r="I18" s="8"/>
      <c r="J18" s="25">
        <f>IF(E18="","",+$E$3:$E$18/35)</f>
      </c>
    </row>
    <row r="19" spans="1:10" ht="15">
      <c r="A19" s="26"/>
      <c r="B19" s="27"/>
      <c r="C19" s="27"/>
      <c r="D19" s="27"/>
      <c r="E19" s="28"/>
      <c r="F19" s="28"/>
      <c r="G19" s="28"/>
      <c r="H19" s="28"/>
      <c r="I19" s="28"/>
      <c r="J19" s="29"/>
    </row>
    <row r="20" spans="1:10" ht="15">
      <c r="A20" s="30" t="s">
        <v>19</v>
      </c>
      <c r="B20" s="31"/>
      <c r="C20" s="31"/>
      <c r="D20" s="31"/>
      <c r="E20" s="32">
        <f>SUM(E3:E18)</f>
        <v>375.42</v>
      </c>
      <c r="F20" s="32"/>
      <c r="G20" s="32"/>
      <c r="H20" s="32"/>
      <c r="I20" s="32">
        <f>SUM(I3:I18)</f>
        <v>360.12</v>
      </c>
      <c r="J20" s="33">
        <f>SUM(J3:J19)</f>
        <v>10.289142857142856</v>
      </c>
    </row>
    <row r="21" spans="1:10" ht="15">
      <c r="A21" s="26"/>
      <c r="B21" s="27"/>
      <c r="C21" s="27"/>
      <c r="D21" s="27"/>
      <c r="E21" s="28"/>
      <c r="F21" s="28"/>
      <c r="G21" s="28"/>
      <c r="H21" s="28"/>
      <c r="I21" s="28"/>
      <c r="J21" s="29"/>
    </row>
    <row r="22" spans="1:4" ht="15.75" thickBot="1">
      <c r="A22" s="9"/>
      <c r="B22" s="12"/>
      <c r="C22" s="12"/>
      <c r="D22" s="12"/>
    </row>
    <row r="23" spans="1:10" ht="60">
      <c r="A23" s="13" t="s">
        <v>34</v>
      </c>
      <c r="B23" s="24" t="s">
        <v>18</v>
      </c>
      <c r="C23" s="13" t="s">
        <v>16</v>
      </c>
      <c r="D23" s="13" t="s">
        <v>17</v>
      </c>
      <c r="E23" s="19" t="s">
        <v>0</v>
      </c>
      <c r="F23" s="19" t="s">
        <v>20</v>
      </c>
      <c r="G23" s="19" t="s">
        <v>23</v>
      </c>
      <c r="H23" s="19" t="s">
        <v>22</v>
      </c>
      <c r="I23" s="19"/>
      <c r="J23" s="7" t="s">
        <v>13</v>
      </c>
    </row>
    <row r="24" spans="1:10" ht="15">
      <c r="A24" s="17" t="s">
        <v>38</v>
      </c>
      <c r="B24" s="20" t="s">
        <v>14</v>
      </c>
      <c r="C24" s="21"/>
      <c r="D24" s="21"/>
      <c r="E24" s="8">
        <v>39</v>
      </c>
      <c r="F24" s="8">
        <v>5</v>
      </c>
      <c r="G24" s="8">
        <f aca="true" t="shared" si="4" ref="G24:G32">(+E24/F24)-0.3</f>
        <v>7.5</v>
      </c>
      <c r="H24" s="8">
        <f>+(365-104-12)-25-4-20</f>
        <v>200</v>
      </c>
      <c r="I24" s="8">
        <f>+F24*G24</f>
        <v>37.5</v>
      </c>
      <c r="J24" s="34">
        <f>+I24/35</f>
        <v>1.0714285714285714</v>
      </c>
    </row>
    <row r="25" spans="1:10" ht="15">
      <c r="A25" s="14" t="s">
        <v>39</v>
      </c>
      <c r="B25" s="20" t="s">
        <v>14</v>
      </c>
      <c r="C25" s="21"/>
      <c r="D25" s="21"/>
      <c r="E25" s="8">
        <v>28.27</v>
      </c>
      <c r="F25" s="8">
        <v>4</v>
      </c>
      <c r="G25" s="8">
        <f t="shared" si="4"/>
        <v>6.7675</v>
      </c>
      <c r="H25" s="8">
        <f>+(365-104-12)-25-4-10</f>
        <v>210</v>
      </c>
      <c r="I25" s="8">
        <f aca="true" t="shared" si="5" ref="I25:I32">+F25*G25</f>
        <v>27.07</v>
      </c>
      <c r="J25" s="34">
        <f aca="true" t="shared" si="6" ref="J25:J32">+I25/35</f>
        <v>0.7734285714285715</v>
      </c>
    </row>
    <row r="26" spans="1:10" ht="15">
      <c r="A26" s="17" t="s">
        <v>40</v>
      </c>
      <c r="B26" s="20" t="s">
        <v>14</v>
      </c>
      <c r="C26" s="21"/>
      <c r="D26" s="21"/>
      <c r="E26" s="8"/>
      <c r="F26" s="8"/>
      <c r="G26" s="8"/>
      <c r="H26" s="8">
        <f>+(365-104-12)-25-4-20</f>
        <v>200</v>
      </c>
      <c r="I26" s="8">
        <f t="shared" si="5"/>
        <v>0</v>
      </c>
      <c r="J26" s="34">
        <f t="shared" si="6"/>
        <v>0</v>
      </c>
    </row>
    <row r="27" spans="1:10" ht="15">
      <c r="A27" s="14" t="s">
        <v>41</v>
      </c>
      <c r="B27" s="20" t="s">
        <v>14</v>
      </c>
      <c r="C27" s="21"/>
      <c r="D27" s="21"/>
      <c r="E27" s="8">
        <v>39</v>
      </c>
      <c r="F27" s="8">
        <v>5</v>
      </c>
      <c r="G27" s="8">
        <f t="shared" si="4"/>
        <v>7.5</v>
      </c>
      <c r="H27" s="8">
        <f>+(365-104-12)-25-4-20</f>
        <v>200</v>
      </c>
      <c r="I27" s="8">
        <f t="shared" si="5"/>
        <v>37.5</v>
      </c>
      <c r="J27" s="34">
        <f t="shared" si="6"/>
        <v>1.0714285714285714</v>
      </c>
    </row>
    <row r="28" spans="1:10" ht="15">
      <c r="A28" s="14" t="s">
        <v>42</v>
      </c>
      <c r="B28" s="20" t="s">
        <v>14</v>
      </c>
      <c r="C28" s="21"/>
      <c r="D28" s="21"/>
      <c r="E28" s="8">
        <v>39</v>
      </c>
      <c r="F28" s="8">
        <v>5</v>
      </c>
      <c r="G28" s="8">
        <f t="shared" si="4"/>
        <v>7.5</v>
      </c>
      <c r="H28" s="8">
        <f>+(365-104-12)-25-4-20</f>
        <v>200</v>
      </c>
      <c r="I28" s="8">
        <f t="shared" si="5"/>
        <v>37.5</v>
      </c>
      <c r="J28" s="34">
        <f t="shared" si="6"/>
        <v>1.0714285714285714</v>
      </c>
    </row>
    <row r="29" spans="1:10" ht="15">
      <c r="A29" s="17" t="s">
        <v>43</v>
      </c>
      <c r="B29" s="20" t="s">
        <v>14</v>
      </c>
      <c r="C29" s="21"/>
      <c r="D29" s="21"/>
      <c r="E29" s="8">
        <v>32</v>
      </c>
      <c r="F29" s="8">
        <v>5</v>
      </c>
      <c r="G29" s="8">
        <f t="shared" si="4"/>
        <v>6.1000000000000005</v>
      </c>
      <c r="H29" s="8">
        <f>+(365-104-12)-25-4-10</f>
        <v>210</v>
      </c>
      <c r="I29" s="8">
        <f t="shared" si="5"/>
        <v>30.500000000000004</v>
      </c>
      <c r="J29" s="34">
        <f t="shared" si="6"/>
        <v>0.8714285714285716</v>
      </c>
    </row>
    <row r="30" spans="1:10" ht="15">
      <c r="A30" s="17" t="s">
        <v>44</v>
      </c>
      <c r="B30" s="20" t="s">
        <v>14</v>
      </c>
      <c r="C30" s="21"/>
      <c r="D30" s="21"/>
      <c r="E30" s="8">
        <v>39</v>
      </c>
      <c r="F30" s="8">
        <v>5</v>
      </c>
      <c r="G30" s="8">
        <f t="shared" si="4"/>
        <v>7.5</v>
      </c>
      <c r="H30" s="8">
        <f>+(365-104-12)-25-4-20</f>
        <v>200</v>
      </c>
      <c r="I30" s="8">
        <f t="shared" si="5"/>
        <v>37.5</v>
      </c>
      <c r="J30" s="34">
        <f t="shared" si="6"/>
        <v>1.0714285714285714</v>
      </c>
    </row>
    <row r="31" spans="1:10" ht="15">
      <c r="A31" s="14" t="s">
        <v>45</v>
      </c>
      <c r="B31" s="20" t="s">
        <v>15</v>
      </c>
      <c r="C31" s="23">
        <v>44075</v>
      </c>
      <c r="D31" s="23">
        <v>44196</v>
      </c>
      <c r="E31" s="8">
        <v>35.33</v>
      </c>
      <c r="F31" s="8">
        <v>5</v>
      </c>
      <c r="G31" s="8">
        <f t="shared" si="4"/>
        <v>6.766</v>
      </c>
      <c r="H31" s="8"/>
      <c r="I31" s="8">
        <f t="shared" si="5"/>
        <v>33.83</v>
      </c>
      <c r="J31" s="34">
        <f t="shared" si="6"/>
        <v>0.9665714285714285</v>
      </c>
    </row>
    <row r="32" spans="1:10" ht="15">
      <c r="A32" s="18" t="s">
        <v>46</v>
      </c>
      <c r="B32" s="20" t="s">
        <v>15</v>
      </c>
      <c r="C32" s="23">
        <v>44075</v>
      </c>
      <c r="D32" s="23">
        <v>44181</v>
      </c>
      <c r="E32" s="8">
        <v>35.33</v>
      </c>
      <c r="F32" s="8">
        <v>5</v>
      </c>
      <c r="G32" s="8">
        <f t="shared" si="4"/>
        <v>6.766</v>
      </c>
      <c r="H32" s="8"/>
      <c r="I32" s="8">
        <f t="shared" si="5"/>
        <v>33.83</v>
      </c>
      <c r="J32" s="34">
        <f t="shared" si="6"/>
        <v>0.9665714285714285</v>
      </c>
    </row>
    <row r="33" spans="1:10" ht="15">
      <c r="A33" s="18"/>
      <c r="B33" s="22"/>
      <c r="C33" s="8"/>
      <c r="D33" s="8"/>
      <c r="E33" s="8"/>
      <c r="F33" s="8"/>
      <c r="G33" s="8"/>
      <c r="H33" s="8"/>
      <c r="I33" s="8"/>
      <c r="J33" s="25">
        <f aca="true" t="shared" si="7" ref="J29:J37">IF(E33="","",+$E$24:$E$37/35)</f>
      </c>
    </row>
    <row r="34" spans="1:10" ht="15">
      <c r="A34" s="18"/>
      <c r="B34" s="22"/>
      <c r="C34" s="8"/>
      <c r="D34" s="8"/>
      <c r="E34" s="8"/>
      <c r="F34" s="8"/>
      <c r="G34" s="8"/>
      <c r="H34" s="8"/>
      <c r="I34" s="8"/>
      <c r="J34" s="25">
        <f t="shared" si="7"/>
      </c>
    </row>
    <row r="35" spans="1:10" ht="15">
      <c r="A35" s="18"/>
      <c r="B35" s="22"/>
      <c r="C35" s="8"/>
      <c r="D35" s="8"/>
      <c r="E35" s="8"/>
      <c r="F35" s="8"/>
      <c r="G35" s="8"/>
      <c r="H35" s="8"/>
      <c r="I35" s="8"/>
      <c r="J35" s="25">
        <f t="shared" si="7"/>
      </c>
    </row>
    <row r="36" spans="1:10" ht="15">
      <c r="A36" s="18"/>
      <c r="B36" s="22"/>
      <c r="C36" s="8"/>
      <c r="D36" s="8"/>
      <c r="E36" s="8"/>
      <c r="F36" s="8"/>
      <c r="G36" s="8"/>
      <c r="H36" s="8"/>
      <c r="I36" s="8"/>
      <c r="J36" s="25">
        <f t="shared" si="7"/>
      </c>
    </row>
    <row r="37" spans="1:10" ht="15">
      <c r="A37" s="18"/>
      <c r="B37" s="22"/>
      <c r="C37" s="8"/>
      <c r="D37" s="8"/>
      <c r="E37" s="8"/>
      <c r="F37" s="8"/>
      <c r="G37" s="8"/>
      <c r="H37" s="8"/>
      <c r="I37" s="8"/>
      <c r="J37" s="25">
        <f t="shared" si="7"/>
      </c>
    </row>
    <row r="39" spans="1:10" ht="15">
      <c r="A39" s="30" t="s">
        <v>19</v>
      </c>
      <c r="B39" s="31"/>
      <c r="C39" s="31"/>
      <c r="D39" s="31"/>
      <c r="E39" s="32">
        <f>SUM(E24:E37)</f>
        <v>286.92999999999995</v>
      </c>
      <c r="F39" s="32"/>
      <c r="G39" s="32"/>
      <c r="H39" s="32"/>
      <c r="I39" s="32"/>
      <c r="J39" s="33">
        <f>SUM(J24:J38)</f>
        <v>7.863714285714285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21" sqref="A21:A28"/>
    </sheetView>
  </sheetViews>
  <sheetFormatPr defaultColWidth="11.421875" defaultRowHeight="15"/>
  <cols>
    <col min="1" max="1" width="30.8515625" style="0" customWidth="1"/>
  </cols>
  <sheetData>
    <row r="1" spans="1:13" ht="15">
      <c r="A1" s="10">
        <v>2020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ht="15">
      <c r="A2" s="2"/>
    </row>
    <row r="3" ht="15">
      <c r="A3" s="3"/>
    </row>
    <row r="4" ht="15">
      <c r="A4" s="3"/>
    </row>
    <row r="5" ht="15">
      <c r="A5" s="3"/>
    </row>
    <row r="6" ht="15">
      <c r="A6" s="4"/>
    </row>
    <row r="7" ht="15">
      <c r="A7" s="4"/>
    </row>
    <row r="8" ht="15">
      <c r="A8" s="3"/>
    </row>
    <row r="9" ht="15">
      <c r="A9" s="3"/>
    </row>
    <row r="10" ht="15">
      <c r="A10" s="5"/>
    </row>
    <row r="11" ht="15">
      <c r="A11" s="3"/>
    </row>
    <row r="12" ht="15">
      <c r="A12" s="3"/>
    </row>
    <row r="13" ht="15">
      <c r="A13" s="3"/>
    </row>
    <row r="20" spans="1:13" ht="15">
      <c r="A20" s="10">
        <v>2020</v>
      </c>
      <c r="B20" t="s">
        <v>1</v>
      </c>
      <c r="C20" t="s">
        <v>2</v>
      </c>
      <c r="D20" t="s">
        <v>3</v>
      </c>
      <c r="E20" t="s">
        <v>4</v>
      </c>
      <c r="F20" t="s">
        <v>5</v>
      </c>
      <c r="G20" t="s">
        <v>6</v>
      </c>
      <c r="H20" t="s">
        <v>7</v>
      </c>
      <c r="I20" t="s">
        <v>8</v>
      </c>
      <c r="J20" t="s">
        <v>9</v>
      </c>
      <c r="K20" t="s">
        <v>10</v>
      </c>
      <c r="L20" t="s">
        <v>11</v>
      </c>
      <c r="M20" t="s">
        <v>12</v>
      </c>
    </row>
    <row r="21" spans="1:2" ht="15">
      <c r="A21" s="6"/>
      <c r="B21" s="8"/>
    </row>
    <row r="22" spans="1:2" ht="15">
      <c r="A22" s="2"/>
      <c r="B22" s="8"/>
    </row>
    <row r="23" spans="1:2" ht="15">
      <c r="A23" s="6"/>
      <c r="B23" s="8"/>
    </row>
    <row r="24" spans="1:2" ht="15">
      <c r="A24" s="2"/>
      <c r="B24" s="8"/>
    </row>
    <row r="25" spans="1:2" ht="15">
      <c r="A25" s="2"/>
      <c r="B25" s="8"/>
    </row>
    <row r="26" spans="1:2" ht="15">
      <c r="A26" s="6"/>
      <c r="B26" s="8"/>
    </row>
    <row r="27" spans="1:2" ht="15">
      <c r="A27" s="6"/>
      <c r="B27" s="8"/>
    </row>
    <row r="28" spans="1:2" ht="15">
      <c r="A28" s="2"/>
      <c r="B28" s="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CNAMTS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BARBET ROLANDE (CPAM PAU)</dc:creator>
  <cp:keywords/>
  <dc:description/>
  <cp:lastModifiedBy>Rolande</cp:lastModifiedBy>
  <dcterms:created xsi:type="dcterms:W3CDTF">2020-10-19T14:42:27Z</dcterms:created>
  <dcterms:modified xsi:type="dcterms:W3CDTF">2020-11-23T09:32:06Z</dcterms:modified>
  <cp:category/>
  <cp:version/>
  <cp:contentType/>
  <cp:contentStatus/>
</cp:coreProperties>
</file>