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 activeTab="1"/>
  </bookViews>
  <sheets>
    <sheet name="Excel" sheetId="1" r:id="rId1"/>
    <sheet name="RechercheV par PapyLuc51" sheetId="2" r:id="rId2"/>
  </sheets>
  <definedNames>
    <definedName name="_xlnm._FilterDatabase" localSheetId="0" hidden="1">Excel!$A$1:$R$3</definedName>
    <definedName name="_xlnm._FilterDatabase" localSheetId="1" hidden="1">'RechercheV par PapyLuc51'!$A$1:$R$3</definedName>
    <definedName name="Remise">'RechercheV par PapyLuc51'!$Y$1:$Z$6</definedName>
  </definedNames>
  <calcPr calcId="152511"/>
</workbook>
</file>

<file path=xl/calcChain.xml><?xml version="1.0" encoding="utf-8"?>
<calcChain xmlns="http://schemas.openxmlformats.org/spreadsheetml/2006/main">
  <c r="S3" i="2" l="1"/>
  <c r="P4" i="2" l="1"/>
  <c r="P5" i="2"/>
  <c r="P6" i="2"/>
  <c r="P7" i="2"/>
  <c r="S7" i="2" s="1"/>
  <c r="P3" i="2"/>
  <c r="S4" i="2"/>
  <c r="S5" i="2"/>
  <c r="S6" i="2"/>
  <c r="S3" i="1" l="1"/>
  <c r="P3" i="1" l="1"/>
</calcChain>
</file>

<file path=xl/sharedStrings.xml><?xml version="1.0" encoding="utf-8"?>
<sst xmlns="http://schemas.openxmlformats.org/spreadsheetml/2006/main" count="10" uniqueCount="6">
  <si>
    <t xml:space="preserve">Prix Achat </t>
  </si>
  <si>
    <t>Taux de marge</t>
  </si>
  <si>
    <t>Prix planché</t>
  </si>
  <si>
    <t>PRIX DE VENTE</t>
  </si>
  <si>
    <t>tableau nommé "Remise"</t>
  </si>
  <si>
    <t>Voir onglet FORMULES /Gestionnaire de noms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</si>
</sst>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0000000000"/>
    <numFmt numFmtId="165" formatCode="#,##0.00\ &quot;€&quot;"/>
    <numFmt numFmtId="166" formatCode="0.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80"/>
      <name val="Courier New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14" fillId="0" borderId="0" xfId="0" applyFont="1"/>
    <xf numFmtId="164" fontId="14" fillId="0" borderId="0" xfId="0" applyNumberFormat="1" applyFont="1" applyAlignment="1">
      <alignment horizontal="left"/>
    </xf>
    <xf numFmtId="14" fontId="14" fillId="0" borderId="0" xfId="0" applyNumberFormat="1" applyFont="1"/>
    <xf numFmtId="165" fontId="0" fillId="0" borderId="0" xfId="0" applyNumberFormat="1"/>
    <xf numFmtId="166" fontId="1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6" fontId="14" fillId="0" borderId="0" xfId="0" applyNumberFormat="1" applyFont="1"/>
    <xf numFmtId="0" fontId="0" fillId="0" borderId="0" xfId="0" applyFont="1"/>
    <xf numFmtId="0" fontId="14" fillId="0" borderId="0" xfId="0" applyFont="1" applyAlignment="1">
      <alignment horizontal="center"/>
    </xf>
    <xf numFmtId="6" fontId="14" fillId="0" borderId="0" xfId="0" applyNumberFormat="1" applyFont="1" applyAlignment="1">
      <alignment horizontal="center"/>
    </xf>
    <xf numFmtId="0" fontId="18" fillId="0" borderId="10" xfId="0" applyFont="1" applyBorder="1" applyAlignment="1">
      <alignment horizontal="left" vertical="center" indent="4"/>
    </xf>
    <xf numFmtId="10" fontId="0" fillId="33" borderId="0" xfId="42" applyNumberFormat="1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2" fontId="18" fillId="0" borderId="0" xfId="0" applyNumberFormat="1" applyFont="1" applyBorder="1" applyAlignment="1">
      <alignment horizontal="left" vertical="center" indent="4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Pourcentage" xfId="42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I1" workbookViewId="0">
      <selection activeCell="S3" sqref="S3"/>
    </sheetView>
  </sheetViews>
  <sheetFormatPr baseColWidth="10" defaultRowHeight="15" x14ac:dyDescent="0.25"/>
  <cols>
    <col min="1" max="1" width="12.7109375" bestFit="1" customWidth="1"/>
    <col min="2" max="2" width="68.5703125" bestFit="1" customWidth="1"/>
    <col min="3" max="4" width="5.28515625" bestFit="1" customWidth="1"/>
    <col min="5" max="5" width="8.7109375" bestFit="1" customWidth="1"/>
    <col min="6" max="6" width="5.28515625" bestFit="1" customWidth="1"/>
    <col min="7" max="7" width="19.7109375" bestFit="1" customWidth="1"/>
    <col min="8" max="8" width="21.5703125" bestFit="1" customWidth="1"/>
    <col min="9" max="9" width="18.5703125" bestFit="1" customWidth="1"/>
    <col min="10" max="10" width="15.5703125" bestFit="1" customWidth="1"/>
    <col min="11" max="11" width="24.140625" bestFit="1" customWidth="1"/>
    <col min="12" max="12" width="32.7109375" bestFit="1" customWidth="1"/>
    <col min="13" max="13" width="31.42578125" style="9" customWidth="1"/>
    <col min="14" max="14" width="12.28515625" style="4" bestFit="1" customWidth="1"/>
    <col min="15" max="15" width="17.42578125" bestFit="1" customWidth="1"/>
    <col min="16" max="16" width="23.5703125" style="6" customWidth="1"/>
    <col min="17" max="17" width="15.140625" style="4" bestFit="1" customWidth="1"/>
    <col min="18" max="18" width="13.28515625" customWidth="1"/>
    <col min="19" max="19" width="23.42578125" bestFit="1" customWidth="1"/>
  </cols>
  <sheetData>
    <row r="1" spans="1:19" x14ac:dyDescent="0.25">
      <c r="M1" s="9" t="s">
        <v>0</v>
      </c>
      <c r="P1" s="5" t="s">
        <v>1</v>
      </c>
      <c r="Q1" s="4" t="s">
        <v>3</v>
      </c>
      <c r="S1" t="s">
        <v>2</v>
      </c>
    </row>
    <row r="2" spans="1:19" ht="15.75" thickBot="1" x14ac:dyDescent="0.3">
      <c r="P2" s="5"/>
    </row>
    <row r="3" spans="1:19" s="1" customFormat="1" ht="16.5" thickBot="1" x14ac:dyDescent="0.3">
      <c r="A3" s="2"/>
      <c r="J3" s="3"/>
      <c r="M3" s="10">
        <v>391</v>
      </c>
      <c r="N3" s="4"/>
      <c r="O3" s="8"/>
      <c r="P3" s="5">
        <f>(Q3-M3)/M3</f>
        <v>0.50127877237851659</v>
      </c>
      <c r="Q3" s="4">
        <v>587</v>
      </c>
      <c r="R3" s="7"/>
      <c r="S3" s="11" t="str">
        <f>IF(AND(P3&gt;=0,P3&lt;=10),"Pas de remise",IF(AND(P3&gt;10,P3&lt;=20),Q3*0.05,IF(AND(P3&gt;20,P3&lt;=30),Q3*0.07,IF(AND(P3&gt;30,P3&lt;=40),Q3*0.1,IF(AND(P3&lt;40,P3&lt;=50),Q3*0.12,IF(AND(P3&gt;50,P3&lt;=60),Q3*0.15,IF(AND(P3&lt;60,P3&lt;=100),Q3*0.15,"")))))))</f>
        <v>Pas de remise</v>
      </c>
    </row>
  </sheetData>
  <autoFilter ref="A1:R3"/>
  <sortState ref="A2:P7496">
    <sortCondition ref="A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L1" workbookViewId="0">
      <selection activeCell="S13" sqref="S13"/>
    </sheetView>
  </sheetViews>
  <sheetFormatPr baseColWidth="10" defaultRowHeight="15" x14ac:dyDescent="0.25"/>
  <cols>
    <col min="1" max="1" width="12.7109375" bestFit="1" customWidth="1"/>
    <col min="2" max="2" width="68.5703125" bestFit="1" customWidth="1"/>
    <col min="3" max="4" width="5.28515625" bestFit="1" customWidth="1"/>
    <col min="5" max="5" width="8.7109375" bestFit="1" customWidth="1"/>
    <col min="6" max="6" width="5.28515625" bestFit="1" customWidth="1"/>
    <col min="7" max="7" width="19.7109375" bestFit="1" customWidth="1"/>
    <col min="8" max="8" width="21.5703125" bestFit="1" customWidth="1"/>
    <col min="9" max="9" width="18.5703125" bestFit="1" customWidth="1"/>
    <col min="10" max="10" width="15.5703125" bestFit="1" customWidth="1"/>
    <col min="11" max="11" width="24.140625" bestFit="1" customWidth="1"/>
    <col min="12" max="12" width="32.7109375" bestFit="1" customWidth="1"/>
    <col min="13" max="13" width="31.42578125" style="9" customWidth="1"/>
    <col min="14" max="14" width="12.28515625" style="4" bestFit="1" customWidth="1"/>
    <col min="15" max="15" width="17.42578125" bestFit="1" customWidth="1"/>
    <col min="16" max="16" width="23.5703125" style="6" customWidth="1"/>
    <col min="17" max="17" width="15.140625" style="4" bestFit="1" customWidth="1"/>
    <col min="18" max="18" width="13.28515625" customWidth="1"/>
    <col min="19" max="19" width="23.42578125" bestFit="1" customWidth="1"/>
    <col min="20" max="24" width="5.7109375" customWidth="1"/>
    <col min="26" max="26" width="14" bestFit="1" customWidth="1"/>
  </cols>
  <sheetData>
    <row r="1" spans="1:26" x14ac:dyDescent="0.25">
      <c r="M1" s="9" t="s">
        <v>0</v>
      </c>
      <c r="P1" s="5" t="s">
        <v>1</v>
      </c>
      <c r="Q1" s="4" t="s">
        <v>3</v>
      </c>
      <c r="S1" t="s">
        <v>2</v>
      </c>
      <c r="Y1" s="12">
        <v>0</v>
      </c>
      <c r="Z1" s="13">
        <v>0</v>
      </c>
    </row>
    <row r="2" spans="1:26" x14ac:dyDescent="0.25">
      <c r="P2" s="5"/>
      <c r="Y2" s="12">
        <v>0.10009999999999999</v>
      </c>
      <c r="Z2" s="13">
        <v>0.05</v>
      </c>
    </row>
    <row r="3" spans="1:26" s="1" customFormat="1" ht="15.75" x14ac:dyDescent="0.25">
      <c r="A3" s="2"/>
      <c r="J3" s="3"/>
      <c r="M3" s="10">
        <v>391</v>
      </c>
      <c r="N3" s="4"/>
      <c r="O3" s="8"/>
      <c r="P3" s="5">
        <f>IF(Q3="","",(Q3-M3)/M3)</f>
        <v>0.50127877237851659</v>
      </c>
      <c r="Q3" s="4">
        <v>587</v>
      </c>
      <c r="R3" s="7"/>
      <c r="S3" s="14">
        <f>IF(Q3="","",Q3*1-VLOOKUP(P3,Remise,2,1))</f>
        <v>586.85</v>
      </c>
      <c r="Y3" s="12">
        <v>0.2001</v>
      </c>
      <c r="Z3" s="13">
        <v>7.0000000000000007E-2</v>
      </c>
    </row>
    <row r="4" spans="1:26" ht="15.75" x14ac:dyDescent="0.25">
      <c r="M4" s="10">
        <v>391</v>
      </c>
      <c r="P4" s="5">
        <f t="shared" ref="P4:P7" si="0">IF(Q4="","",(Q4-M4)/M4)</f>
        <v>0.66240409207161122</v>
      </c>
      <c r="Q4" s="4">
        <v>650</v>
      </c>
      <c r="S4" s="14">
        <f>IF(Q4="","",Q4*1-VLOOKUP(P4,Remise,2,1))</f>
        <v>649.85</v>
      </c>
      <c r="Y4" s="12">
        <v>0.30009999999999998</v>
      </c>
      <c r="Z4" s="13">
        <v>0.1</v>
      </c>
    </row>
    <row r="5" spans="1:26" ht="15.75" x14ac:dyDescent="0.25">
      <c r="M5" s="10">
        <v>391</v>
      </c>
      <c r="P5" s="5">
        <f t="shared" si="0"/>
        <v>2.5575447570332483E-3</v>
      </c>
      <c r="Q5" s="4">
        <v>392</v>
      </c>
      <c r="S5" s="14">
        <f>IF(Q5="","",Q5*1-VLOOKUP(P5,Remise,2,1))</f>
        <v>392</v>
      </c>
      <c r="Y5" s="12">
        <v>0.40010000000000001</v>
      </c>
      <c r="Z5" s="13">
        <v>0.12</v>
      </c>
    </row>
    <row r="6" spans="1:26" ht="15.75" x14ac:dyDescent="0.25">
      <c r="M6" s="10">
        <v>391</v>
      </c>
      <c r="P6" s="5">
        <f t="shared" si="0"/>
        <v>0.15089514066496162</v>
      </c>
      <c r="Q6" s="4">
        <v>450</v>
      </c>
      <c r="S6" s="14">
        <f>IF(Q6="","",Q6*1-VLOOKUP(P6,Remise,2,1))</f>
        <v>449.95</v>
      </c>
      <c r="Y6" s="12">
        <v>0.50009999999999999</v>
      </c>
      <c r="Z6" s="13">
        <v>0.15</v>
      </c>
    </row>
    <row r="7" spans="1:26" ht="15.75" x14ac:dyDescent="0.25">
      <c r="M7" s="10">
        <v>391</v>
      </c>
      <c r="P7" s="5">
        <f t="shared" si="0"/>
        <v>0.27877237851662406</v>
      </c>
      <c r="Q7" s="4">
        <v>500</v>
      </c>
      <c r="S7" s="14">
        <f>IF(Q7="","",Q7*1-VLOOKUP(P7,Remise,2,1))</f>
        <v>499.93</v>
      </c>
      <c r="Y7" t="s">
        <v>4</v>
      </c>
    </row>
    <row r="8" spans="1:26" x14ac:dyDescent="0.25">
      <c r="Y8" t="s">
        <v>5</v>
      </c>
    </row>
  </sheetData>
  <autoFilter ref="A1:R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Excel</vt:lpstr>
      <vt:lpstr>RechercheV par PapyLuc51</vt:lpstr>
      <vt:lpstr>Remise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MAROLLEAU Jimmy</dc:creator>
  <cp:lastModifiedBy>Courtin</cp:lastModifiedBy>
  <dcterms:created xsi:type="dcterms:W3CDTF">2020-11-17T14:48:23Z</dcterms:created>
  <dcterms:modified xsi:type="dcterms:W3CDTF">2020-11-18T11:39:17Z</dcterms:modified>
</cp:coreProperties>
</file>