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ORM\Desktop\Perso\vf\"/>
    </mc:Choice>
  </mc:AlternateContent>
  <xr:revisionPtr revIDLastSave="0" documentId="13_ncr:1_{9A37961A-BE5C-4106-BD2E-1962CF4A4A2D}" xr6:coauthVersionLast="40" xr6:coauthVersionMax="40" xr10:uidLastSave="{00000000-0000-0000-0000-000000000000}"/>
  <bookViews>
    <workbookView xWindow="0" yWindow="0" windowWidth="19200" windowHeight="6810" xr2:uid="{AB13BBEC-CC34-4306-873D-CC7846830684}"/>
  </bookViews>
  <sheets>
    <sheet name="Feuil1" sheetId="1" r:id="rId1"/>
    <sheet name="Feuil2" sheetId="2" r:id="rId2"/>
    <sheet name="Feuil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8" i="1"/>
  <c r="E10" i="1"/>
  <c r="H15" i="1"/>
  <c r="H19" i="1"/>
  <c r="H18" i="1"/>
  <c r="E13" i="1"/>
  <c r="E15" i="1" s="1"/>
  <c r="E9" i="1" s="1"/>
  <c r="D13" i="1"/>
  <c r="L16" i="1" l="1"/>
  <c r="L17" i="1" s="1"/>
  <c r="G13" i="1"/>
  <c r="L18" i="1" l="1"/>
  <c r="L19" i="1" s="1"/>
  <c r="L20" i="1" s="1"/>
  <c r="L21" i="1" s="1"/>
  <c r="H13" i="1"/>
  <c r="B7" i="1"/>
  <c r="B8" i="1" s="1"/>
  <c r="B9" i="1" s="1"/>
  <c r="B10" i="1" s="1"/>
  <c r="B11" i="1" s="1"/>
  <c r="L22" i="1" l="1"/>
  <c r="L23" i="1" l="1"/>
  <c r="L24" i="1" l="1"/>
  <c r="L25" i="1" l="1"/>
  <c r="L26" i="1" l="1"/>
  <c r="L27" i="1" l="1"/>
  <c r="L28" i="1" l="1"/>
  <c r="L29" i="1" l="1"/>
  <c r="L30" i="1" l="1"/>
  <c r="L31" i="1" l="1"/>
  <c r="L32" i="1" l="1"/>
  <c r="L33" i="1" l="1"/>
  <c r="H14" i="1"/>
  <c r="H17" i="1" l="1"/>
  <c r="H8" i="1" s="1"/>
  <c r="H9" i="1" s="1"/>
  <c r="L34" i="1"/>
  <c r="L35" i="1" s="1"/>
  <c r="L36" i="1" s="1"/>
  <c r="L37" i="1" s="1"/>
  <c r="L38" i="1" s="1"/>
  <c r="L39" i="1" s="1"/>
  <c r="L40" i="1" s="1"/>
  <c r="H10" i="1" l="1"/>
  <c r="H11" i="1" s="1"/>
  <c r="H16" i="1" s="1"/>
  <c r="E11" i="1" s="1"/>
</calcChain>
</file>

<file path=xl/sharedStrings.xml><?xml version="1.0" encoding="utf-8"?>
<sst xmlns="http://schemas.openxmlformats.org/spreadsheetml/2006/main" count="38" uniqueCount="19">
  <si>
    <t>Potentiel</t>
  </si>
  <si>
    <t>Coefficient de progression restant</t>
  </si>
  <si>
    <t>NG restant à prendre (sans endu)</t>
  </si>
  <si>
    <t>Point restant à prendre (sans endu)</t>
  </si>
  <si>
    <t>Point restant à prendre (avec endu)</t>
  </si>
  <si>
    <t>Points en fin de formation (avec endu)</t>
  </si>
  <si>
    <t>NG fin de formation (avec endu)</t>
  </si>
  <si>
    <t>Endurance actuelle</t>
  </si>
  <si>
    <t>Endurance fin de formation (pour jouer tous les jours)</t>
  </si>
  <si>
    <t>Coefficient de progression restant (après formation endu)</t>
  </si>
  <si>
    <t>Nombre de points actuels (hors endu)</t>
  </si>
  <si>
    <r>
      <t xml:space="preserve">Calcul NG joueur en fonction de l'endurance
</t>
    </r>
    <r>
      <rPr>
        <i/>
        <sz val="10"/>
        <color theme="8" tint="-0.499984740745262"/>
        <rFont val="Calibri"/>
        <family val="2"/>
        <scheme val="minor"/>
      </rPr>
      <t>(hypothèse binaire : &lt;40 endu = 1j/2 ; &gt;40 endu = tous les jours)</t>
    </r>
  </si>
  <si>
    <r>
      <t>Calcul NG joueur en fonction de l'endurance</t>
    </r>
    <r>
      <rPr>
        <i/>
        <sz val="10"/>
        <color theme="8" tint="-0.499984740745262"/>
        <rFont val="Calibri"/>
        <family val="2"/>
        <scheme val="minor"/>
      </rPr>
      <t xml:space="preserve">
(hypothèse temps de jeu évolutif à partir de 15 endurance)</t>
    </r>
  </si>
  <si>
    <t>1,1 = 60min par jours</t>
  </si>
  <si>
    <t>1,15 = 75min par jours</t>
  </si>
  <si>
    <t>1,2 = 90min par jours</t>
  </si>
  <si>
    <r>
      <t xml:space="preserve">Calcul NG joueur endurant
</t>
    </r>
    <r>
      <rPr>
        <i/>
        <sz val="10"/>
        <color theme="8" tint="-0.499984740745262"/>
        <rFont val="Calibri"/>
        <family val="2"/>
        <scheme val="minor"/>
      </rPr>
      <t>(théorie : joueur &gt;40 endu jouant tous les jours)</t>
    </r>
  </si>
  <si>
    <t>Coefficient de calcul pour les points d'endurance</t>
  </si>
  <si>
    <t>Coefficient d'endurance pour calcul de la 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</si>
</sst>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%"/>
    <numFmt numFmtId="165" formatCode="#,##0.0"/>
    <numFmt numFmtId="171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7"/>
      <color rgb="FF4F595F"/>
      <name val="Courier New"/>
      <family val="3"/>
    </font>
    <font>
      <i/>
      <sz val="10"/>
      <color theme="8" tint="-0.49998474074526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3" fillId="0" borderId="1" xfId="0" applyFont="1" applyBorder="1"/>
    <xf numFmtId="0" fontId="3" fillId="0" borderId="5" xfId="0" applyFont="1" applyBorder="1"/>
    <xf numFmtId="164" fontId="0" fillId="0" borderId="6" xfId="1" applyNumberFormat="1" applyFont="1" applyBorder="1"/>
    <xf numFmtId="0" fontId="3" fillId="0" borderId="3" xfId="0" applyFont="1" applyBorder="1"/>
    <xf numFmtId="165" fontId="0" fillId="0" borderId="4" xfId="0" applyNumberFormat="1" applyBorder="1"/>
    <xf numFmtId="165" fontId="3" fillId="0" borderId="6" xfId="0" applyNumberFormat="1" applyFont="1" applyBorder="1"/>
    <xf numFmtId="165" fontId="3" fillId="0" borderId="4" xfId="0" applyNumberFormat="1" applyFont="1" applyFill="1" applyBorder="1"/>
    <xf numFmtId="0" fontId="4" fillId="0" borderId="0" xfId="0" applyFont="1" applyAlignment="1">
      <alignment horizontal="center"/>
    </xf>
    <xf numFmtId="165" fontId="0" fillId="2" borderId="4" xfId="0" applyNumberFormat="1" applyFill="1" applyBorder="1"/>
    <xf numFmtId="10" fontId="0" fillId="2" borderId="4" xfId="0" applyNumberFormat="1" applyFill="1" applyBorder="1"/>
    <xf numFmtId="3" fontId="3" fillId="2" borderId="2" xfId="0" applyNumberFormat="1" applyFont="1" applyFill="1" applyBorder="1"/>
    <xf numFmtId="3" fontId="3" fillId="2" borderId="4" xfId="0" applyNumberFormat="1" applyFont="1" applyFill="1" applyBorder="1"/>
    <xf numFmtId="3" fontId="0" fillId="0" borderId="4" xfId="0" applyNumberFormat="1" applyFill="1" applyBorder="1"/>
    <xf numFmtId="3" fontId="0" fillId="0" borderId="0" xfId="0" applyNumberFormat="1"/>
    <xf numFmtId="4" fontId="0" fillId="0" borderId="0" xfId="0" applyNumberFormat="1"/>
    <xf numFmtId="43" fontId="0" fillId="0" borderId="0" xfId="2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2" fillId="0" borderId="3" xfId="0" applyFont="1" applyBorder="1"/>
    <xf numFmtId="1" fontId="0" fillId="0" borderId="0" xfId="0" applyNumberFormat="1"/>
    <xf numFmtId="0" fontId="2" fillId="0" borderId="0" xfId="0" applyFont="1"/>
    <xf numFmtId="171" fontId="2" fillId="0" borderId="4" xfId="0" applyNumberFormat="1" applyFont="1" applyFill="1" applyBorder="1"/>
    <xf numFmtId="3" fontId="0" fillId="2" borderId="4" xfId="0" applyNumberFormat="1" applyFill="1" applyBorder="1"/>
    <xf numFmtId="0" fontId="7" fillId="0" borderId="3" xfId="0" applyFont="1" applyBorder="1"/>
    <xf numFmtId="171" fontId="7" fillId="0" borderId="4" xfId="0" applyNumberFormat="1" applyFont="1" applyFill="1" applyBorder="1"/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FDEF-7CE4-475F-9C5C-D91713244934}">
  <dimension ref="A1:L40"/>
  <sheetViews>
    <sheetView showGridLines="0" tabSelected="1" workbookViewId="0">
      <selection activeCell="B12" sqref="B12"/>
    </sheetView>
  </sheetViews>
  <sheetFormatPr baseColWidth="10" defaultRowHeight="14.5" x14ac:dyDescent="0.35"/>
  <cols>
    <col min="1" max="1" width="33.26953125" bestFit="1" customWidth="1"/>
    <col min="4" max="4" width="50.453125" bestFit="1" customWidth="1"/>
    <col min="5" max="5" width="6.7265625" bestFit="1" customWidth="1"/>
    <col min="7" max="7" width="49.453125" bestFit="1" customWidth="1"/>
    <col min="10" max="10" width="33.26953125" bestFit="1" customWidth="1"/>
    <col min="11" max="11" width="2.81640625" hidden="1" customWidth="1"/>
    <col min="12" max="12" width="5.26953125" hidden="1" customWidth="1"/>
  </cols>
  <sheetData>
    <row r="1" spans="1:12" ht="28.5" customHeight="1" x14ac:dyDescent="0.35">
      <c r="A1" s="23" t="s">
        <v>16</v>
      </c>
      <c r="B1" s="13"/>
      <c r="D1" s="23" t="s">
        <v>11</v>
      </c>
      <c r="E1" s="13"/>
      <c r="G1" s="23" t="s">
        <v>12</v>
      </c>
      <c r="H1" s="13"/>
      <c r="K1" s="2">
        <v>1</v>
      </c>
      <c r="L1">
        <v>1</v>
      </c>
    </row>
    <row r="2" spans="1:12" x14ac:dyDescent="0.35">
      <c r="K2" s="2">
        <v>2</v>
      </c>
      <c r="L2">
        <v>1</v>
      </c>
    </row>
    <row r="3" spans="1:12" ht="15" thickBot="1" x14ac:dyDescent="0.4">
      <c r="D3" s="3"/>
      <c r="E3" s="3"/>
      <c r="G3" s="3"/>
      <c r="H3" s="3"/>
      <c r="K3" s="2">
        <v>3</v>
      </c>
      <c r="L3">
        <v>1</v>
      </c>
    </row>
    <row r="4" spans="1:12" ht="15.5" x14ac:dyDescent="0.35">
      <c r="A4" s="6" t="s">
        <v>0</v>
      </c>
      <c r="B4" s="16">
        <v>78</v>
      </c>
      <c r="D4" s="6" t="s">
        <v>0</v>
      </c>
      <c r="E4" s="16">
        <v>78</v>
      </c>
      <c r="G4" s="6" t="s">
        <v>0</v>
      </c>
      <c r="H4" s="16">
        <v>78</v>
      </c>
      <c r="K4" s="2">
        <v>4</v>
      </c>
      <c r="L4">
        <v>1</v>
      </c>
    </row>
    <row r="5" spans="1:12" x14ac:dyDescent="0.35">
      <c r="A5" s="4" t="s">
        <v>10</v>
      </c>
      <c r="B5" s="14">
        <v>16</v>
      </c>
      <c r="D5" s="4" t="s">
        <v>10</v>
      </c>
      <c r="E5" s="14">
        <v>16</v>
      </c>
      <c r="G5" s="4" t="s">
        <v>10</v>
      </c>
      <c r="H5" s="28">
        <v>16</v>
      </c>
      <c r="K5" s="2">
        <v>5</v>
      </c>
      <c r="L5">
        <v>1</v>
      </c>
    </row>
    <row r="6" spans="1:12" x14ac:dyDescent="0.35">
      <c r="A6" s="4" t="s">
        <v>1</v>
      </c>
      <c r="B6" s="15">
        <v>0.84599999999999997</v>
      </c>
      <c r="D6" s="4" t="s">
        <v>7</v>
      </c>
      <c r="E6" s="14">
        <v>21</v>
      </c>
      <c r="G6" s="4" t="s">
        <v>7</v>
      </c>
      <c r="H6" s="28">
        <v>21</v>
      </c>
      <c r="K6" s="2">
        <v>6</v>
      </c>
      <c r="L6">
        <v>1</v>
      </c>
    </row>
    <row r="7" spans="1:12" x14ac:dyDescent="0.35">
      <c r="A7" s="4" t="s">
        <v>2</v>
      </c>
      <c r="B7" s="10">
        <f>+B4*B6</f>
        <v>65.988</v>
      </c>
      <c r="D7" s="4" t="s">
        <v>1</v>
      </c>
      <c r="E7" s="15">
        <v>0.84550000000000003</v>
      </c>
      <c r="G7" s="4" t="s">
        <v>1</v>
      </c>
      <c r="H7" s="15">
        <v>0.84550000000000003</v>
      </c>
      <c r="I7" s="21"/>
      <c r="K7" s="2">
        <v>7</v>
      </c>
      <c r="L7">
        <v>1</v>
      </c>
    </row>
    <row r="8" spans="1:12" x14ac:dyDescent="0.35">
      <c r="A8" s="4" t="s">
        <v>3</v>
      </c>
      <c r="B8" s="10">
        <f>+B7*2</f>
        <v>131.976</v>
      </c>
      <c r="D8" s="4" t="s">
        <v>2</v>
      </c>
      <c r="E8" s="10">
        <f>+E4*E15</f>
        <v>56.448999999999998</v>
      </c>
      <c r="G8" s="4" t="s">
        <v>2</v>
      </c>
      <c r="H8" s="10">
        <f ca="1">+H4*H17</f>
        <v>61.968108280254782</v>
      </c>
      <c r="K8" s="2">
        <v>8</v>
      </c>
      <c r="L8">
        <v>1</v>
      </c>
    </row>
    <row r="9" spans="1:12" x14ac:dyDescent="0.35">
      <c r="A9" s="4" t="s">
        <v>4</v>
      </c>
      <c r="B9" s="10">
        <f>+B8*1.2</f>
        <v>158.37119999999999</v>
      </c>
      <c r="D9" s="4" t="s">
        <v>3</v>
      </c>
      <c r="E9" s="10">
        <f>+E8*2</f>
        <v>112.898</v>
      </c>
      <c r="G9" s="4" t="s">
        <v>3</v>
      </c>
      <c r="H9" s="10">
        <f ca="1">+H8*2</f>
        <v>123.93621656050956</v>
      </c>
      <c r="K9" s="2">
        <v>9</v>
      </c>
      <c r="L9">
        <v>1</v>
      </c>
    </row>
    <row r="10" spans="1:12" x14ac:dyDescent="0.35">
      <c r="A10" s="4" t="s">
        <v>5</v>
      </c>
      <c r="B10" s="10">
        <f>+B9+B5</f>
        <v>174.37119999999999</v>
      </c>
      <c r="D10" s="4" t="s">
        <v>4</v>
      </c>
      <c r="E10" s="10">
        <f>+E9*1.2</f>
        <v>135.4776</v>
      </c>
      <c r="G10" s="4" t="s">
        <v>4</v>
      </c>
      <c r="H10" s="10">
        <f ca="1">+H9*H15</f>
        <v>142.77452147770686</v>
      </c>
      <c r="K10" s="2">
        <v>10</v>
      </c>
      <c r="L10">
        <v>1</v>
      </c>
    </row>
    <row r="11" spans="1:12" ht="16" thickBot="1" x14ac:dyDescent="0.4">
      <c r="A11" s="7" t="s">
        <v>6</v>
      </c>
      <c r="B11" s="11">
        <f>+B10/2</f>
        <v>87.185599999999994</v>
      </c>
      <c r="D11" s="4" t="s">
        <v>5</v>
      </c>
      <c r="E11" s="10">
        <f>+E10+E5</f>
        <v>151.4776</v>
      </c>
      <c r="G11" s="4" t="s">
        <v>5</v>
      </c>
      <c r="H11" s="10">
        <f ca="1">+H10+H5</f>
        <v>158.77452147770686</v>
      </c>
      <c r="I11" s="19"/>
      <c r="K11" s="2">
        <v>11</v>
      </c>
      <c r="L11">
        <v>1</v>
      </c>
    </row>
    <row r="12" spans="1:12" ht="15.5" x14ac:dyDescent="0.35">
      <c r="D12" s="9" t="s">
        <v>8</v>
      </c>
      <c r="E12" s="17">
        <v>40</v>
      </c>
      <c r="G12" s="9" t="s">
        <v>8</v>
      </c>
      <c r="H12" s="17">
        <v>30</v>
      </c>
      <c r="K12" s="2">
        <v>12</v>
      </c>
      <c r="L12">
        <v>1</v>
      </c>
    </row>
    <row r="13" spans="1:12" x14ac:dyDescent="0.35">
      <c r="D13" s="4" t="str">
        <f>"Point endurance à prendre pour atteindre "&amp;E12</f>
        <v>Point endurance à prendre pour atteindre 40</v>
      </c>
      <c r="E13" s="18">
        <f>+E12-E6</f>
        <v>19</v>
      </c>
      <c r="G13" s="4" t="str">
        <f>"Point endurance à prendre pour atteindre "&amp;H12</f>
        <v>Point endurance à prendre pour atteindre 30</v>
      </c>
      <c r="H13" s="18">
        <f>+H12-H6</f>
        <v>9</v>
      </c>
      <c r="K13" s="2">
        <v>13</v>
      </c>
      <c r="L13">
        <v>1</v>
      </c>
    </row>
    <row r="14" spans="1:12" ht="15.5" x14ac:dyDescent="0.35">
      <c r="D14" s="9" t="s">
        <v>6</v>
      </c>
      <c r="E14" s="12">
        <f>+E11/2</f>
        <v>75.738799999999998</v>
      </c>
      <c r="G14" s="29" t="s">
        <v>17</v>
      </c>
      <c r="H14" s="30">
        <f ca="1">AVERAGE(INDIRECT(H18&amp;":"&amp;H19))</f>
        <v>1.1303999999999994</v>
      </c>
      <c r="K14" s="2">
        <v>14</v>
      </c>
      <c r="L14">
        <v>1</v>
      </c>
    </row>
    <row r="15" spans="1:12" ht="15" thickBot="1" x14ac:dyDescent="0.4">
      <c r="D15" s="5" t="s">
        <v>9</v>
      </c>
      <c r="E15" s="8">
        <f>((E4*E7*2)-E13)/100%/(E4*2)</f>
        <v>0.72370512820512822</v>
      </c>
      <c r="G15" s="24" t="s">
        <v>18</v>
      </c>
      <c r="H15" s="27">
        <f>VLOOKUP(H12,K:L,2,TRUE)</f>
        <v>1.1519999999999988</v>
      </c>
      <c r="K15" s="2">
        <v>15</v>
      </c>
      <c r="L15" s="1">
        <v>1.08</v>
      </c>
    </row>
    <row r="16" spans="1:12" ht="15.5" x14ac:dyDescent="0.35">
      <c r="G16" s="9" t="s">
        <v>6</v>
      </c>
      <c r="H16" s="12">
        <f ca="1">+H11/2</f>
        <v>79.387260738853428</v>
      </c>
      <c r="K16" s="2">
        <v>16</v>
      </c>
      <c r="L16" s="1">
        <f>L15+0.12/25</f>
        <v>1.0848</v>
      </c>
    </row>
    <row r="17" spans="7:12" ht="15" thickBot="1" x14ac:dyDescent="0.4">
      <c r="G17" s="5" t="s">
        <v>9</v>
      </c>
      <c r="H17" s="8">
        <f ca="1">((H4*H7*2*H14)-H13)/H14*100%/(H4*2)</f>
        <v>0.79446292666993312</v>
      </c>
      <c r="J17" s="1"/>
      <c r="K17" s="2">
        <v>17</v>
      </c>
      <c r="L17" s="1">
        <f t="shared" ref="L17:L40" si="0">L16+0.12/25</f>
        <v>1.0895999999999999</v>
      </c>
    </row>
    <row r="18" spans="7:12" x14ac:dyDescent="0.35">
      <c r="H18" s="22" t="str">
        <f>ADDRESS(MATCH(H6,K1:K40,15),12)</f>
        <v>$L$21</v>
      </c>
      <c r="K18" s="2">
        <v>18</v>
      </c>
      <c r="L18" s="1">
        <f t="shared" si="0"/>
        <v>1.0943999999999998</v>
      </c>
    </row>
    <row r="19" spans="7:12" x14ac:dyDescent="0.35">
      <c r="G19" s="26" t="s">
        <v>13</v>
      </c>
      <c r="H19" s="22" t="str">
        <f>ADDRESS(MATCH(H12,K1:K40,15),12)</f>
        <v>$L$30</v>
      </c>
      <c r="J19" s="1"/>
      <c r="K19" s="2">
        <v>19</v>
      </c>
      <c r="L19" s="1">
        <f t="shared" si="0"/>
        <v>1.0991999999999997</v>
      </c>
    </row>
    <row r="20" spans="7:12" x14ac:dyDescent="0.35">
      <c r="G20" s="26" t="s">
        <v>14</v>
      </c>
      <c r="I20" s="20"/>
      <c r="K20" s="2">
        <v>20</v>
      </c>
      <c r="L20" s="1">
        <f t="shared" si="0"/>
        <v>1.1039999999999996</v>
      </c>
    </row>
    <row r="21" spans="7:12" x14ac:dyDescent="0.35">
      <c r="G21" s="26" t="s">
        <v>15</v>
      </c>
      <c r="K21" s="2">
        <v>21</v>
      </c>
      <c r="L21" s="1">
        <f t="shared" si="0"/>
        <v>1.1087999999999996</v>
      </c>
    </row>
    <row r="22" spans="7:12" x14ac:dyDescent="0.35">
      <c r="K22" s="2">
        <v>22</v>
      </c>
      <c r="L22" s="1">
        <f t="shared" si="0"/>
        <v>1.1135999999999995</v>
      </c>
    </row>
    <row r="23" spans="7:12" x14ac:dyDescent="0.35">
      <c r="K23" s="2">
        <v>23</v>
      </c>
      <c r="L23" s="1">
        <f t="shared" si="0"/>
        <v>1.1183999999999994</v>
      </c>
    </row>
    <row r="24" spans="7:12" x14ac:dyDescent="0.35">
      <c r="G24" s="26"/>
      <c r="K24" s="2">
        <v>24</v>
      </c>
      <c r="L24" s="1">
        <f t="shared" si="0"/>
        <v>1.1231999999999993</v>
      </c>
    </row>
    <row r="25" spans="7:12" x14ac:dyDescent="0.35">
      <c r="K25" s="2">
        <v>25</v>
      </c>
      <c r="L25" s="1">
        <f t="shared" si="0"/>
        <v>1.1279999999999992</v>
      </c>
    </row>
    <row r="26" spans="7:12" x14ac:dyDescent="0.35">
      <c r="K26" s="2">
        <v>26</v>
      </c>
      <c r="L26" s="1">
        <f t="shared" si="0"/>
        <v>1.1327999999999991</v>
      </c>
    </row>
    <row r="27" spans="7:12" x14ac:dyDescent="0.35">
      <c r="G27" s="25"/>
      <c r="K27" s="2">
        <v>27</v>
      </c>
      <c r="L27" s="1">
        <f t="shared" si="0"/>
        <v>1.1375999999999991</v>
      </c>
    </row>
    <row r="28" spans="7:12" x14ac:dyDescent="0.35">
      <c r="K28" s="2">
        <v>28</v>
      </c>
      <c r="L28" s="1">
        <f t="shared" si="0"/>
        <v>1.142399999999999</v>
      </c>
    </row>
    <row r="29" spans="7:12" x14ac:dyDescent="0.35">
      <c r="K29" s="2">
        <v>29</v>
      </c>
      <c r="L29" s="1">
        <f t="shared" si="0"/>
        <v>1.1471999999999989</v>
      </c>
    </row>
    <row r="30" spans="7:12" x14ac:dyDescent="0.35">
      <c r="K30" s="2">
        <v>30</v>
      </c>
      <c r="L30" s="1">
        <f t="shared" si="0"/>
        <v>1.1519999999999988</v>
      </c>
    </row>
    <row r="31" spans="7:12" x14ac:dyDescent="0.35">
      <c r="K31" s="2">
        <v>31</v>
      </c>
      <c r="L31" s="1">
        <f t="shared" si="0"/>
        <v>1.1567999999999987</v>
      </c>
    </row>
    <row r="32" spans="7:12" x14ac:dyDescent="0.35">
      <c r="K32" s="2">
        <v>32</v>
      </c>
      <c r="L32" s="1">
        <f t="shared" si="0"/>
        <v>1.1615999999999986</v>
      </c>
    </row>
    <row r="33" spans="11:12" x14ac:dyDescent="0.35">
      <c r="K33" s="2">
        <v>33</v>
      </c>
      <c r="L33" s="1">
        <f t="shared" si="0"/>
        <v>1.1663999999999985</v>
      </c>
    </row>
    <row r="34" spans="11:12" x14ac:dyDescent="0.35">
      <c r="K34" s="2">
        <v>34</v>
      </c>
      <c r="L34" s="1">
        <f t="shared" si="0"/>
        <v>1.1711999999999985</v>
      </c>
    </row>
    <row r="35" spans="11:12" x14ac:dyDescent="0.35">
      <c r="K35" s="2">
        <v>35</v>
      </c>
      <c r="L35" s="1">
        <f t="shared" si="0"/>
        <v>1.1759999999999984</v>
      </c>
    </row>
    <row r="36" spans="11:12" x14ac:dyDescent="0.35">
      <c r="K36" s="2">
        <v>36</v>
      </c>
      <c r="L36" s="1">
        <f t="shared" si="0"/>
        <v>1.1807999999999983</v>
      </c>
    </row>
    <row r="37" spans="11:12" x14ac:dyDescent="0.35">
      <c r="K37" s="2">
        <v>37</v>
      </c>
      <c r="L37" s="1">
        <f t="shared" si="0"/>
        <v>1.1855999999999982</v>
      </c>
    </row>
    <row r="38" spans="11:12" x14ac:dyDescent="0.35">
      <c r="K38" s="2">
        <v>38</v>
      </c>
      <c r="L38" s="1">
        <f t="shared" si="0"/>
        <v>1.1903999999999981</v>
      </c>
    </row>
    <row r="39" spans="11:12" x14ac:dyDescent="0.35">
      <c r="K39" s="2">
        <v>39</v>
      </c>
      <c r="L39" s="1">
        <f t="shared" si="0"/>
        <v>1.195199999999998</v>
      </c>
    </row>
    <row r="40" spans="11:12" x14ac:dyDescent="0.35">
      <c r="K40" s="2">
        <v>40</v>
      </c>
      <c r="L40" s="1">
        <f t="shared" si="0"/>
        <v>1.199999999999998</v>
      </c>
    </row>
  </sheetData>
  <mergeCells count="5">
    <mergeCell ref="G3:H3"/>
    <mergeCell ref="A1:B1"/>
    <mergeCell ref="G1:H1"/>
    <mergeCell ref="D1:E1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11EC-43E7-4983-9030-91B21E1A46C9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3775C-00A1-4B69-A3D2-0B67A938003B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Pierrick LORMEAU</dc:creator>
  <cp:lastModifiedBy>Pierrick LORMEAU</cp:lastModifiedBy>
  <dcterms:created xsi:type="dcterms:W3CDTF">2020-11-03T08:16:30Z</dcterms:created>
  <dcterms:modified xsi:type="dcterms:W3CDTF">2020-11-13T15:47:49Z</dcterms:modified>
</cp:coreProperties>
</file>