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OneDrive\Bureau\Business\Funny How Games\"/>
    </mc:Choice>
  </mc:AlternateContent>
  <xr:revisionPtr revIDLastSave="0" documentId="13_ncr:1_{1AB75991-15CE-4670-9299-21B4129D44AB}" xr6:coauthVersionLast="45" xr6:coauthVersionMax="45" xr10:uidLastSave="{00000000-0000-0000-0000-000000000000}"/>
  <bookViews>
    <workbookView xWindow="-120" yWindow="-120" windowWidth="24240" windowHeight="13140" xr2:uid="{D9E51015-D6F2-4D45-B628-1E66FAE79BA4}"/>
  </bookViews>
  <sheets>
    <sheet name="Recherches" sheetId="1" r:id="rId1"/>
    <sheet name="Protection digitale 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2" l="1"/>
  <c r="D41" i="2" s="1"/>
  <c r="C40" i="2"/>
  <c r="C41" i="2" s="1"/>
  <c r="D38" i="2"/>
  <c r="E38" i="2" s="1"/>
  <c r="E256" i="1"/>
  <c r="F256" i="1" s="1"/>
  <c r="G256" i="1" s="1"/>
  <c r="H256" i="1" s="1"/>
  <c r="I256" i="1" s="1"/>
  <c r="J256" i="1" s="1"/>
  <c r="K256" i="1" s="1"/>
  <c r="L256" i="1" s="1"/>
  <c r="M256" i="1" s="1"/>
  <c r="N256" i="1" s="1"/>
  <c r="O256" i="1" s="1"/>
  <c r="P256" i="1" s="1"/>
  <c r="Q256" i="1" s="1"/>
  <c r="R256" i="1" s="1"/>
  <c r="S256" i="1" s="1"/>
  <c r="T256" i="1" s="1"/>
  <c r="U256" i="1" s="1"/>
  <c r="V256" i="1" s="1"/>
  <c r="D256" i="1"/>
  <c r="E214" i="1"/>
  <c r="F214" i="1" s="1"/>
  <c r="G214" i="1" s="1"/>
  <c r="H214" i="1" s="1"/>
  <c r="I214" i="1" s="1"/>
  <c r="J214" i="1" s="1"/>
  <c r="K214" i="1" s="1"/>
  <c r="L214" i="1" s="1"/>
  <c r="M214" i="1" s="1"/>
  <c r="N214" i="1" s="1"/>
  <c r="O214" i="1" s="1"/>
  <c r="P214" i="1" s="1"/>
  <c r="Q214" i="1" s="1"/>
  <c r="R214" i="1" s="1"/>
  <c r="S214" i="1" s="1"/>
  <c r="T214" i="1" s="1"/>
  <c r="U214" i="1" s="1"/>
  <c r="V214" i="1" s="1"/>
  <c r="D214" i="1"/>
  <c r="D172" i="1"/>
  <c r="E130" i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R130" i="1" s="1"/>
  <c r="S130" i="1" s="1"/>
  <c r="T130" i="1" s="1"/>
  <c r="U130" i="1" s="1"/>
  <c r="V130" i="1" s="1"/>
  <c r="D130" i="1"/>
  <c r="E132" i="1" s="1"/>
  <c r="E133" i="1" s="1"/>
  <c r="E88" i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R88" i="1" s="1"/>
  <c r="S88" i="1" s="1"/>
  <c r="T88" i="1" s="1"/>
  <c r="U88" i="1" s="1"/>
  <c r="V88" i="1" s="1"/>
  <c r="D88" i="1"/>
  <c r="E90" i="1" s="1"/>
  <c r="E91" i="1" s="1"/>
  <c r="D46" i="1"/>
  <c r="E172" i="1"/>
  <c r="F172" i="1" s="1"/>
  <c r="G172" i="1" s="1"/>
  <c r="H172" i="1" s="1"/>
  <c r="I172" i="1" s="1"/>
  <c r="J172" i="1" s="1"/>
  <c r="K172" i="1" s="1"/>
  <c r="L172" i="1" s="1"/>
  <c r="M172" i="1" s="1"/>
  <c r="N172" i="1" s="1"/>
  <c r="O172" i="1" s="1"/>
  <c r="P172" i="1" s="1"/>
  <c r="Q172" i="1" s="1"/>
  <c r="R172" i="1" s="1"/>
  <c r="S172" i="1" s="1"/>
  <c r="T172" i="1" s="1"/>
  <c r="U172" i="1" s="1"/>
  <c r="V172" i="1" s="1"/>
  <c r="E174" i="1"/>
  <c r="E175" i="1" s="1"/>
  <c r="C264" i="1"/>
  <c r="C265" i="1" s="1"/>
  <c r="C258" i="1"/>
  <c r="C259" i="1" s="1"/>
  <c r="C216" i="1"/>
  <c r="C174" i="1"/>
  <c r="C175" i="1" s="1"/>
  <c r="C176" i="1" s="1"/>
  <c r="C132" i="1"/>
  <c r="C133" i="1" s="1"/>
  <c r="C90" i="1"/>
  <c r="C180" i="1"/>
  <c r="C181" i="1" s="1"/>
  <c r="B175" i="1"/>
  <c r="B169" i="1"/>
  <c r="C138" i="1"/>
  <c r="C139" i="1" s="1"/>
  <c r="B133" i="1"/>
  <c r="B127" i="1"/>
  <c r="C96" i="1"/>
  <c r="C97" i="1" s="1"/>
  <c r="B91" i="1"/>
  <c r="B85" i="1"/>
  <c r="F38" i="2" l="1"/>
  <c r="E40" i="2"/>
  <c r="E41" i="2" s="1"/>
  <c r="D174" i="1"/>
  <c r="D175" i="1" s="1"/>
  <c r="C91" i="1"/>
  <c r="C92" i="1" s="1"/>
  <c r="D132" i="1"/>
  <c r="D133" i="1" s="1"/>
  <c r="D90" i="1"/>
  <c r="D91" i="1" s="1"/>
  <c r="F174" i="1"/>
  <c r="F175" i="1" s="1"/>
  <c r="F132" i="1"/>
  <c r="F133" i="1" s="1"/>
  <c r="C134" i="1"/>
  <c r="F90" i="1"/>
  <c r="F91" i="1" s="1"/>
  <c r="C46" i="2"/>
  <c r="C47" i="2" s="1"/>
  <c r="B41" i="2"/>
  <c r="C42" i="2"/>
  <c r="B35" i="2"/>
  <c r="B259" i="1"/>
  <c r="B253" i="1"/>
  <c r="C217" i="1"/>
  <c r="B217" i="1"/>
  <c r="B211" i="1"/>
  <c r="B43" i="1"/>
  <c r="B49" i="1"/>
  <c r="C222" i="1"/>
  <c r="C223" i="1" s="1"/>
  <c r="C20" i="1"/>
  <c r="C54" i="1"/>
  <c r="C55" i="1" s="1"/>
  <c r="C48" i="1"/>
  <c r="D48" i="1"/>
  <c r="G38" i="2" l="1"/>
  <c r="F40" i="2"/>
  <c r="F41" i="2" s="1"/>
  <c r="E258" i="1"/>
  <c r="E259" i="1" s="1"/>
  <c r="D258" i="1"/>
  <c r="D259" i="1" s="1"/>
  <c r="D176" i="1"/>
  <c r="G174" i="1"/>
  <c r="G175" i="1" s="1"/>
  <c r="E176" i="1"/>
  <c r="G132" i="1"/>
  <c r="G133" i="1" s="1"/>
  <c r="E134" i="1"/>
  <c r="D134" i="1"/>
  <c r="D92" i="1"/>
  <c r="G90" i="1"/>
  <c r="G91" i="1" s="1"/>
  <c r="E92" i="1"/>
  <c r="F216" i="1"/>
  <c r="F217" i="1" s="1"/>
  <c r="E216" i="1"/>
  <c r="E217" i="1" s="1"/>
  <c r="D216" i="1"/>
  <c r="D217" i="1" s="1"/>
  <c r="D42" i="2"/>
  <c r="F258" i="1"/>
  <c r="F259" i="1" s="1"/>
  <c r="C260" i="1"/>
  <c r="C218" i="1"/>
  <c r="C49" i="1"/>
  <c r="C50" i="1" s="1"/>
  <c r="D49" i="1"/>
  <c r="D50" i="1" s="1"/>
  <c r="E46" i="1"/>
  <c r="H38" i="2" l="1"/>
  <c r="G40" i="2"/>
  <c r="G41" i="2" s="1"/>
  <c r="F176" i="1"/>
  <c r="H174" i="1"/>
  <c r="H175" i="1" s="1"/>
  <c r="G216" i="1"/>
  <c r="G217" i="1" s="1"/>
  <c r="F134" i="1"/>
  <c r="H132" i="1"/>
  <c r="H133" i="1" s="1"/>
  <c r="H90" i="1"/>
  <c r="H91" i="1" s="1"/>
  <c r="F92" i="1"/>
  <c r="D218" i="1"/>
  <c r="D260" i="1"/>
  <c r="G258" i="1"/>
  <c r="G259" i="1" s="1"/>
  <c r="E260" i="1"/>
  <c r="E218" i="1"/>
  <c r="F218" i="1"/>
  <c r="F46" i="1"/>
  <c r="E48" i="1"/>
  <c r="I38" i="2" l="1"/>
  <c r="H40" i="2"/>
  <c r="H41" i="2" s="1"/>
  <c r="H216" i="1"/>
  <c r="H217" i="1" s="1"/>
  <c r="G176" i="1"/>
  <c r="I174" i="1"/>
  <c r="I175" i="1" s="1"/>
  <c r="G134" i="1"/>
  <c r="I132" i="1"/>
  <c r="I133" i="1" s="1"/>
  <c r="I90" i="1"/>
  <c r="I91" i="1" s="1"/>
  <c r="G92" i="1"/>
  <c r="E42" i="2"/>
  <c r="H258" i="1"/>
  <c r="H259" i="1" s="1"/>
  <c r="F260" i="1"/>
  <c r="G218" i="1"/>
  <c r="I216" i="1"/>
  <c r="I217" i="1" s="1"/>
  <c r="E49" i="1"/>
  <c r="E50" i="1" s="1"/>
  <c r="G46" i="1"/>
  <c r="F48" i="1"/>
  <c r="J38" i="2" l="1"/>
  <c r="I40" i="2"/>
  <c r="I41" i="2" s="1"/>
  <c r="J174" i="1"/>
  <c r="J175" i="1" s="1"/>
  <c r="H176" i="1"/>
  <c r="H134" i="1"/>
  <c r="J132" i="1"/>
  <c r="J133" i="1" s="1"/>
  <c r="H92" i="1"/>
  <c r="J90" i="1"/>
  <c r="J91" i="1" s="1"/>
  <c r="F42" i="2"/>
  <c r="G260" i="1"/>
  <c r="I258" i="1"/>
  <c r="I259" i="1" s="1"/>
  <c r="J216" i="1"/>
  <c r="J217" i="1" s="1"/>
  <c r="H218" i="1"/>
  <c r="F49" i="1"/>
  <c r="F50" i="1" s="1"/>
  <c r="H46" i="1"/>
  <c r="G48" i="1"/>
  <c r="K38" i="2" l="1"/>
  <c r="J40" i="2"/>
  <c r="J41" i="2" s="1"/>
  <c r="K174" i="1"/>
  <c r="K175" i="1" s="1"/>
  <c r="I176" i="1"/>
  <c r="K132" i="1"/>
  <c r="K133" i="1" s="1"/>
  <c r="I134" i="1"/>
  <c r="K90" i="1"/>
  <c r="K91" i="1" s="1"/>
  <c r="I92" i="1"/>
  <c r="G42" i="2"/>
  <c r="H260" i="1"/>
  <c r="J258" i="1"/>
  <c r="J259" i="1" s="1"/>
  <c r="I218" i="1"/>
  <c r="K216" i="1"/>
  <c r="K217" i="1" s="1"/>
  <c r="G49" i="1"/>
  <c r="G50" i="1" s="1"/>
  <c r="I46" i="1"/>
  <c r="H48" i="1"/>
  <c r="L38" i="2" l="1"/>
  <c r="K40" i="2"/>
  <c r="K41" i="2" s="1"/>
  <c r="J176" i="1"/>
  <c r="L174" i="1"/>
  <c r="L175" i="1" s="1"/>
  <c r="L132" i="1"/>
  <c r="L133" i="1" s="1"/>
  <c r="J134" i="1"/>
  <c r="J92" i="1"/>
  <c r="L90" i="1"/>
  <c r="L91" i="1" s="1"/>
  <c r="H42" i="2"/>
  <c r="K258" i="1"/>
  <c r="K259" i="1" s="1"/>
  <c r="I260" i="1"/>
  <c r="J218" i="1"/>
  <c r="L216" i="1"/>
  <c r="L217" i="1" s="1"/>
  <c r="H49" i="1"/>
  <c r="H50" i="1" s="1"/>
  <c r="J46" i="1"/>
  <c r="I48" i="1"/>
  <c r="M38" i="2" l="1"/>
  <c r="L40" i="2"/>
  <c r="L41" i="2" s="1"/>
  <c r="K176" i="1"/>
  <c r="M174" i="1"/>
  <c r="M175" i="1" s="1"/>
  <c r="K134" i="1"/>
  <c r="M132" i="1"/>
  <c r="M133" i="1" s="1"/>
  <c r="K92" i="1"/>
  <c r="M90" i="1"/>
  <c r="M91" i="1" s="1"/>
  <c r="I42" i="2"/>
  <c r="J260" i="1"/>
  <c r="L258" i="1"/>
  <c r="L259" i="1" s="1"/>
  <c r="M216" i="1"/>
  <c r="M217" i="1" s="1"/>
  <c r="K218" i="1"/>
  <c r="I49" i="1"/>
  <c r="I50" i="1" s="1"/>
  <c r="K46" i="1"/>
  <c r="J48" i="1"/>
  <c r="N38" i="2" l="1"/>
  <c r="M40" i="2"/>
  <c r="M41" i="2" s="1"/>
  <c r="N174" i="1"/>
  <c r="N175" i="1" s="1"/>
  <c r="L176" i="1"/>
  <c r="L134" i="1"/>
  <c r="N132" i="1"/>
  <c r="N133" i="1" s="1"/>
  <c r="L92" i="1"/>
  <c r="N90" i="1"/>
  <c r="N91" i="1" s="1"/>
  <c r="J42" i="2"/>
  <c r="K260" i="1"/>
  <c r="M258" i="1"/>
  <c r="M259" i="1" s="1"/>
  <c r="N216" i="1"/>
  <c r="N217" i="1" s="1"/>
  <c r="L218" i="1"/>
  <c r="J49" i="1"/>
  <c r="J50" i="1" s="1"/>
  <c r="L46" i="1"/>
  <c r="K48" i="1"/>
  <c r="O38" i="2" l="1"/>
  <c r="N40" i="2"/>
  <c r="N41" i="2" s="1"/>
  <c r="O174" i="1"/>
  <c r="O175" i="1" s="1"/>
  <c r="M176" i="1"/>
  <c r="O132" i="1"/>
  <c r="O133" i="1" s="1"/>
  <c r="M134" i="1"/>
  <c r="O90" i="1"/>
  <c r="O91" i="1" s="1"/>
  <c r="M92" i="1"/>
  <c r="K42" i="2"/>
  <c r="L260" i="1"/>
  <c r="N258" i="1"/>
  <c r="N259" i="1" s="1"/>
  <c r="M218" i="1"/>
  <c r="O216" i="1"/>
  <c r="O217" i="1" s="1"/>
  <c r="K49" i="1"/>
  <c r="K50" i="1" s="1"/>
  <c r="M46" i="1"/>
  <c r="L48" i="1"/>
  <c r="P38" i="2" l="1"/>
  <c r="O40" i="2"/>
  <c r="O41" i="2" s="1"/>
  <c r="N176" i="1"/>
  <c r="P174" i="1"/>
  <c r="P175" i="1" s="1"/>
  <c r="N134" i="1"/>
  <c r="P132" i="1"/>
  <c r="P133" i="1" s="1"/>
  <c r="N92" i="1"/>
  <c r="P90" i="1"/>
  <c r="P91" i="1" s="1"/>
  <c r="L42" i="2"/>
  <c r="O258" i="1"/>
  <c r="O259" i="1" s="1"/>
  <c r="M260" i="1"/>
  <c r="N218" i="1"/>
  <c r="P216" i="1"/>
  <c r="P217" i="1" s="1"/>
  <c r="L49" i="1"/>
  <c r="L50" i="1" s="1"/>
  <c r="N46" i="1"/>
  <c r="M48" i="1"/>
  <c r="Q38" i="2" l="1"/>
  <c r="P40" i="2"/>
  <c r="P41" i="2" s="1"/>
  <c r="O176" i="1"/>
  <c r="Q174" i="1"/>
  <c r="Q175" i="1" s="1"/>
  <c r="O134" i="1"/>
  <c r="Q132" i="1"/>
  <c r="Q133" i="1" s="1"/>
  <c r="O92" i="1"/>
  <c r="Q90" i="1"/>
  <c r="Q91" i="1" s="1"/>
  <c r="M42" i="2"/>
  <c r="N260" i="1"/>
  <c r="P258" i="1"/>
  <c r="P259" i="1" s="1"/>
  <c r="O218" i="1"/>
  <c r="Q216" i="1"/>
  <c r="Q217" i="1" s="1"/>
  <c r="M49" i="1"/>
  <c r="M50" i="1" s="1"/>
  <c r="O46" i="1"/>
  <c r="N48" i="1"/>
  <c r="R38" i="2" l="1"/>
  <c r="Q40" i="2"/>
  <c r="Q41" i="2" s="1"/>
  <c r="P176" i="1"/>
  <c r="R174" i="1"/>
  <c r="R175" i="1" s="1"/>
  <c r="P134" i="1"/>
  <c r="R132" i="1"/>
  <c r="R133" i="1" s="1"/>
  <c r="P92" i="1"/>
  <c r="R90" i="1"/>
  <c r="R91" i="1" s="1"/>
  <c r="N42" i="2"/>
  <c r="O260" i="1"/>
  <c r="Q258" i="1"/>
  <c r="Q259" i="1" s="1"/>
  <c r="R216" i="1"/>
  <c r="R217" i="1" s="1"/>
  <c r="P218" i="1"/>
  <c r="N49" i="1"/>
  <c r="N50" i="1" s="1"/>
  <c r="O48" i="1"/>
  <c r="P46" i="1"/>
  <c r="S38" i="2" l="1"/>
  <c r="R40" i="2"/>
  <c r="R41" i="2" s="1"/>
  <c r="S174" i="1"/>
  <c r="S175" i="1" s="1"/>
  <c r="Q176" i="1"/>
  <c r="S132" i="1"/>
  <c r="S133" i="1" s="1"/>
  <c r="Q134" i="1"/>
  <c r="S90" i="1"/>
  <c r="S91" i="1" s="1"/>
  <c r="Q92" i="1"/>
  <c r="O42" i="2"/>
  <c r="P260" i="1"/>
  <c r="R258" i="1"/>
  <c r="R259" i="1" s="1"/>
  <c r="Q218" i="1"/>
  <c r="S216" i="1"/>
  <c r="S217" i="1" s="1"/>
  <c r="O49" i="1"/>
  <c r="O50" i="1" s="1"/>
  <c r="Q46" i="1"/>
  <c r="P48" i="1"/>
  <c r="T38" i="2" l="1"/>
  <c r="S40" i="2"/>
  <c r="S41" i="2" s="1"/>
  <c r="R176" i="1"/>
  <c r="T174" i="1"/>
  <c r="T175" i="1" s="1"/>
  <c r="T132" i="1"/>
  <c r="T133" i="1" s="1"/>
  <c r="R134" i="1"/>
  <c r="R92" i="1"/>
  <c r="T90" i="1"/>
  <c r="T91" i="1" s="1"/>
  <c r="P42" i="2"/>
  <c r="S258" i="1"/>
  <c r="S259" i="1" s="1"/>
  <c r="Q260" i="1"/>
  <c r="R218" i="1"/>
  <c r="T216" i="1"/>
  <c r="T217" i="1" s="1"/>
  <c r="P49" i="1"/>
  <c r="P50" i="1" s="1"/>
  <c r="R46" i="1"/>
  <c r="Q48" i="1"/>
  <c r="U38" i="2" l="1"/>
  <c r="T40" i="2"/>
  <c r="T41" i="2" s="1"/>
  <c r="S176" i="1"/>
  <c r="U174" i="1"/>
  <c r="U175" i="1" s="1"/>
  <c r="S134" i="1"/>
  <c r="U132" i="1"/>
  <c r="U133" i="1" s="1"/>
  <c r="S92" i="1"/>
  <c r="U90" i="1"/>
  <c r="U91" i="1" s="1"/>
  <c r="Q42" i="2"/>
  <c r="R260" i="1"/>
  <c r="T258" i="1"/>
  <c r="T259" i="1" s="1"/>
  <c r="S218" i="1"/>
  <c r="U216" i="1"/>
  <c r="U217" i="1" s="1"/>
  <c r="Q49" i="1"/>
  <c r="Q50" i="1" s="1"/>
  <c r="S46" i="1"/>
  <c r="R48" i="1"/>
  <c r="V38" i="2" l="1"/>
  <c r="V40" i="2" s="1"/>
  <c r="V41" i="2" s="1"/>
  <c r="U40" i="2"/>
  <c r="U41" i="2" s="1"/>
  <c r="T176" i="1"/>
  <c r="V174" i="1"/>
  <c r="V175" i="1" s="1"/>
  <c r="T134" i="1"/>
  <c r="V132" i="1"/>
  <c r="V133" i="1" s="1"/>
  <c r="T92" i="1"/>
  <c r="V90" i="1"/>
  <c r="V91" i="1" s="1"/>
  <c r="R42" i="2"/>
  <c r="S260" i="1"/>
  <c r="U258" i="1"/>
  <c r="U259" i="1" s="1"/>
  <c r="V216" i="1"/>
  <c r="V217" i="1" s="1"/>
  <c r="T218" i="1"/>
  <c r="R49" i="1"/>
  <c r="R50" i="1" s="1"/>
  <c r="T46" i="1"/>
  <c r="S48" i="1"/>
  <c r="V176" i="1" l="1"/>
  <c r="U176" i="1"/>
  <c r="V134" i="1"/>
  <c r="U134" i="1"/>
  <c r="U92" i="1"/>
  <c r="V92" i="1"/>
  <c r="S42" i="2"/>
  <c r="T260" i="1"/>
  <c r="V258" i="1"/>
  <c r="V259" i="1" s="1"/>
  <c r="U218" i="1"/>
  <c r="V218" i="1"/>
  <c r="S49" i="1"/>
  <c r="S50" i="1" s="1"/>
  <c r="T48" i="1"/>
  <c r="U46" i="1"/>
  <c r="T42" i="2" l="1"/>
  <c r="V260" i="1"/>
  <c r="U260" i="1"/>
  <c r="T49" i="1"/>
  <c r="T50" i="1" s="1"/>
  <c r="V46" i="1"/>
  <c r="V48" i="1" s="1"/>
  <c r="U48" i="1"/>
  <c r="V42" i="2" l="1"/>
  <c r="U42" i="2"/>
  <c r="U49" i="1"/>
  <c r="U50" i="1" s="1"/>
  <c r="V49" i="1"/>
  <c r="V50" i="1" s="1"/>
</calcChain>
</file>

<file path=xl/sharedStrings.xml><?xml version="1.0" encoding="utf-8"?>
<sst xmlns="http://schemas.openxmlformats.org/spreadsheetml/2006/main" count="169" uniqueCount="47">
  <si>
    <t>Steam</t>
  </si>
  <si>
    <t>Registering fees:</t>
  </si>
  <si>
    <t>Gross price per game:</t>
  </si>
  <si>
    <t>Gross revenue</t>
  </si>
  <si>
    <t>Licence sold</t>
  </si>
  <si>
    <t>Licence bracket jump:</t>
  </si>
  <si>
    <t>Qualitative information</t>
  </si>
  <si>
    <t>Data</t>
  </si>
  <si>
    <t>Net revenue for FHG</t>
  </si>
  <si>
    <t>Number of users:</t>
  </si>
  <si>
    <t>95M</t>
  </si>
  <si>
    <t>Number of hockey game:</t>
  </si>
  <si>
    <t>Average review count:</t>
  </si>
  <si>
    <t>Average review note:</t>
  </si>
  <si>
    <t>2 very positive &amp; 3 mostly positive</t>
  </si>
  <si>
    <t>39.99$ | 22.79$ | 21.99$ | 17.49$ | 5.69$</t>
  </si>
  <si>
    <t>GM Hockey distribution channel analysis</t>
  </si>
  <si>
    <t>Sales cost analysis</t>
  </si>
  <si>
    <t>Shareholder Breakeven</t>
  </si>
  <si>
    <t>Shareholder breakeven point (at 50K$ valuation)</t>
  </si>
  <si>
    <t>Game selling price:</t>
  </si>
  <si>
    <t>Epic Games</t>
  </si>
  <si>
    <t>108M</t>
  </si>
  <si>
    <t>Discord</t>
  </si>
  <si>
    <t>250M</t>
  </si>
  <si>
    <t>Small</t>
  </si>
  <si>
    <t>Insert name here</t>
  </si>
  <si>
    <t>Monthly fees (if any):</t>
  </si>
  <si>
    <t>Greenman Gaming</t>
  </si>
  <si>
    <t>4.7M</t>
  </si>
  <si>
    <t>N/A</t>
  </si>
  <si>
    <t xml:space="preserve">Most recent 22.79$ </t>
  </si>
  <si>
    <t>You need your own DRM (through Steam)</t>
  </si>
  <si>
    <t>They offer helps on marketing and pushing your games around through their database</t>
  </si>
  <si>
    <t>Gamersgate</t>
  </si>
  <si>
    <t>Can sell with or without DRM</t>
  </si>
  <si>
    <t>Humble Bundle Store</t>
  </si>
  <si>
    <t>Epic Games Store</t>
  </si>
  <si>
    <t>Newest 45.49$ | older 21.99$</t>
  </si>
  <si>
    <t>Store analysed:</t>
  </si>
  <si>
    <t>August 19, 2020</t>
  </si>
  <si>
    <t>Enter your financial model information in the Yellow cells for the financials</t>
  </si>
  <si>
    <t>Enter the qualitative information in the first table</t>
  </si>
  <si>
    <t>Non official sources information. Good store for when sales have plateaued</t>
  </si>
  <si>
    <t>Monthly:</t>
  </si>
  <si>
    <t>95M (as of Jan 2019)</t>
  </si>
  <si>
    <t>61M (as of may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</si>
</sst>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i/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0" borderId="0" xfId="0" applyFont="1"/>
    <xf numFmtId="0" fontId="3" fillId="0" borderId="0" xfId="0" applyFont="1" applyAlignment="1">
      <alignment horizontal="center"/>
    </xf>
    <xf numFmtId="9" fontId="3" fillId="3" borderId="4" xfId="0" applyNumberFormat="1" applyFont="1" applyFill="1" applyBorder="1" applyAlignment="1">
      <alignment horizontal="center"/>
    </xf>
    <xf numFmtId="0" fontId="3" fillId="3" borderId="6" xfId="1" applyNumberFormat="1" applyFont="1" applyFill="1" applyBorder="1" applyAlignment="1">
      <alignment horizontal="center"/>
    </xf>
    <xf numFmtId="44" fontId="3" fillId="3" borderId="2" xfId="2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1" fontId="3" fillId="5" borderId="7" xfId="0" applyNumberFormat="1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/>
    </xf>
    <xf numFmtId="165" fontId="3" fillId="6" borderId="8" xfId="0" applyNumberFormat="1" applyFont="1" applyFill="1" applyBorder="1"/>
    <xf numFmtId="165" fontId="3" fillId="6" borderId="6" xfId="0" applyNumberFormat="1" applyFont="1" applyFill="1" applyBorder="1"/>
    <xf numFmtId="164" fontId="3" fillId="0" borderId="0" xfId="1" applyNumberFormat="1" applyFont="1"/>
    <xf numFmtId="44" fontId="3" fillId="0" borderId="0" xfId="0" applyNumberFormat="1" applyFont="1"/>
    <xf numFmtId="164" fontId="3" fillId="5" borderId="2" xfId="1" applyNumberFormat="1" applyFont="1" applyFill="1" applyBorder="1"/>
    <xf numFmtId="165" fontId="3" fillId="5" borderId="6" xfId="2" applyNumberFormat="1" applyFont="1" applyFill="1" applyBorder="1"/>
    <xf numFmtId="0" fontId="5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2" fillId="0" borderId="0" xfId="0" applyFont="1" applyFill="1"/>
    <xf numFmtId="0" fontId="8" fillId="0" borderId="0" xfId="0" applyFont="1"/>
    <xf numFmtId="165" fontId="3" fillId="3" borderId="0" xfId="2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quotePrefix="1" applyFont="1" applyFill="1"/>
    <xf numFmtId="15" fontId="4" fillId="0" borderId="0" xfId="0" quotePrefix="1" applyNumberFormat="1" applyFont="1"/>
    <xf numFmtId="165" fontId="3" fillId="5" borderId="0" xfId="2" applyNumberFormat="1" applyFont="1" applyFill="1" applyBorder="1" applyAlignment="1">
      <alignment horizontal="center"/>
    </xf>
    <xf numFmtId="165" fontId="3" fillId="5" borderId="4" xfId="2" applyNumberFormat="1" applyFont="1" applyFill="1" applyBorder="1" applyAlignment="1">
      <alignment horizontal="center"/>
    </xf>
    <xf numFmtId="165" fontId="3" fillId="5" borderId="8" xfId="2" applyNumberFormat="1" applyFont="1" applyFill="1" applyBorder="1"/>
    <xf numFmtId="0" fontId="3" fillId="0" borderId="3" xfId="0" applyFont="1" applyFill="1" applyBorder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4" borderId="9" xfId="0" applyFont="1" applyFill="1" applyBorder="1"/>
    <xf numFmtId="44" fontId="3" fillId="3" borderId="10" xfId="2" applyFont="1" applyFill="1" applyBorder="1" applyAlignment="1">
      <alignment horizontal="center"/>
    </xf>
    <xf numFmtId="15" fontId="6" fillId="0" borderId="0" xfId="0" quotePrefix="1" applyNumberFormat="1" applyFont="1"/>
    <xf numFmtId="15" fontId="9" fillId="0" borderId="0" xfId="0" quotePrefix="1" applyNumberFormat="1" applyFont="1"/>
    <xf numFmtId="0" fontId="3" fillId="0" borderId="0" xfId="0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Financial</a:t>
            </a:r>
            <a:r>
              <a:rPr lang="en-CA" baseline="0"/>
              <a:t> information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3900120593034"/>
          <c:y val="0.1528380646743028"/>
          <c:w val="0.8350469704800414"/>
          <c:h val="0.64409935876028324"/>
        </c:manualLayout>
      </c:layout>
      <c:lineChart>
        <c:grouping val="standard"/>
        <c:varyColors val="0"/>
        <c:ser>
          <c:idx val="3"/>
          <c:order val="0"/>
          <c:tx>
            <c:strRef>
              <c:f>Recherches!$B$47</c:f>
              <c:strCache>
                <c:ptCount val="1"/>
                <c:pt idx="0">
                  <c:v>Shareholder Breakeven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Recherches!$C$47:$V$47</c:f>
              <c:numCache>
                <c:formatCode>0</c:formatCode>
                <c:ptCount val="20"/>
                <c:pt idx="0" formatCode="General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A7FE-4099-B620-05AA1415EE27}"/>
            </c:ext>
          </c:extLst>
        </c:ser>
        <c:ser>
          <c:idx val="0"/>
          <c:order val="1"/>
          <c:tx>
            <c:strRef>
              <c:f>Recherches!$B$48</c:f>
              <c:strCache>
                <c:ptCount val="1"/>
                <c:pt idx="0">
                  <c:v>Gross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Recherches!$C$46:$V$46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Recherches!$C$48:$V$48</c:f>
              <c:numCache>
                <c:formatCode>_("$"* #,##0_);_("$"* \(#,##0\);_("$"* "-"??_);_(@_)</c:formatCode>
                <c:ptCount val="20"/>
                <c:pt idx="0">
                  <c:v>9000</c:v>
                </c:pt>
                <c:pt idx="1">
                  <c:v>18000</c:v>
                </c:pt>
                <c:pt idx="2">
                  <c:v>27000</c:v>
                </c:pt>
                <c:pt idx="3">
                  <c:v>36000</c:v>
                </c:pt>
                <c:pt idx="4">
                  <c:v>45000</c:v>
                </c:pt>
                <c:pt idx="5">
                  <c:v>54000</c:v>
                </c:pt>
                <c:pt idx="6">
                  <c:v>63000</c:v>
                </c:pt>
                <c:pt idx="7">
                  <c:v>72000</c:v>
                </c:pt>
                <c:pt idx="8">
                  <c:v>81000</c:v>
                </c:pt>
                <c:pt idx="9">
                  <c:v>90000</c:v>
                </c:pt>
                <c:pt idx="10">
                  <c:v>99000</c:v>
                </c:pt>
                <c:pt idx="11">
                  <c:v>108000</c:v>
                </c:pt>
                <c:pt idx="12">
                  <c:v>117000</c:v>
                </c:pt>
                <c:pt idx="13">
                  <c:v>126000</c:v>
                </c:pt>
                <c:pt idx="14">
                  <c:v>135000</c:v>
                </c:pt>
                <c:pt idx="15">
                  <c:v>144000</c:v>
                </c:pt>
                <c:pt idx="16">
                  <c:v>153000</c:v>
                </c:pt>
                <c:pt idx="17">
                  <c:v>162000</c:v>
                </c:pt>
                <c:pt idx="18">
                  <c:v>171000</c:v>
                </c:pt>
                <c:pt idx="19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A7FE-4099-B620-05AA1415EE27}"/>
            </c:ext>
          </c:extLst>
        </c:ser>
        <c:ser>
          <c:idx val="1"/>
          <c:order val="2"/>
          <c:tx>
            <c:strRef>
              <c:f>Recherches!$B$49</c:f>
              <c:strCache>
                <c:ptCount val="1"/>
                <c:pt idx="0">
                  <c:v>Steam cost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Recherches!$C$46:$V$46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Recherches!$C$49:$V$49</c:f>
              <c:numCache>
                <c:formatCode>_("$"* #,##0_);_("$"* \(#,##0\);_("$"* "-"??_);_(@_)</c:formatCode>
                <c:ptCount val="20"/>
                <c:pt idx="0">
                  <c:v>2700</c:v>
                </c:pt>
                <c:pt idx="1">
                  <c:v>5400</c:v>
                </c:pt>
                <c:pt idx="2">
                  <c:v>8100</c:v>
                </c:pt>
                <c:pt idx="3">
                  <c:v>10800</c:v>
                </c:pt>
                <c:pt idx="4">
                  <c:v>13500</c:v>
                </c:pt>
                <c:pt idx="5">
                  <c:v>16200</c:v>
                </c:pt>
                <c:pt idx="6">
                  <c:v>18900</c:v>
                </c:pt>
                <c:pt idx="7">
                  <c:v>21600</c:v>
                </c:pt>
                <c:pt idx="8">
                  <c:v>24300</c:v>
                </c:pt>
                <c:pt idx="9">
                  <c:v>27000</c:v>
                </c:pt>
                <c:pt idx="10">
                  <c:v>29700</c:v>
                </c:pt>
                <c:pt idx="11">
                  <c:v>32400</c:v>
                </c:pt>
                <c:pt idx="12">
                  <c:v>35100</c:v>
                </c:pt>
                <c:pt idx="13">
                  <c:v>37800</c:v>
                </c:pt>
                <c:pt idx="14">
                  <c:v>40500</c:v>
                </c:pt>
                <c:pt idx="15">
                  <c:v>43200</c:v>
                </c:pt>
                <c:pt idx="16">
                  <c:v>45900</c:v>
                </c:pt>
                <c:pt idx="17">
                  <c:v>48600</c:v>
                </c:pt>
                <c:pt idx="18">
                  <c:v>51300</c:v>
                </c:pt>
                <c:pt idx="19">
                  <c:v>54000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A7FE-4099-B620-05AA1415EE27}"/>
            </c:ext>
          </c:extLst>
        </c:ser>
        <c:ser>
          <c:idx val="2"/>
          <c:order val="3"/>
          <c:tx>
            <c:strRef>
              <c:f>Recherches!$B$50</c:f>
              <c:strCache>
                <c:ptCount val="1"/>
                <c:pt idx="0">
                  <c:v>Net revenue for FHG</c:v>
                </c:pt>
              </c:strCache>
            </c:strRef>
          </c:tx>
          <c:spPr>
            <a:ln w="3492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Recherches!$C$46:$V$46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Recherches!$C$50:$V$50</c:f>
              <c:numCache>
                <c:formatCode>_("$"* #,##0_);_("$"* \(#,##0\);_("$"* "-"??_);_(@_)</c:formatCode>
                <c:ptCount val="20"/>
                <c:pt idx="0">
                  <c:v>6200</c:v>
                </c:pt>
                <c:pt idx="1">
                  <c:v>12600</c:v>
                </c:pt>
                <c:pt idx="2">
                  <c:v>18900</c:v>
                </c:pt>
                <c:pt idx="3">
                  <c:v>25200</c:v>
                </c:pt>
                <c:pt idx="4">
                  <c:v>31500</c:v>
                </c:pt>
                <c:pt idx="5">
                  <c:v>37800</c:v>
                </c:pt>
                <c:pt idx="6">
                  <c:v>44100</c:v>
                </c:pt>
                <c:pt idx="7">
                  <c:v>50400</c:v>
                </c:pt>
                <c:pt idx="8">
                  <c:v>56700</c:v>
                </c:pt>
                <c:pt idx="9">
                  <c:v>63000</c:v>
                </c:pt>
                <c:pt idx="10">
                  <c:v>69300</c:v>
                </c:pt>
                <c:pt idx="11">
                  <c:v>75600</c:v>
                </c:pt>
                <c:pt idx="12">
                  <c:v>81900</c:v>
                </c:pt>
                <c:pt idx="13">
                  <c:v>88200</c:v>
                </c:pt>
                <c:pt idx="14">
                  <c:v>94500</c:v>
                </c:pt>
                <c:pt idx="15">
                  <c:v>100800</c:v>
                </c:pt>
                <c:pt idx="16">
                  <c:v>107100</c:v>
                </c:pt>
                <c:pt idx="17">
                  <c:v>113400</c:v>
                </c:pt>
                <c:pt idx="18">
                  <c:v>119700</c:v>
                </c:pt>
                <c:pt idx="19">
                  <c:v>126000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7FE-4099-B620-05AA1415E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801104"/>
        <c:axId val="415804384"/>
      </c:lineChart>
      <c:catAx>
        <c:axId val="4158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4384"/>
        <c:crosses val="autoZero"/>
        <c:auto val="1"/>
        <c:lblAlgn val="ctr"/>
        <c:lblOffset val="100"/>
        <c:noMultiLvlLbl val="0"/>
      </c:catAx>
      <c:valAx>
        <c:axId val="415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32543904984849E-2"/>
          <c:y val="0.9041264862804288"/>
          <c:w val="0.90369744322500223"/>
          <c:h val="9.587351371957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Financial</a:t>
            </a:r>
            <a:r>
              <a:rPr lang="en-CA" baseline="0"/>
              <a:t> information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3900120593034"/>
          <c:y val="0.1528380646743028"/>
          <c:w val="0.8350469704800414"/>
          <c:h val="0.64409935876028324"/>
        </c:manualLayout>
      </c:layout>
      <c:lineChart>
        <c:grouping val="standard"/>
        <c:varyColors val="0"/>
        <c:ser>
          <c:idx val="2"/>
          <c:order val="0"/>
          <c:tx>
            <c:strRef>
              <c:f>Recherches!$B$215</c:f>
              <c:strCache>
                <c:ptCount val="1"/>
                <c:pt idx="0">
                  <c:v>Shareholder Breakeven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Recherches!$C$214:$V$214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Recherches!$C$215:$V$215</c:f>
              <c:numCache>
                <c:formatCode>0</c:formatCode>
                <c:ptCount val="20"/>
                <c:pt idx="0" formatCode="General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96-4568-B1C6-97ABF2910BCA}"/>
            </c:ext>
          </c:extLst>
        </c:ser>
        <c:ser>
          <c:idx val="3"/>
          <c:order val="1"/>
          <c:tx>
            <c:strRef>
              <c:f>Recherches!$B$216</c:f>
              <c:strCache>
                <c:ptCount val="1"/>
                <c:pt idx="0">
                  <c:v>Gross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Recherches!$C$214:$V$214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Recherches!$C$216:$V$216</c:f>
              <c:numCache>
                <c:formatCode>_("$"* #,##0_);_("$"* \(#,##0\);_("$"* "-"??_);_(@_)</c:formatCode>
                <c:ptCount val="20"/>
                <c:pt idx="0">
                  <c:v>9000</c:v>
                </c:pt>
                <c:pt idx="1">
                  <c:v>18000</c:v>
                </c:pt>
                <c:pt idx="2">
                  <c:v>27000</c:v>
                </c:pt>
                <c:pt idx="3">
                  <c:v>36000</c:v>
                </c:pt>
                <c:pt idx="4">
                  <c:v>45000</c:v>
                </c:pt>
                <c:pt idx="5">
                  <c:v>54000</c:v>
                </c:pt>
                <c:pt idx="6">
                  <c:v>63000</c:v>
                </c:pt>
                <c:pt idx="7">
                  <c:v>72000</c:v>
                </c:pt>
                <c:pt idx="8">
                  <c:v>81000</c:v>
                </c:pt>
                <c:pt idx="9">
                  <c:v>90000</c:v>
                </c:pt>
                <c:pt idx="10">
                  <c:v>99000</c:v>
                </c:pt>
                <c:pt idx="11">
                  <c:v>108000</c:v>
                </c:pt>
                <c:pt idx="12">
                  <c:v>117000</c:v>
                </c:pt>
                <c:pt idx="13">
                  <c:v>126000</c:v>
                </c:pt>
                <c:pt idx="14">
                  <c:v>135000</c:v>
                </c:pt>
                <c:pt idx="15">
                  <c:v>144000</c:v>
                </c:pt>
                <c:pt idx="16">
                  <c:v>153000</c:v>
                </c:pt>
                <c:pt idx="17">
                  <c:v>162000</c:v>
                </c:pt>
                <c:pt idx="18">
                  <c:v>171000</c:v>
                </c:pt>
                <c:pt idx="19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96-4568-B1C6-97ABF2910BCA}"/>
            </c:ext>
          </c:extLst>
        </c:ser>
        <c:ser>
          <c:idx val="0"/>
          <c:order val="2"/>
          <c:tx>
            <c:strRef>
              <c:f>Recherches!$B$217</c:f>
              <c:strCache>
                <c:ptCount val="1"/>
                <c:pt idx="0">
                  <c:v>Epic Games cost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Recherches!$C$214:$V$214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Recherches!$C$217:$V$217</c:f>
              <c:numCache>
                <c:formatCode>_("$"* #,##0_);_("$"* \(#,##0\);_("$"* "-"??_);_(@_)</c:formatCode>
                <c:ptCount val="20"/>
                <c:pt idx="0">
                  <c:v>1080</c:v>
                </c:pt>
                <c:pt idx="1">
                  <c:v>2160</c:v>
                </c:pt>
                <c:pt idx="2">
                  <c:v>3240</c:v>
                </c:pt>
                <c:pt idx="3">
                  <c:v>4320</c:v>
                </c:pt>
                <c:pt idx="4">
                  <c:v>5400</c:v>
                </c:pt>
                <c:pt idx="5">
                  <c:v>6480</c:v>
                </c:pt>
                <c:pt idx="6">
                  <c:v>7560</c:v>
                </c:pt>
                <c:pt idx="7">
                  <c:v>8640</c:v>
                </c:pt>
                <c:pt idx="8">
                  <c:v>9720</c:v>
                </c:pt>
                <c:pt idx="9">
                  <c:v>10800</c:v>
                </c:pt>
                <c:pt idx="10">
                  <c:v>11880</c:v>
                </c:pt>
                <c:pt idx="11">
                  <c:v>12960</c:v>
                </c:pt>
                <c:pt idx="12">
                  <c:v>14040</c:v>
                </c:pt>
                <c:pt idx="13">
                  <c:v>15120</c:v>
                </c:pt>
                <c:pt idx="14">
                  <c:v>16200</c:v>
                </c:pt>
                <c:pt idx="15">
                  <c:v>17280</c:v>
                </c:pt>
                <c:pt idx="16">
                  <c:v>18360</c:v>
                </c:pt>
                <c:pt idx="17">
                  <c:v>19440</c:v>
                </c:pt>
                <c:pt idx="18">
                  <c:v>20520</c:v>
                </c:pt>
                <c:pt idx="19">
                  <c:v>21600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6-4568-B1C6-97ABF2910BCA}"/>
            </c:ext>
          </c:extLst>
        </c:ser>
        <c:ser>
          <c:idx val="1"/>
          <c:order val="3"/>
          <c:tx>
            <c:strRef>
              <c:f>Recherches!$B$218</c:f>
              <c:strCache>
                <c:ptCount val="1"/>
                <c:pt idx="0">
                  <c:v>Net revenue for FHG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Recherches!$C$214:$V$214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Recherches!$C$218:$V$218</c:f>
              <c:numCache>
                <c:formatCode>_("$"* #,##0_);_("$"* \(#,##0\);_("$"* "-"??_);_(@_)</c:formatCode>
                <c:ptCount val="20"/>
                <c:pt idx="0">
                  <c:v>7920</c:v>
                </c:pt>
                <c:pt idx="1">
                  <c:v>15840</c:v>
                </c:pt>
                <c:pt idx="2">
                  <c:v>23760</c:v>
                </c:pt>
                <c:pt idx="3">
                  <c:v>31680</c:v>
                </c:pt>
                <c:pt idx="4">
                  <c:v>39600</c:v>
                </c:pt>
                <c:pt idx="5">
                  <c:v>47520</c:v>
                </c:pt>
                <c:pt idx="6">
                  <c:v>55440</c:v>
                </c:pt>
                <c:pt idx="7">
                  <c:v>63360</c:v>
                </c:pt>
                <c:pt idx="8">
                  <c:v>71280</c:v>
                </c:pt>
                <c:pt idx="9">
                  <c:v>79200</c:v>
                </c:pt>
                <c:pt idx="10">
                  <c:v>87120</c:v>
                </c:pt>
                <c:pt idx="11">
                  <c:v>95040</c:v>
                </c:pt>
                <c:pt idx="12">
                  <c:v>102960</c:v>
                </c:pt>
                <c:pt idx="13">
                  <c:v>110880</c:v>
                </c:pt>
                <c:pt idx="14">
                  <c:v>118800</c:v>
                </c:pt>
                <c:pt idx="15">
                  <c:v>126720</c:v>
                </c:pt>
                <c:pt idx="16">
                  <c:v>134640</c:v>
                </c:pt>
                <c:pt idx="17">
                  <c:v>142560</c:v>
                </c:pt>
                <c:pt idx="18">
                  <c:v>150480</c:v>
                </c:pt>
                <c:pt idx="19">
                  <c:v>158400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96-4568-B1C6-97ABF2910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801104"/>
        <c:axId val="415804384"/>
      </c:lineChart>
      <c:catAx>
        <c:axId val="4158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4384"/>
        <c:crosses val="autoZero"/>
        <c:auto val="1"/>
        <c:lblAlgn val="ctr"/>
        <c:lblOffset val="100"/>
        <c:noMultiLvlLbl val="0"/>
      </c:catAx>
      <c:valAx>
        <c:axId val="415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32543904984849E-2"/>
          <c:y val="0.9041264862804288"/>
          <c:w val="0.9"/>
          <c:h val="7.1141172040494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Financial</a:t>
            </a:r>
            <a:r>
              <a:rPr lang="en-CA" baseline="0"/>
              <a:t> information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3900120593034"/>
          <c:y val="0.1528380646743028"/>
          <c:w val="0.8350469704800414"/>
          <c:h val="0.64409935876028324"/>
        </c:manualLayout>
      </c:layout>
      <c:lineChart>
        <c:grouping val="standard"/>
        <c:varyColors val="0"/>
        <c:ser>
          <c:idx val="3"/>
          <c:order val="0"/>
          <c:tx>
            <c:strRef>
              <c:f>Recherches!$B$47</c:f>
              <c:strCache>
                <c:ptCount val="1"/>
                <c:pt idx="0">
                  <c:v>Shareholder Breakeven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Recherches!$C$47:$V$47</c:f>
              <c:numCache>
                <c:formatCode>0</c:formatCode>
                <c:ptCount val="20"/>
                <c:pt idx="0" formatCode="General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F4-443D-991B-7265EDE1F69F}"/>
            </c:ext>
          </c:extLst>
        </c:ser>
        <c:ser>
          <c:idx val="0"/>
          <c:order val="1"/>
          <c:tx>
            <c:strRef>
              <c:f>Recherches!$B$48</c:f>
              <c:strCache>
                <c:ptCount val="1"/>
                <c:pt idx="0">
                  <c:v>Gross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Recherches!$C$46:$V$46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Recherches!$C$48:$V$48</c:f>
              <c:numCache>
                <c:formatCode>_("$"* #,##0_);_("$"* \(#,##0\);_("$"* "-"??_);_(@_)</c:formatCode>
                <c:ptCount val="20"/>
                <c:pt idx="0">
                  <c:v>9000</c:v>
                </c:pt>
                <c:pt idx="1">
                  <c:v>18000</c:v>
                </c:pt>
                <c:pt idx="2">
                  <c:v>27000</c:v>
                </c:pt>
                <c:pt idx="3">
                  <c:v>36000</c:v>
                </c:pt>
                <c:pt idx="4">
                  <c:v>45000</c:v>
                </c:pt>
                <c:pt idx="5">
                  <c:v>54000</c:v>
                </c:pt>
                <c:pt idx="6">
                  <c:v>63000</c:v>
                </c:pt>
                <c:pt idx="7">
                  <c:v>72000</c:v>
                </c:pt>
                <c:pt idx="8">
                  <c:v>81000</c:v>
                </c:pt>
                <c:pt idx="9">
                  <c:v>90000</c:v>
                </c:pt>
                <c:pt idx="10">
                  <c:v>99000</c:v>
                </c:pt>
                <c:pt idx="11">
                  <c:v>108000</c:v>
                </c:pt>
                <c:pt idx="12">
                  <c:v>117000</c:v>
                </c:pt>
                <c:pt idx="13">
                  <c:v>126000</c:v>
                </c:pt>
                <c:pt idx="14">
                  <c:v>135000</c:v>
                </c:pt>
                <c:pt idx="15">
                  <c:v>144000</c:v>
                </c:pt>
                <c:pt idx="16">
                  <c:v>153000</c:v>
                </c:pt>
                <c:pt idx="17">
                  <c:v>162000</c:v>
                </c:pt>
                <c:pt idx="18">
                  <c:v>171000</c:v>
                </c:pt>
                <c:pt idx="19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4-443D-991B-7265EDE1F69F}"/>
            </c:ext>
          </c:extLst>
        </c:ser>
        <c:ser>
          <c:idx val="1"/>
          <c:order val="2"/>
          <c:tx>
            <c:strRef>
              <c:f>Recherches!$B$49</c:f>
              <c:strCache>
                <c:ptCount val="1"/>
                <c:pt idx="0">
                  <c:v>Steam cost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Recherches!$C$46:$V$46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Recherches!$C$49:$V$49</c:f>
              <c:numCache>
                <c:formatCode>_("$"* #,##0_);_("$"* \(#,##0\);_("$"* "-"??_);_(@_)</c:formatCode>
                <c:ptCount val="20"/>
                <c:pt idx="0">
                  <c:v>2700</c:v>
                </c:pt>
                <c:pt idx="1">
                  <c:v>5400</c:v>
                </c:pt>
                <c:pt idx="2">
                  <c:v>8100</c:v>
                </c:pt>
                <c:pt idx="3">
                  <c:v>10800</c:v>
                </c:pt>
                <c:pt idx="4">
                  <c:v>13500</c:v>
                </c:pt>
                <c:pt idx="5">
                  <c:v>16200</c:v>
                </c:pt>
                <c:pt idx="6">
                  <c:v>18900</c:v>
                </c:pt>
                <c:pt idx="7">
                  <c:v>21600</c:v>
                </c:pt>
                <c:pt idx="8">
                  <c:v>24300</c:v>
                </c:pt>
                <c:pt idx="9">
                  <c:v>27000</c:v>
                </c:pt>
                <c:pt idx="10">
                  <c:v>29700</c:v>
                </c:pt>
                <c:pt idx="11">
                  <c:v>32400</c:v>
                </c:pt>
                <c:pt idx="12">
                  <c:v>35100</c:v>
                </c:pt>
                <c:pt idx="13">
                  <c:v>37800</c:v>
                </c:pt>
                <c:pt idx="14">
                  <c:v>40500</c:v>
                </c:pt>
                <c:pt idx="15">
                  <c:v>43200</c:v>
                </c:pt>
                <c:pt idx="16">
                  <c:v>45900</c:v>
                </c:pt>
                <c:pt idx="17">
                  <c:v>48600</c:v>
                </c:pt>
                <c:pt idx="18">
                  <c:v>51300</c:v>
                </c:pt>
                <c:pt idx="19">
                  <c:v>54000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4-443D-991B-7265EDE1F69F}"/>
            </c:ext>
          </c:extLst>
        </c:ser>
        <c:ser>
          <c:idx val="2"/>
          <c:order val="3"/>
          <c:tx>
            <c:strRef>
              <c:f>Recherches!$B$50</c:f>
              <c:strCache>
                <c:ptCount val="1"/>
                <c:pt idx="0">
                  <c:v>Net revenue for FHG</c:v>
                </c:pt>
              </c:strCache>
            </c:strRef>
          </c:tx>
          <c:spPr>
            <a:ln w="3492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Recherches!$C$46:$V$46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Recherches!$C$50:$V$50</c:f>
              <c:numCache>
                <c:formatCode>_("$"* #,##0_);_("$"* \(#,##0\);_("$"* "-"??_);_(@_)</c:formatCode>
                <c:ptCount val="20"/>
                <c:pt idx="0">
                  <c:v>6200</c:v>
                </c:pt>
                <c:pt idx="1">
                  <c:v>12600</c:v>
                </c:pt>
                <c:pt idx="2">
                  <c:v>18900</c:v>
                </c:pt>
                <c:pt idx="3">
                  <c:v>25200</c:v>
                </c:pt>
                <c:pt idx="4">
                  <c:v>31500</c:v>
                </c:pt>
                <c:pt idx="5">
                  <c:v>37800</c:v>
                </c:pt>
                <c:pt idx="6">
                  <c:v>44100</c:v>
                </c:pt>
                <c:pt idx="7">
                  <c:v>50400</c:v>
                </c:pt>
                <c:pt idx="8">
                  <c:v>56700</c:v>
                </c:pt>
                <c:pt idx="9">
                  <c:v>63000</c:v>
                </c:pt>
                <c:pt idx="10">
                  <c:v>69300</c:v>
                </c:pt>
                <c:pt idx="11">
                  <c:v>75600</c:v>
                </c:pt>
                <c:pt idx="12">
                  <c:v>81900</c:v>
                </c:pt>
                <c:pt idx="13">
                  <c:v>88200</c:v>
                </c:pt>
                <c:pt idx="14">
                  <c:v>94500</c:v>
                </c:pt>
                <c:pt idx="15">
                  <c:v>100800</c:v>
                </c:pt>
                <c:pt idx="16">
                  <c:v>107100</c:v>
                </c:pt>
                <c:pt idx="17">
                  <c:v>113400</c:v>
                </c:pt>
                <c:pt idx="18">
                  <c:v>119700</c:v>
                </c:pt>
                <c:pt idx="19">
                  <c:v>126000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4-443D-991B-7265EDE1F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801104"/>
        <c:axId val="415804384"/>
      </c:lineChart>
      <c:catAx>
        <c:axId val="4158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4384"/>
        <c:crosses val="autoZero"/>
        <c:auto val="1"/>
        <c:lblAlgn val="ctr"/>
        <c:lblOffset val="100"/>
        <c:noMultiLvlLbl val="0"/>
      </c:catAx>
      <c:valAx>
        <c:axId val="415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32543904984849E-2"/>
          <c:y val="0.9041264862804288"/>
          <c:w val="0.90369744322500223"/>
          <c:h val="9.587351371957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Financial</a:t>
            </a:r>
            <a:r>
              <a:rPr lang="en-CA" baseline="0"/>
              <a:t> information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3900120593034"/>
          <c:y val="0.1528380646743028"/>
          <c:w val="0.8350469704800414"/>
          <c:h val="0.64409935876028324"/>
        </c:manualLayout>
      </c:layout>
      <c:lineChart>
        <c:grouping val="standard"/>
        <c:varyColors val="0"/>
        <c:ser>
          <c:idx val="2"/>
          <c:order val="0"/>
          <c:tx>
            <c:strRef>
              <c:f>Recherches!$B$257</c:f>
              <c:strCache>
                <c:ptCount val="1"/>
                <c:pt idx="0">
                  <c:v>Shareholder Breakeven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Recherches!$C$256:$V$256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Recherches!$C$257:$V$257</c:f>
              <c:numCache>
                <c:formatCode>0</c:formatCode>
                <c:ptCount val="20"/>
                <c:pt idx="0" formatCode="General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E-41D6-BCE0-8C2EF31D26D9}"/>
            </c:ext>
          </c:extLst>
        </c:ser>
        <c:ser>
          <c:idx val="3"/>
          <c:order val="1"/>
          <c:tx>
            <c:strRef>
              <c:f>Recherches!$B$258</c:f>
              <c:strCache>
                <c:ptCount val="1"/>
                <c:pt idx="0">
                  <c:v>Gross revenue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Recherches!$C$256:$V$256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Recherches!$C$258:$V$258</c:f>
              <c:numCache>
                <c:formatCode>_("$"* #,##0_);_("$"* \(#,##0\);_("$"* "-"??_);_(@_)</c:formatCode>
                <c:ptCount val="20"/>
                <c:pt idx="0">
                  <c:v>9000</c:v>
                </c:pt>
                <c:pt idx="1">
                  <c:v>18000</c:v>
                </c:pt>
                <c:pt idx="2">
                  <c:v>27000</c:v>
                </c:pt>
                <c:pt idx="3">
                  <c:v>36000</c:v>
                </c:pt>
                <c:pt idx="4">
                  <c:v>45000</c:v>
                </c:pt>
                <c:pt idx="5">
                  <c:v>54000</c:v>
                </c:pt>
                <c:pt idx="6">
                  <c:v>63000</c:v>
                </c:pt>
                <c:pt idx="7">
                  <c:v>72000</c:v>
                </c:pt>
                <c:pt idx="8">
                  <c:v>81000</c:v>
                </c:pt>
                <c:pt idx="9">
                  <c:v>90000</c:v>
                </c:pt>
                <c:pt idx="10">
                  <c:v>99000</c:v>
                </c:pt>
                <c:pt idx="11">
                  <c:v>108000</c:v>
                </c:pt>
                <c:pt idx="12">
                  <c:v>117000</c:v>
                </c:pt>
                <c:pt idx="13">
                  <c:v>126000</c:v>
                </c:pt>
                <c:pt idx="14">
                  <c:v>135000</c:v>
                </c:pt>
                <c:pt idx="15">
                  <c:v>144000</c:v>
                </c:pt>
                <c:pt idx="16">
                  <c:v>153000</c:v>
                </c:pt>
                <c:pt idx="17">
                  <c:v>162000</c:v>
                </c:pt>
                <c:pt idx="18">
                  <c:v>171000</c:v>
                </c:pt>
                <c:pt idx="19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E-41D6-BCE0-8C2EF31D26D9}"/>
            </c:ext>
          </c:extLst>
        </c:ser>
        <c:ser>
          <c:idx val="0"/>
          <c:order val="2"/>
          <c:tx>
            <c:strRef>
              <c:f>Recherches!$B$259</c:f>
              <c:strCache>
                <c:ptCount val="1"/>
                <c:pt idx="0">
                  <c:v>Discord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Recherches!$C$256:$V$256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Recherches!$C$259:$V$259</c:f>
              <c:numCache>
                <c:formatCode>_("$"* #,##0_);_("$"* \(#,##0\);_("$"*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E-41D6-BCE0-8C2EF31D26D9}"/>
            </c:ext>
          </c:extLst>
        </c:ser>
        <c:ser>
          <c:idx val="1"/>
          <c:order val="3"/>
          <c:tx>
            <c:strRef>
              <c:f>Recherches!$B$260</c:f>
              <c:strCache>
                <c:ptCount val="1"/>
                <c:pt idx="0">
                  <c:v>Net revenue for FHG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Recherches!$C$256:$V$256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Recherches!$C$260:$V$260</c:f>
              <c:numCache>
                <c:formatCode>_("$"* #,##0_);_("$"* \(#,##0\);_("$"* "-"??_);_(@_)</c:formatCode>
                <c:ptCount val="20"/>
                <c:pt idx="0">
                  <c:v>9000</c:v>
                </c:pt>
                <c:pt idx="1">
                  <c:v>18000</c:v>
                </c:pt>
                <c:pt idx="2">
                  <c:v>27000</c:v>
                </c:pt>
                <c:pt idx="3">
                  <c:v>36000</c:v>
                </c:pt>
                <c:pt idx="4">
                  <c:v>45000</c:v>
                </c:pt>
                <c:pt idx="5">
                  <c:v>54000</c:v>
                </c:pt>
                <c:pt idx="6">
                  <c:v>63000</c:v>
                </c:pt>
                <c:pt idx="7">
                  <c:v>72000</c:v>
                </c:pt>
                <c:pt idx="8">
                  <c:v>81000</c:v>
                </c:pt>
                <c:pt idx="9">
                  <c:v>90000</c:v>
                </c:pt>
                <c:pt idx="10">
                  <c:v>99000</c:v>
                </c:pt>
                <c:pt idx="11">
                  <c:v>108000</c:v>
                </c:pt>
                <c:pt idx="12">
                  <c:v>117000</c:v>
                </c:pt>
                <c:pt idx="13">
                  <c:v>126000</c:v>
                </c:pt>
                <c:pt idx="14">
                  <c:v>135000</c:v>
                </c:pt>
                <c:pt idx="15">
                  <c:v>144000</c:v>
                </c:pt>
                <c:pt idx="16">
                  <c:v>153000</c:v>
                </c:pt>
                <c:pt idx="17">
                  <c:v>162000</c:v>
                </c:pt>
                <c:pt idx="18">
                  <c:v>171000</c:v>
                </c:pt>
                <c:pt idx="19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E-41D6-BCE0-8C2EF31D2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801104"/>
        <c:axId val="415804384"/>
      </c:lineChart>
      <c:catAx>
        <c:axId val="4158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4384"/>
        <c:crosses val="autoZero"/>
        <c:auto val="1"/>
        <c:lblAlgn val="ctr"/>
        <c:lblOffset val="100"/>
        <c:noMultiLvlLbl val="0"/>
      </c:catAx>
      <c:valAx>
        <c:axId val="415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32543904984849E-2"/>
          <c:y val="0.9041264862804288"/>
          <c:w val="0.9"/>
          <c:h val="7.1141172040494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Financial</a:t>
            </a:r>
            <a:r>
              <a:rPr lang="en-CA" baseline="0"/>
              <a:t> information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3900120593034"/>
          <c:y val="0.1528380646743028"/>
          <c:w val="0.8350469704800414"/>
          <c:h val="0.64409935876028324"/>
        </c:manualLayout>
      </c:layout>
      <c:lineChart>
        <c:grouping val="standard"/>
        <c:varyColors val="0"/>
        <c:ser>
          <c:idx val="3"/>
          <c:order val="0"/>
          <c:tx>
            <c:strRef>
              <c:f>Recherches!$B$89</c:f>
              <c:strCache>
                <c:ptCount val="1"/>
                <c:pt idx="0">
                  <c:v>Shareholder Breakeven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Recherches!$C$88:$V$88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Recherches!$C$89:$V$89</c:f>
              <c:numCache>
                <c:formatCode>0</c:formatCode>
                <c:ptCount val="20"/>
                <c:pt idx="0" formatCode="General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D-4DE7-B841-208023D40EAB}"/>
            </c:ext>
          </c:extLst>
        </c:ser>
        <c:ser>
          <c:idx val="0"/>
          <c:order val="1"/>
          <c:tx>
            <c:strRef>
              <c:f>Recherches!$B$90</c:f>
              <c:strCache>
                <c:ptCount val="1"/>
                <c:pt idx="0">
                  <c:v>Gross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Recherches!$C$88:$V$88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Recherches!$C$90:$V$90</c:f>
              <c:numCache>
                <c:formatCode>_("$"* #,##0_);_("$"* \(#,##0\);_("$"* "-"??_);_(@_)</c:formatCode>
                <c:ptCount val="20"/>
                <c:pt idx="0">
                  <c:v>9000</c:v>
                </c:pt>
                <c:pt idx="1">
                  <c:v>18000</c:v>
                </c:pt>
                <c:pt idx="2">
                  <c:v>27000</c:v>
                </c:pt>
                <c:pt idx="3">
                  <c:v>36000</c:v>
                </c:pt>
                <c:pt idx="4">
                  <c:v>45000</c:v>
                </c:pt>
                <c:pt idx="5">
                  <c:v>54000</c:v>
                </c:pt>
                <c:pt idx="6">
                  <c:v>63000</c:v>
                </c:pt>
                <c:pt idx="7">
                  <c:v>72000</c:v>
                </c:pt>
                <c:pt idx="8">
                  <c:v>81000</c:v>
                </c:pt>
                <c:pt idx="9">
                  <c:v>90000</c:v>
                </c:pt>
                <c:pt idx="10">
                  <c:v>99000</c:v>
                </c:pt>
                <c:pt idx="11">
                  <c:v>108000</c:v>
                </c:pt>
                <c:pt idx="12">
                  <c:v>117000</c:v>
                </c:pt>
                <c:pt idx="13">
                  <c:v>126000</c:v>
                </c:pt>
                <c:pt idx="14">
                  <c:v>135000</c:v>
                </c:pt>
                <c:pt idx="15">
                  <c:v>144000</c:v>
                </c:pt>
                <c:pt idx="16">
                  <c:v>153000</c:v>
                </c:pt>
                <c:pt idx="17">
                  <c:v>162000</c:v>
                </c:pt>
                <c:pt idx="18">
                  <c:v>171000</c:v>
                </c:pt>
                <c:pt idx="19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D-4DE7-B841-208023D40EAB}"/>
            </c:ext>
          </c:extLst>
        </c:ser>
        <c:ser>
          <c:idx val="1"/>
          <c:order val="2"/>
          <c:tx>
            <c:strRef>
              <c:f>Recherches!$B$91</c:f>
              <c:strCache>
                <c:ptCount val="1"/>
                <c:pt idx="0">
                  <c:v>Greenman Gaming cost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Recherches!$C$88:$V$88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Recherches!$C$91:$V$91</c:f>
              <c:numCache>
                <c:formatCode>_("$"* #,##0_);_("$"* \(#,##0\);_("$"* "-"??_);_(@_)</c:formatCode>
                <c:ptCount val="20"/>
                <c:pt idx="0">
                  <c:v>2700</c:v>
                </c:pt>
                <c:pt idx="1">
                  <c:v>5400</c:v>
                </c:pt>
                <c:pt idx="2">
                  <c:v>8100</c:v>
                </c:pt>
                <c:pt idx="3">
                  <c:v>10800</c:v>
                </c:pt>
                <c:pt idx="4">
                  <c:v>13500</c:v>
                </c:pt>
                <c:pt idx="5">
                  <c:v>16200</c:v>
                </c:pt>
                <c:pt idx="6">
                  <c:v>18900</c:v>
                </c:pt>
                <c:pt idx="7">
                  <c:v>21600</c:v>
                </c:pt>
                <c:pt idx="8">
                  <c:v>24300</c:v>
                </c:pt>
                <c:pt idx="9">
                  <c:v>27000</c:v>
                </c:pt>
                <c:pt idx="10">
                  <c:v>29700</c:v>
                </c:pt>
                <c:pt idx="11">
                  <c:v>32400</c:v>
                </c:pt>
                <c:pt idx="12">
                  <c:v>35100</c:v>
                </c:pt>
                <c:pt idx="13">
                  <c:v>37800</c:v>
                </c:pt>
                <c:pt idx="14">
                  <c:v>40500</c:v>
                </c:pt>
                <c:pt idx="15">
                  <c:v>43200</c:v>
                </c:pt>
                <c:pt idx="16">
                  <c:v>45900</c:v>
                </c:pt>
                <c:pt idx="17">
                  <c:v>48600</c:v>
                </c:pt>
                <c:pt idx="18">
                  <c:v>51300</c:v>
                </c:pt>
                <c:pt idx="19">
                  <c:v>54000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CD-4DE7-B841-208023D40EAB}"/>
            </c:ext>
          </c:extLst>
        </c:ser>
        <c:ser>
          <c:idx val="2"/>
          <c:order val="3"/>
          <c:tx>
            <c:strRef>
              <c:f>Recherches!$B$92</c:f>
              <c:strCache>
                <c:ptCount val="1"/>
                <c:pt idx="0">
                  <c:v>Net revenue for FHG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Recherches!$C$88:$V$88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Recherches!$C$92:$V$92</c:f>
              <c:numCache>
                <c:formatCode>_("$"* #,##0_);_("$"* \(#,##0\);_("$"* "-"??_);_(@_)</c:formatCode>
                <c:ptCount val="20"/>
                <c:pt idx="0">
                  <c:v>6300</c:v>
                </c:pt>
                <c:pt idx="1">
                  <c:v>12600</c:v>
                </c:pt>
                <c:pt idx="2">
                  <c:v>18900</c:v>
                </c:pt>
                <c:pt idx="3">
                  <c:v>25200</c:v>
                </c:pt>
                <c:pt idx="4">
                  <c:v>31500</c:v>
                </c:pt>
                <c:pt idx="5">
                  <c:v>37800</c:v>
                </c:pt>
                <c:pt idx="6">
                  <c:v>44100</c:v>
                </c:pt>
                <c:pt idx="7">
                  <c:v>50400</c:v>
                </c:pt>
                <c:pt idx="8">
                  <c:v>56700</c:v>
                </c:pt>
                <c:pt idx="9">
                  <c:v>63000</c:v>
                </c:pt>
                <c:pt idx="10">
                  <c:v>69300</c:v>
                </c:pt>
                <c:pt idx="11">
                  <c:v>75600</c:v>
                </c:pt>
                <c:pt idx="12">
                  <c:v>81900</c:v>
                </c:pt>
                <c:pt idx="13">
                  <c:v>88200</c:v>
                </c:pt>
                <c:pt idx="14">
                  <c:v>94500</c:v>
                </c:pt>
                <c:pt idx="15">
                  <c:v>100800</c:v>
                </c:pt>
                <c:pt idx="16">
                  <c:v>107100</c:v>
                </c:pt>
                <c:pt idx="17">
                  <c:v>113400</c:v>
                </c:pt>
                <c:pt idx="18">
                  <c:v>119700</c:v>
                </c:pt>
                <c:pt idx="19">
                  <c:v>126000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CD-4DE7-B841-208023D40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801104"/>
        <c:axId val="415804384"/>
      </c:lineChart>
      <c:catAx>
        <c:axId val="4158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4384"/>
        <c:crosses val="autoZero"/>
        <c:auto val="1"/>
        <c:lblAlgn val="ctr"/>
        <c:lblOffset val="100"/>
        <c:noMultiLvlLbl val="0"/>
      </c:catAx>
      <c:valAx>
        <c:axId val="415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32543904984849E-2"/>
          <c:y val="0.9041264862804288"/>
          <c:w val="0.90369744322500223"/>
          <c:h val="9.587351371957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Financial</a:t>
            </a:r>
            <a:r>
              <a:rPr lang="en-CA" baseline="0"/>
              <a:t> information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3900120593034"/>
          <c:y val="0.1528380646743028"/>
          <c:w val="0.8350469704800414"/>
          <c:h val="0.64409935876028324"/>
        </c:manualLayout>
      </c:layout>
      <c:lineChart>
        <c:grouping val="standard"/>
        <c:varyColors val="0"/>
        <c:ser>
          <c:idx val="3"/>
          <c:order val="0"/>
          <c:tx>
            <c:strRef>
              <c:f>Recherches!$B$131</c:f>
              <c:strCache>
                <c:ptCount val="1"/>
                <c:pt idx="0">
                  <c:v>Shareholder Breakeven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Recherches!$C$130:$V$130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Recherches!$C$131:$V$131</c:f>
              <c:numCache>
                <c:formatCode>0</c:formatCode>
                <c:ptCount val="20"/>
                <c:pt idx="0" formatCode="General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8-42D0-93AC-279AC6D2E412}"/>
            </c:ext>
          </c:extLst>
        </c:ser>
        <c:ser>
          <c:idx val="0"/>
          <c:order val="1"/>
          <c:tx>
            <c:strRef>
              <c:f>Recherches!$B$132</c:f>
              <c:strCache>
                <c:ptCount val="1"/>
                <c:pt idx="0">
                  <c:v>Gross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Recherches!$C$130:$V$130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Recherches!$C$132:$V$132</c:f>
              <c:numCache>
                <c:formatCode>_("$"* #,##0_);_("$"* \(#,##0\);_("$"* "-"??_);_(@_)</c:formatCode>
                <c:ptCount val="20"/>
                <c:pt idx="0">
                  <c:v>9000</c:v>
                </c:pt>
                <c:pt idx="1">
                  <c:v>18000</c:v>
                </c:pt>
                <c:pt idx="2">
                  <c:v>27000</c:v>
                </c:pt>
                <c:pt idx="3">
                  <c:v>36000</c:v>
                </c:pt>
                <c:pt idx="4">
                  <c:v>45000</c:v>
                </c:pt>
                <c:pt idx="5">
                  <c:v>54000</c:v>
                </c:pt>
                <c:pt idx="6">
                  <c:v>63000</c:v>
                </c:pt>
                <c:pt idx="7">
                  <c:v>72000</c:v>
                </c:pt>
                <c:pt idx="8">
                  <c:v>81000</c:v>
                </c:pt>
                <c:pt idx="9">
                  <c:v>90000</c:v>
                </c:pt>
                <c:pt idx="10">
                  <c:v>99000</c:v>
                </c:pt>
                <c:pt idx="11">
                  <c:v>108000</c:v>
                </c:pt>
                <c:pt idx="12">
                  <c:v>117000</c:v>
                </c:pt>
                <c:pt idx="13">
                  <c:v>126000</c:v>
                </c:pt>
                <c:pt idx="14">
                  <c:v>135000</c:v>
                </c:pt>
                <c:pt idx="15">
                  <c:v>144000</c:v>
                </c:pt>
                <c:pt idx="16">
                  <c:v>153000</c:v>
                </c:pt>
                <c:pt idx="17">
                  <c:v>162000</c:v>
                </c:pt>
                <c:pt idx="18">
                  <c:v>171000</c:v>
                </c:pt>
                <c:pt idx="19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8-42D0-93AC-279AC6D2E412}"/>
            </c:ext>
          </c:extLst>
        </c:ser>
        <c:ser>
          <c:idx val="1"/>
          <c:order val="2"/>
          <c:tx>
            <c:strRef>
              <c:f>Recherches!$B$133</c:f>
              <c:strCache>
                <c:ptCount val="1"/>
                <c:pt idx="0">
                  <c:v>Gamersgate cost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Recherches!$C$130:$V$130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Recherches!$C$133:$V$133</c:f>
              <c:numCache>
                <c:formatCode>_("$"* #,##0_);_("$"* \(#,##0\);_("$"* "-"??_);_(@_)</c:formatCode>
                <c:ptCount val="20"/>
                <c:pt idx="0">
                  <c:v>2700</c:v>
                </c:pt>
                <c:pt idx="1">
                  <c:v>5400</c:v>
                </c:pt>
                <c:pt idx="2">
                  <c:v>8100</c:v>
                </c:pt>
                <c:pt idx="3">
                  <c:v>10800</c:v>
                </c:pt>
                <c:pt idx="4">
                  <c:v>13500</c:v>
                </c:pt>
                <c:pt idx="5">
                  <c:v>16200</c:v>
                </c:pt>
                <c:pt idx="6">
                  <c:v>18900</c:v>
                </c:pt>
                <c:pt idx="7">
                  <c:v>21600</c:v>
                </c:pt>
                <c:pt idx="8">
                  <c:v>24300</c:v>
                </c:pt>
                <c:pt idx="9">
                  <c:v>27000</c:v>
                </c:pt>
                <c:pt idx="10">
                  <c:v>29700</c:v>
                </c:pt>
                <c:pt idx="11">
                  <c:v>32400</c:v>
                </c:pt>
                <c:pt idx="12">
                  <c:v>35100</c:v>
                </c:pt>
                <c:pt idx="13">
                  <c:v>37800</c:v>
                </c:pt>
                <c:pt idx="14">
                  <c:v>40500</c:v>
                </c:pt>
                <c:pt idx="15">
                  <c:v>43200</c:v>
                </c:pt>
                <c:pt idx="16">
                  <c:v>45900</c:v>
                </c:pt>
                <c:pt idx="17">
                  <c:v>48600</c:v>
                </c:pt>
                <c:pt idx="18">
                  <c:v>51300</c:v>
                </c:pt>
                <c:pt idx="19">
                  <c:v>54000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A8-42D0-93AC-279AC6D2E412}"/>
            </c:ext>
          </c:extLst>
        </c:ser>
        <c:ser>
          <c:idx val="2"/>
          <c:order val="3"/>
          <c:tx>
            <c:strRef>
              <c:f>Recherches!$B$134</c:f>
              <c:strCache>
                <c:ptCount val="1"/>
                <c:pt idx="0">
                  <c:v>Net revenue for FHG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Recherches!$C$130:$V$130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Recherches!$C$134:$V$134</c:f>
              <c:numCache>
                <c:formatCode>_("$"* #,##0_);_("$"* \(#,##0\);_("$"* "-"??_);_(@_)</c:formatCode>
                <c:ptCount val="20"/>
                <c:pt idx="0">
                  <c:v>6300</c:v>
                </c:pt>
                <c:pt idx="1">
                  <c:v>12600</c:v>
                </c:pt>
                <c:pt idx="2">
                  <c:v>18900</c:v>
                </c:pt>
                <c:pt idx="3">
                  <c:v>25200</c:v>
                </c:pt>
                <c:pt idx="4">
                  <c:v>31500</c:v>
                </c:pt>
                <c:pt idx="5">
                  <c:v>37800</c:v>
                </c:pt>
                <c:pt idx="6">
                  <c:v>44100</c:v>
                </c:pt>
                <c:pt idx="7">
                  <c:v>50400</c:v>
                </c:pt>
                <c:pt idx="8">
                  <c:v>56700</c:v>
                </c:pt>
                <c:pt idx="9">
                  <c:v>63000</c:v>
                </c:pt>
                <c:pt idx="10">
                  <c:v>69300</c:v>
                </c:pt>
                <c:pt idx="11">
                  <c:v>75600</c:v>
                </c:pt>
                <c:pt idx="12">
                  <c:v>81900</c:v>
                </c:pt>
                <c:pt idx="13">
                  <c:v>88200</c:v>
                </c:pt>
                <c:pt idx="14">
                  <c:v>94500</c:v>
                </c:pt>
                <c:pt idx="15">
                  <c:v>100800</c:v>
                </c:pt>
                <c:pt idx="16">
                  <c:v>107100</c:v>
                </c:pt>
                <c:pt idx="17">
                  <c:v>113400</c:v>
                </c:pt>
                <c:pt idx="18">
                  <c:v>119700</c:v>
                </c:pt>
                <c:pt idx="19">
                  <c:v>126000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A8-42D0-93AC-279AC6D2E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801104"/>
        <c:axId val="415804384"/>
      </c:lineChart>
      <c:catAx>
        <c:axId val="4158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4384"/>
        <c:crosses val="autoZero"/>
        <c:auto val="1"/>
        <c:lblAlgn val="ctr"/>
        <c:lblOffset val="100"/>
        <c:noMultiLvlLbl val="0"/>
      </c:catAx>
      <c:valAx>
        <c:axId val="415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32543904984849E-2"/>
          <c:y val="0.9041264862804288"/>
          <c:w val="0.90369744322500223"/>
          <c:h val="9.587351371957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Financial</a:t>
            </a:r>
            <a:r>
              <a:rPr lang="en-CA" baseline="0"/>
              <a:t> information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3900120593034"/>
          <c:y val="0.1528380646743028"/>
          <c:w val="0.8350469704800414"/>
          <c:h val="0.64409935876028324"/>
        </c:manualLayout>
      </c:layout>
      <c:lineChart>
        <c:grouping val="standard"/>
        <c:varyColors val="0"/>
        <c:ser>
          <c:idx val="3"/>
          <c:order val="0"/>
          <c:tx>
            <c:strRef>
              <c:f>Recherches!$B$173</c:f>
              <c:strCache>
                <c:ptCount val="1"/>
                <c:pt idx="0">
                  <c:v>Shareholder Breakeven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Recherches!$C$172:$V$172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Recherches!$C$173:$V$173</c:f>
              <c:numCache>
                <c:formatCode>0</c:formatCode>
                <c:ptCount val="20"/>
                <c:pt idx="0" formatCode="General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36-41F7-B8ED-9FE811BEC2E0}"/>
            </c:ext>
          </c:extLst>
        </c:ser>
        <c:ser>
          <c:idx val="0"/>
          <c:order val="1"/>
          <c:tx>
            <c:strRef>
              <c:f>Recherches!$B$174</c:f>
              <c:strCache>
                <c:ptCount val="1"/>
                <c:pt idx="0">
                  <c:v>Gross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Recherches!$C$172:$V$172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Recherches!$C$174:$V$174</c:f>
              <c:numCache>
                <c:formatCode>_("$"* #,##0_);_("$"* \(#,##0\);_("$"* "-"??_);_(@_)</c:formatCode>
                <c:ptCount val="20"/>
                <c:pt idx="0">
                  <c:v>9000</c:v>
                </c:pt>
                <c:pt idx="1">
                  <c:v>18000</c:v>
                </c:pt>
                <c:pt idx="2">
                  <c:v>27000</c:v>
                </c:pt>
                <c:pt idx="3">
                  <c:v>36000</c:v>
                </c:pt>
                <c:pt idx="4">
                  <c:v>45000</c:v>
                </c:pt>
                <c:pt idx="5">
                  <c:v>54000</c:v>
                </c:pt>
                <c:pt idx="6">
                  <c:v>63000</c:v>
                </c:pt>
                <c:pt idx="7">
                  <c:v>72000</c:v>
                </c:pt>
                <c:pt idx="8">
                  <c:v>81000</c:v>
                </c:pt>
                <c:pt idx="9">
                  <c:v>90000</c:v>
                </c:pt>
                <c:pt idx="10">
                  <c:v>99000</c:v>
                </c:pt>
                <c:pt idx="11">
                  <c:v>108000</c:v>
                </c:pt>
                <c:pt idx="12">
                  <c:v>117000</c:v>
                </c:pt>
                <c:pt idx="13">
                  <c:v>126000</c:v>
                </c:pt>
                <c:pt idx="14">
                  <c:v>135000</c:v>
                </c:pt>
                <c:pt idx="15">
                  <c:v>144000</c:v>
                </c:pt>
                <c:pt idx="16">
                  <c:v>153000</c:v>
                </c:pt>
                <c:pt idx="17">
                  <c:v>162000</c:v>
                </c:pt>
                <c:pt idx="18">
                  <c:v>171000</c:v>
                </c:pt>
                <c:pt idx="19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6-41F7-B8ED-9FE811BEC2E0}"/>
            </c:ext>
          </c:extLst>
        </c:ser>
        <c:ser>
          <c:idx val="1"/>
          <c:order val="2"/>
          <c:tx>
            <c:strRef>
              <c:f>Recherches!$B$175</c:f>
              <c:strCache>
                <c:ptCount val="1"/>
                <c:pt idx="0">
                  <c:v>Humble Bundle Store cost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Recherches!$C$172:$V$172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Recherches!$C$175:$V$175</c:f>
              <c:numCache>
                <c:formatCode>_("$"* #,##0_);_("$"* \(#,##0\);_("$"* "-"??_);_(@_)</c:formatCode>
                <c:ptCount val="20"/>
                <c:pt idx="0">
                  <c:v>2250</c:v>
                </c:pt>
                <c:pt idx="1">
                  <c:v>4500</c:v>
                </c:pt>
                <c:pt idx="2">
                  <c:v>6750</c:v>
                </c:pt>
                <c:pt idx="3">
                  <c:v>9000</c:v>
                </c:pt>
                <c:pt idx="4">
                  <c:v>11250</c:v>
                </c:pt>
                <c:pt idx="5">
                  <c:v>13500</c:v>
                </c:pt>
                <c:pt idx="6">
                  <c:v>15750</c:v>
                </c:pt>
                <c:pt idx="7">
                  <c:v>18000</c:v>
                </c:pt>
                <c:pt idx="8">
                  <c:v>20250</c:v>
                </c:pt>
                <c:pt idx="9">
                  <c:v>22500</c:v>
                </c:pt>
                <c:pt idx="10">
                  <c:v>24750</c:v>
                </c:pt>
                <c:pt idx="11">
                  <c:v>27000</c:v>
                </c:pt>
                <c:pt idx="12">
                  <c:v>29250</c:v>
                </c:pt>
                <c:pt idx="13">
                  <c:v>31500</c:v>
                </c:pt>
                <c:pt idx="14">
                  <c:v>33750</c:v>
                </c:pt>
                <c:pt idx="15">
                  <c:v>36000</c:v>
                </c:pt>
                <c:pt idx="16">
                  <c:v>38250</c:v>
                </c:pt>
                <c:pt idx="17">
                  <c:v>40500</c:v>
                </c:pt>
                <c:pt idx="18">
                  <c:v>42750</c:v>
                </c:pt>
                <c:pt idx="19">
                  <c:v>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6-41F7-B8ED-9FE811BEC2E0}"/>
            </c:ext>
          </c:extLst>
        </c:ser>
        <c:ser>
          <c:idx val="2"/>
          <c:order val="3"/>
          <c:tx>
            <c:strRef>
              <c:f>Recherches!$B$176</c:f>
              <c:strCache>
                <c:ptCount val="1"/>
                <c:pt idx="0">
                  <c:v>Net revenue for FHG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Recherches!$C$172:$V$172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Recherches!$C$176:$V$176</c:f>
              <c:numCache>
                <c:formatCode>_("$"* #,##0_);_("$"* \(#,##0\);_("$"* "-"??_);_(@_)</c:formatCode>
                <c:ptCount val="20"/>
                <c:pt idx="0">
                  <c:v>6750</c:v>
                </c:pt>
                <c:pt idx="1">
                  <c:v>13500</c:v>
                </c:pt>
                <c:pt idx="2">
                  <c:v>20250</c:v>
                </c:pt>
                <c:pt idx="3">
                  <c:v>27000</c:v>
                </c:pt>
                <c:pt idx="4">
                  <c:v>33750</c:v>
                </c:pt>
                <c:pt idx="5">
                  <c:v>40500</c:v>
                </c:pt>
                <c:pt idx="6">
                  <c:v>47250</c:v>
                </c:pt>
                <c:pt idx="7">
                  <c:v>54000</c:v>
                </c:pt>
                <c:pt idx="8">
                  <c:v>60750</c:v>
                </c:pt>
                <c:pt idx="9">
                  <c:v>67500</c:v>
                </c:pt>
                <c:pt idx="10">
                  <c:v>74250</c:v>
                </c:pt>
                <c:pt idx="11">
                  <c:v>81000</c:v>
                </c:pt>
                <c:pt idx="12">
                  <c:v>87750</c:v>
                </c:pt>
                <c:pt idx="13">
                  <c:v>94500</c:v>
                </c:pt>
                <c:pt idx="14">
                  <c:v>101250</c:v>
                </c:pt>
                <c:pt idx="15">
                  <c:v>108000</c:v>
                </c:pt>
                <c:pt idx="16">
                  <c:v>114750</c:v>
                </c:pt>
                <c:pt idx="17">
                  <c:v>121500</c:v>
                </c:pt>
                <c:pt idx="18">
                  <c:v>128250</c:v>
                </c:pt>
                <c:pt idx="19">
                  <c:v>135000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36-41F7-B8ED-9FE811BEC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801104"/>
        <c:axId val="415804384"/>
      </c:lineChart>
      <c:catAx>
        <c:axId val="4158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4384"/>
        <c:crosses val="autoZero"/>
        <c:auto val="1"/>
        <c:lblAlgn val="ctr"/>
        <c:lblOffset val="100"/>
        <c:noMultiLvlLbl val="0"/>
      </c:catAx>
      <c:valAx>
        <c:axId val="415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32543904984849E-2"/>
          <c:y val="0.9041264862804288"/>
          <c:w val="0.90369744322500223"/>
          <c:h val="9.587351371957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Financial</a:t>
            </a:r>
            <a:r>
              <a:rPr lang="en-CA" baseline="0"/>
              <a:t> information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3900120593034"/>
          <c:y val="0.1528380646743028"/>
          <c:w val="0.8350469704800414"/>
          <c:h val="0.64409935876028324"/>
        </c:manualLayout>
      </c:layout>
      <c:lineChart>
        <c:grouping val="standard"/>
        <c:varyColors val="0"/>
        <c:ser>
          <c:idx val="3"/>
          <c:order val="0"/>
          <c:tx>
            <c:strRef>
              <c:f>'Protection digitale template'!$B$39</c:f>
              <c:strCache>
                <c:ptCount val="1"/>
                <c:pt idx="0">
                  <c:v>Shareholder Breakeven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'Protection digitale template'!$C$38:$V$38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'Protection digitale template'!$C$39:$V$39</c:f>
              <c:numCache>
                <c:formatCode>0</c:formatCode>
                <c:ptCount val="20"/>
                <c:pt idx="0" formatCode="General">
                  <c:v>50000</c:v>
                </c:pt>
                <c:pt idx="1">
                  <c:v>50000</c:v>
                </c:pt>
                <c:pt idx="2">
                  <c:v>50000</c:v>
                </c:pt>
                <c:pt idx="3">
                  <c:v>50000</c:v>
                </c:pt>
                <c:pt idx="4">
                  <c:v>50000</c:v>
                </c:pt>
                <c:pt idx="5">
                  <c:v>50000</c:v>
                </c:pt>
                <c:pt idx="6">
                  <c:v>50000</c:v>
                </c:pt>
                <c:pt idx="7">
                  <c:v>50000</c:v>
                </c:pt>
                <c:pt idx="8">
                  <c:v>50000</c:v>
                </c:pt>
                <c:pt idx="9">
                  <c:v>50000</c:v>
                </c:pt>
                <c:pt idx="10">
                  <c:v>50000</c:v>
                </c:pt>
                <c:pt idx="11">
                  <c:v>50000</c:v>
                </c:pt>
                <c:pt idx="12">
                  <c:v>50000</c:v>
                </c:pt>
                <c:pt idx="13">
                  <c:v>50000</c:v>
                </c:pt>
                <c:pt idx="14">
                  <c:v>50000</c:v>
                </c:pt>
                <c:pt idx="15">
                  <c:v>50000</c:v>
                </c:pt>
                <c:pt idx="16">
                  <c:v>50000</c:v>
                </c:pt>
                <c:pt idx="17">
                  <c:v>50000</c:v>
                </c:pt>
                <c:pt idx="18">
                  <c:v>50000</c:v>
                </c:pt>
                <c:pt idx="19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A2-424E-8823-AE85A4F9FA7A}"/>
            </c:ext>
          </c:extLst>
        </c:ser>
        <c:ser>
          <c:idx val="0"/>
          <c:order val="1"/>
          <c:tx>
            <c:strRef>
              <c:f>'Protection digitale template'!$B$40</c:f>
              <c:strCache>
                <c:ptCount val="1"/>
                <c:pt idx="0">
                  <c:v>Gross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'Protection digitale template'!$C$38:$V$38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'Protection digitale template'!$C$40:$V$40</c:f>
              <c:numCache>
                <c:formatCode>_("$"* #,##0_);_("$"* \(#,##0\);_("$"* "-"??_);_(@_)</c:formatCode>
                <c:ptCount val="20"/>
                <c:pt idx="0">
                  <c:v>9000</c:v>
                </c:pt>
                <c:pt idx="1">
                  <c:v>18000</c:v>
                </c:pt>
                <c:pt idx="2">
                  <c:v>27000</c:v>
                </c:pt>
                <c:pt idx="3">
                  <c:v>36000</c:v>
                </c:pt>
                <c:pt idx="4">
                  <c:v>45000</c:v>
                </c:pt>
                <c:pt idx="5">
                  <c:v>54000</c:v>
                </c:pt>
                <c:pt idx="6">
                  <c:v>63000</c:v>
                </c:pt>
                <c:pt idx="7">
                  <c:v>72000</c:v>
                </c:pt>
                <c:pt idx="8">
                  <c:v>81000</c:v>
                </c:pt>
                <c:pt idx="9">
                  <c:v>90000</c:v>
                </c:pt>
                <c:pt idx="10">
                  <c:v>99000</c:v>
                </c:pt>
                <c:pt idx="11">
                  <c:v>108000</c:v>
                </c:pt>
                <c:pt idx="12">
                  <c:v>117000</c:v>
                </c:pt>
                <c:pt idx="13">
                  <c:v>126000</c:v>
                </c:pt>
                <c:pt idx="14">
                  <c:v>135000</c:v>
                </c:pt>
                <c:pt idx="15">
                  <c:v>144000</c:v>
                </c:pt>
                <c:pt idx="16">
                  <c:v>153000</c:v>
                </c:pt>
                <c:pt idx="17">
                  <c:v>162000</c:v>
                </c:pt>
                <c:pt idx="18">
                  <c:v>171000</c:v>
                </c:pt>
                <c:pt idx="19">
                  <c:v>180000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A2-424E-8823-AE85A4F9FA7A}"/>
            </c:ext>
          </c:extLst>
        </c:ser>
        <c:ser>
          <c:idx val="1"/>
          <c:order val="2"/>
          <c:tx>
            <c:strRef>
              <c:f>'Protection digitale template'!$B$41</c:f>
              <c:strCache>
                <c:ptCount val="1"/>
                <c:pt idx="0">
                  <c:v>Insert name here cost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'Protection digitale template'!$C$38:$V$38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'Protection digitale template'!$C$41:$V$41</c:f>
              <c:numCache>
                <c:formatCode>_("$"* #,##0_);_("$"* \(#,##0\);_("$"* "-"??_);_(@_)</c:formatCode>
                <c:ptCount val="20"/>
                <c:pt idx="0">
                  <c:v>2700</c:v>
                </c:pt>
                <c:pt idx="1">
                  <c:v>5400</c:v>
                </c:pt>
                <c:pt idx="2">
                  <c:v>8100</c:v>
                </c:pt>
                <c:pt idx="3">
                  <c:v>10800</c:v>
                </c:pt>
                <c:pt idx="4">
                  <c:v>13500</c:v>
                </c:pt>
                <c:pt idx="5">
                  <c:v>16200</c:v>
                </c:pt>
                <c:pt idx="6">
                  <c:v>18900</c:v>
                </c:pt>
                <c:pt idx="7">
                  <c:v>21600</c:v>
                </c:pt>
                <c:pt idx="8">
                  <c:v>24300</c:v>
                </c:pt>
                <c:pt idx="9">
                  <c:v>27000</c:v>
                </c:pt>
                <c:pt idx="10">
                  <c:v>29700</c:v>
                </c:pt>
                <c:pt idx="11">
                  <c:v>32400</c:v>
                </c:pt>
                <c:pt idx="12">
                  <c:v>35100</c:v>
                </c:pt>
                <c:pt idx="13">
                  <c:v>37800</c:v>
                </c:pt>
                <c:pt idx="14">
                  <c:v>40500</c:v>
                </c:pt>
                <c:pt idx="15">
                  <c:v>43200</c:v>
                </c:pt>
                <c:pt idx="16">
                  <c:v>45900</c:v>
                </c:pt>
                <c:pt idx="17">
                  <c:v>48600</c:v>
                </c:pt>
                <c:pt idx="18">
                  <c:v>51300</c:v>
                </c:pt>
                <c:pt idx="19">
                  <c:v>54000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A2-424E-8823-AE85A4F9FA7A}"/>
            </c:ext>
          </c:extLst>
        </c:ser>
        <c:ser>
          <c:idx val="2"/>
          <c:order val="3"/>
          <c:tx>
            <c:strRef>
              <c:f>'Protection digitale template'!$B$42</c:f>
              <c:strCache>
                <c:ptCount val="1"/>
                <c:pt idx="0">
                  <c:v>Net revenue for FHG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'Protection digitale template'!$C$38:$V$38</c:f>
              <c:numCache>
                <c:formatCode>0</c:formatCode>
                <c:ptCount val="20"/>
                <c:pt idx="0" formatCode="General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  <c:pt idx="8">
                  <c:v>2700</c:v>
                </c:pt>
                <c:pt idx="9">
                  <c:v>3000</c:v>
                </c:pt>
                <c:pt idx="10">
                  <c:v>3300</c:v>
                </c:pt>
                <c:pt idx="11">
                  <c:v>3600</c:v>
                </c:pt>
                <c:pt idx="12">
                  <c:v>3900</c:v>
                </c:pt>
                <c:pt idx="13">
                  <c:v>4200</c:v>
                </c:pt>
                <c:pt idx="14">
                  <c:v>4500</c:v>
                </c:pt>
                <c:pt idx="15">
                  <c:v>4800</c:v>
                </c:pt>
                <c:pt idx="16">
                  <c:v>5100</c:v>
                </c:pt>
                <c:pt idx="17">
                  <c:v>5400</c:v>
                </c:pt>
                <c:pt idx="18">
                  <c:v>5700</c:v>
                </c:pt>
                <c:pt idx="19">
                  <c:v>6000</c:v>
                </c:pt>
              </c:numCache>
            </c:numRef>
          </c:cat>
          <c:val>
            <c:numRef>
              <c:f>'Protection digitale template'!$C$42:$V$42</c:f>
              <c:numCache>
                <c:formatCode>_("$"* #,##0_);_("$"* \(#,##0\);_("$"* "-"??_);_(@_)</c:formatCode>
                <c:ptCount val="20"/>
                <c:pt idx="0">
                  <c:v>6200</c:v>
                </c:pt>
                <c:pt idx="1">
                  <c:v>12600</c:v>
                </c:pt>
                <c:pt idx="2">
                  <c:v>18900</c:v>
                </c:pt>
                <c:pt idx="3">
                  <c:v>25200</c:v>
                </c:pt>
                <c:pt idx="4">
                  <c:v>31500</c:v>
                </c:pt>
                <c:pt idx="5">
                  <c:v>37800</c:v>
                </c:pt>
                <c:pt idx="6">
                  <c:v>44100</c:v>
                </c:pt>
                <c:pt idx="7">
                  <c:v>50400</c:v>
                </c:pt>
                <c:pt idx="8">
                  <c:v>56700</c:v>
                </c:pt>
                <c:pt idx="9">
                  <c:v>63000</c:v>
                </c:pt>
                <c:pt idx="10">
                  <c:v>69300</c:v>
                </c:pt>
                <c:pt idx="11">
                  <c:v>75600</c:v>
                </c:pt>
                <c:pt idx="12">
                  <c:v>81900</c:v>
                </c:pt>
                <c:pt idx="13">
                  <c:v>88200</c:v>
                </c:pt>
                <c:pt idx="14">
                  <c:v>94500</c:v>
                </c:pt>
                <c:pt idx="15">
                  <c:v>100800</c:v>
                </c:pt>
                <c:pt idx="16">
                  <c:v>107100</c:v>
                </c:pt>
                <c:pt idx="17">
                  <c:v>113400</c:v>
                </c:pt>
                <c:pt idx="18">
                  <c:v>119700</c:v>
                </c:pt>
                <c:pt idx="19">
                  <c:v>126000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A2-424E-8823-AE85A4F9F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801104"/>
        <c:axId val="415804384"/>
      </c:lineChart>
      <c:catAx>
        <c:axId val="4158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4384"/>
        <c:crosses val="autoZero"/>
        <c:auto val="1"/>
        <c:lblAlgn val="ctr"/>
        <c:lblOffset val="100"/>
        <c:noMultiLvlLbl val="0"/>
      </c:catAx>
      <c:valAx>
        <c:axId val="4158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8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32543904984849E-2"/>
          <c:y val="0.9041264862804288"/>
          <c:w val="0.90369744322500223"/>
          <c:h val="9.5873513719571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22</xdr:row>
      <xdr:rowOff>76200</xdr:rowOff>
    </xdr:from>
    <xdr:to>
      <xdr:col>5</xdr:col>
      <xdr:colOff>266700</xdr:colOff>
      <xdr:row>35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271012-3D41-4AEE-ABBE-E6F2989A9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190</xdr:row>
      <xdr:rowOff>76200</xdr:rowOff>
    </xdr:from>
    <xdr:to>
      <xdr:col>5</xdr:col>
      <xdr:colOff>266700</xdr:colOff>
      <xdr:row>203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9D56DC-3911-48EE-B326-CD2BA9643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232</xdr:row>
      <xdr:rowOff>76200</xdr:rowOff>
    </xdr:from>
    <xdr:to>
      <xdr:col>5</xdr:col>
      <xdr:colOff>266700</xdr:colOff>
      <xdr:row>245</xdr:row>
      <xdr:rowOff>180976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EC673C-4DEE-44FD-9A72-0B8DEB590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232</xdr:row>
      <xdr:rowOff>76200</xdr:rowOff>
    </xdr:from>
    <xdr:to>
      <xdr:col>5</xdr:col>
      <xdr:colOff>266700</xdr:colOff>
      <xdr:row>245</xdr:row>
      <xdr:rowOff>180976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2E57264-AF5B-480D-9AD6-6A40D98F7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64</xdr:row>
      <xdr:rowOff>76200</xdr:rowOff>
    </xdr:from>
    <xdr:to>
      <xdr:col>5</xdr:col>
      <xdr:colOff>266700</xdr:colOff>
      <xdr:row>77</xdr:row>
      <xdr:rowOff>180976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678E265-9504-4703-9F54-3738206CB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106</xdr:row>
      <xdr:rowOff>76200</xdr:rowOff>
    </xdr:from>
    <xdr:to>
      <xdr:col>5</xdr:col>
      <xdr:colOff>266700</xdr:colOff>
      <xdr:row>119</xdr:row>
      <xdr:rowOff>180976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9BCA472-9049-4791-888E-99307BEAE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148</xdr:row>
      <xdr:rowOff>76200</xdr:rowOff>
    </xdr:from>
    <xdr:to>
      <xdr:col>5</xdr:col>
      <xdr:colOff>266700</xdr:colOff>
      <xdr:row>161</xdr:row>
      <xdr:rowOff>180976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BF0300A-A519-44FD-8D30-D7640F9A7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76200</xdr:rowOff>
    </xdr:from>
    <xdr:to>
      <xdr:col>5</xdr:col>
      <xdr:colOff>266700</xdr:colOff>
      <xdr:row>27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AABA98-F873-417C-AD83-5369D113D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0E00-E99F-487C-ACAF-0B096F92D002}">
  <dimension ref="B2:V265"/>
  <sheetViews>
    <sheetView showGridLines="0" tabSelected="1" workbookViewId="0">
      <selection activeCell="C185" sqref="C185"/>
    </sheetView>
  </sheetViews>
  <sheetFormatPr defaultRowHeight="14.25" x14ac:dyDescent="0.2"/>
  <cols>
    <col min="1" max="1" width="4.42578125" style="2" customWidth="1"/>
    <col min="2" max="2" width="31" style="2" customWidth="1"/>
    <col min="3" max="3" width="12.85546875" style="2" bestFit="1" customWidth="1"/>
    <col min="4" max="4" width="12.7109375" style="2" bestFit="1" customWidth="1"/>
    <col min="5" max="22" width="13.5703125" style="2" bestFit="1" customWidth="1"/>
    <col min="23" max="16384" width="9.140625" style="2"/>
  </cols>
  <sheetData>
    <row r="2" spans="2:2" ht="20.25" x14ac:dyDescent="0.3">
      <c r="B2" s="26" t="s">
        <v>16</v>
      </c>
    </row>
    <row r="3" spans="2:2" ht="12.75" customHeight="1" x14ac:dyDescent="0.2">
      <c r="B3" s="31" t="s">
        <v>40</v>
      </c>
    </row>
    <row r="4" spans="2:2" ht="12.75" customHeight="1" x14ac:dyDescent="0.2">
      <c r="B4" s="31"/>
    </row>
    <row r="5" spans="2:2" ht="12.75" customHeight="1" x14ac:dyDescent="0.2">
      <c r="B5" s="41" t="s">
        <v>39</v>
      </c>
    </row>
    <row r="6" spans="2:2" ht="12.75" customHeight="1" x14ac:dyDescent="0.2">
      <c r="B6" s="31" t="s">
        <v>0</v>
      </c>
    </row>
    <row r="7" spans="2:2" ht="12.75" customHeight="1" x14ac:dyDescent="0.2">
      <c r="B7" s="31" t="s">
        <v>28</v>
      </c>
    </row>
    <row r="8" spans="2:2" ht="12.75" customHeight="1" x14ac:dyDescent="0.2">
      <c r="B8" s="31" t="s">
        <v>34</v>
      </c>
    </row>
    <row r="9" spans="2:2" ht="12.75" customHeight="1" x14ac:dyDescent="0.2">
      <c r="B9" s="31" t="s">
        <v>36</v>
      </c>
    </row>
    <row r="10" spans="2:2" ht="12.75" customHeight="1" x14ac:dyDescent="0.2">
      <c r="B10" s="31" t="s">
        <v>37</v>
      </c>
    </row>
    <row r="11" spans="2:2" ht="12.75" customHeight="1" x14ac:dyDescent="0.2">
      <c r="B11" s="31" t="s">
        <v>23</v>
      </c>
    </row>
    <row r="12" spans="2:2" ht="12.75" customHeight="1" x14ac:dyDescent="0.2">
      <c r="B12" s="31"/>
    </row>
    <row r="13" spans="2:2" ht="12.75" customHeight="1" x14ac:dyDescent="0.2">
      <c r="B13" s="31"/>
    </row>
    <row r="15" spans="2:2" s="3" customFormat="1" ht="15.75" x14ac:dyDescent="0.25">
      <c r="B15" s="4" t="s">
        <v>0</v>
      </c>
    </row>
    <row r="16" spans="2:2" s="23" customFormat="1" ht="15.75" x14ac:dyDescent="0.25">
      <c r="B16" s="22"/>
    </row>
    <row r="17" spans="2:5" s="23" customFormat="1" ht="18" x14ac:dyDescent="0.25">
      <c r="B17" s="25" t="s">
        <v>6</v>
      </c>
    </row>
    <row r="18" spans="2:5" s="23" customFormat="1" ht="15" x14ac:dyDescent="0.2">
      <c r="B18" s="24" t="s">
        <v>9</v>
      </c>
      <c r="C18" s="28" t="s">
        <v>10</v>
      </c>
      <c r="D18" s="23" t="s">
        <v>44</v>
      </c>
      <c r="E18" s="43" t="s">
        <v>45</v>
      </c>
    </row>
    <row r="19" spans="2:5" s="23" customFormat="1" ht="15" x14ac:dyDescent="0.2">
      <c r="B19" s="24" t="s">
        <v>11</v>
      </c>
      <c r="C19" s="28">
        <v>5</v>
      </c>
    </row>
    <row r="20" spans="2:5" s="23" customFormat="1" ht="15" x14ac:dyDescent="0.2">
      <c r="B20" s="24" t="s">
        <v>12</v>
      </c>
      <c r="C20" s="29">
        <f>(42+28+488+884+214)/C19</f>
        <v>331.2</v>
      </c>
    </row>
    <row r="21" spans="2:5" s="23" customFormat="1" ht="15" x14ac:dyDescent="0.2">
      <c r="B21" s="24" t="s">
        <v>13</v>
      </c>
      <c r="C21" s="23" t="s">
        <v>14</v>
      </c>
    </row>
    <row r="22" spans="2:5" s="23" customFormat="1" ht="15" x14ac:dyDescent="0.2">
      <c r="B22" s="24" t="s">
        <v>20</v>
      </c>
      <c r="C22" s="30" t="s">
        <v>15</v>
      </c>
    </row>
    <row r="23" spans="2:5" s="23" customFormat="1" ht="15" x14ac:dyDescent="0.2">
      <c r="B23" s="24"/>
    </row>
    <row r="24" spans="2:5" s="23" customFormat="1" ht="15" x14ac:dyDescent="0.2">
      <c r="B24" s="24"/>
    </row>
    <row r="25" spans="2:5" s="23" customFormat="1" ht="15" x14ac:dyDescent="0.2">
      <c r="B25" s="24"/>
    </row>
    <row r="26" spans="2:5" s="23" customFormat="1" ht="15" x14ac:dyDescent="0.2">
      <c r="B26" s="24"/>
    </row>
    <row r="27" spans="2:5" s="23" customFormat="1" ht="15" x14ac:dyDescent="0.2">
      <c r="B27" s="24"/>
    </row>
    <row r="28" spans="2:5" s="23" customFormat="1" ht="15" x14ac:dyDescent="0.2">
      <c r="B28" s="24"/>
    </row>
    <row r="29" spans="2:5" s="23" customFormat="1" ht="15" x14ac:dyDescent="0.2">
      <c r="B29" s="24"/>
    </row>
    <row r="30" spans="2:5" s="23" customFormat="1" ht="15" x14ac:dyDescent="0.2">
      <c r="B30" s="24"/>
    </row>
    <row r="31" spans="2:5" s="23" customFormat="1" ht="15" x14ac:dyDescent="0.2">
      <c r="B31" s="24"/>
    </row>
    <row r="32" spans="2:5" s="23" customFormat="1" ht="15" x14ac:dyDescent="0.2">
      <c r="B32" s="24"/>
    </row>
    <row r="33" spans="2:22" s="23" customFormat="1" ht="15" x14ac:dyDescent="0.2">
      <c r="B33" s="24"/>
    </row>
    <row r="34" spans="2:22" s="23" customFormat="1" ht="15" x14ac:dyDescent="0.2">
      <c r="B34" s="24"/>
    </row>
    <row r="35" spans="2:22" s="23" customFormat="1" ht="15" x14ac:dyDescent="0.2">
      <c r="B35" s="24"/>
    </row>
    <row r="36" spans="2:22" s="23" customFormat="1" ht="15" x14ac:dyDescent="0.2">
      <c r="B36" s="24"/>
    </row>
    <row r="37" spans="2:22" ht="18" x14ac:dyDescent="0.25">
      <c r="B37" s="1" t="s">
        <v>7</v>
      </c>
    </row>
    <row r="38" spans="2:22" x14ac:dyDescent="0.2">
      <c r="B38" s="39" t="s">
        <v>1</v>
      </c>
      <c r="C38" s="40">
        <v>100</v>
      </c>
    </row>
    <row r="39" spans="2:22" x14ac:dyDescent="0.2">
      <c r="C39" s="6"/>
    </row>
    <row r="40" spans="2:22" x14ac:dyDescent="0.2">
      <c r="B40" s="5" t="s">
        <v>17</v>
      </c>
      <c r="C40" s="6"/>
    </row>
    <row r="41" spans="2:22" x14ac:dyDescent="0.2">
      <c r="C41" s="6"/>
    </row>
    <row r="42" spans="2:22" x14ac:dyDescent="0.2">
      <c r="B42" s="11" t="s">
        <v>2</v>
      </c>
      <c r="C42" s="9">
        <v>30</v>
      </c>
    </row>
    <row r="43" spans="2:22" x14ac:dyDescent="0.2">
      <c r="B43" s="12" t="str">
        <f>B15&amp;" sales cost:"</f>
        <v>Steam sales cost:</v>
      </c>
      <c r="C43" s="7">
        <v>0.3</v>
      </c>
    </row>
    <row r="44" spans="2:22" x14ac:dyDescent="0.2">
      <c r="B44" s="13" t="s">
        <v>5</v>
      </c>
      <c r="C44" s="8">
        <v>300</v>
      </c>
    </row>
    <row r="45" spans="2:22" ht="6" customHeight="1" x14ac:dyDescent="0.2"/>
    <row r="46" spans="2:22" x14ac:dyDescent="0.2">
      <c r="B46" s="11" t="s">
        <v>4</v>
      </c>
      <c r="C46" s="10">
        <v>300</v>
      </c>
      <c r="D46" s="14">
        <f>C46+$C$44</f>
        <v>600</v>
      </c>
      <c r="E46" s="14">
        <f t="shared" ref="E46:V46" si="0">D46+$C$44</f>
        <v>900</v>
      </c>
      <c r="F46" s="14">
        <f t="shared" si="0"/>
        <v>1200</v>
      </c>
      <c r="G46" s="14">
        <f t="shared" si="0"/>
        <v>1500</v>
      </c>
      <c r="H46" s="14">
        <f t="shared" si="0"/>
        <v>1800</v>
      </c>
      <c r="I46" s="14">
        <f t="shared" si="0"/>
        <v>2100</v>
      </c>
      <c r="J46" s="14">
        <f t="shared" si="0"/>
        <v>2400</v>
      </c>
      <c r="K46" s="14">
        <f t="shared" si="0"/>
        <v>2700</v>
      </c>
      <c r="L46" s="14">
        <f t="shared" si="0"/>
        <v>3000</v>
      </c>
      <c r="M46" s="14">
        <f t="shared" si="0"/>
        <v>3300</v>
      </c>
      <c r="N46" s="14">
        <f t="shared" si="0"/>
        <v>3600</v>
      </c>
      <c r="O46" s="14">
        <f t="shared" si="0"/>
        <v>3900</v>
      </c>
      <c r="P46" s="14">
        <f t="shared" si="0"/>
        <v>4200</v>
      </c>
      <c r="Q46" s="14">
        <f t="shared" si="0"/>
        <v>4500</v>
      </c>
      <c r="R46" s="14">
        <f t="shared" si="0"/>
        <v>4800</v>
      </c>
      <c r="S46" s="14">
        <f t="shared" si="0"/>
        <v>5100</v>
      </c>
      <c r="T46" s="14">
        <f t="shared" si="0"/>
        <v>5400</v>
      </c>
      <c r="U46" s="14">
        <f t="shared" si="0"/>
        <v>5700</v>
      </c>
      <c r="V46" s="15">
        <f t="shared" si="0"/>
        <v>6000</v>
      </c>
    </row>
    <row r="47" spans="2:22" s="23" customFormat="1" ht="3" customHeight="1" x14ac:dyDescent="0.2">
      <c r="B47" s="35" t="s">
        <v>18</v>
      </c>
      <c r="C47" s="36">
        <v>50000</v>
      </c>
      <c r="D47" s="37">
        <v>50000</v>
      </c>
      <c r="E47" s="37">
        <v>50000</v>
      </c>
      <c r="F47" s="37">
        <v>50000</v>
      </c>
      <c r="G47" s="37">
        <v>50000</v>
      </c>
      <c r="H47" s="37">
        <v>50000</v>
      </c>
      <c r="I47" s="37">
        <v>50000</v>
      </c>
      <c r="J47" s="37">
        <v>50000</v>
      </c>
      <c r="K47" s="37">
        <v>50000</v>
      </c>
      <c r="L47" s="37">
        <v>50000</v>
      </c>
      <c r="M47" s="37">
        <v>50000</v>
      </c>
      <c r="N47" s="37">
        <v>50000</v>
      </c>
      <c r="O47" s="37">
        <v>50000</v>
      </c>
      <c r="P47" s="37">
        <v>50000</v>
      </c>
      <c r="Q47" s="37">
        <v>50000</v>
      </c>
      <c r="R47" s="37">
        <v>50000</v>
      </c>
      <c r="S47" s="37">
        <v>50000</v>
      </c>
      <c r="T47" s="37">
        <v>50000</v>
      </c>
      <c r="U47" s="37">
        <v>50000</v>
      </c>
      <c r="V47" s="38">
        <v>50000</v>
      </c>
    </row>
    <row r="48" spans="2:22" x14ac:dyDescent="0.2">
      <c r="B48" s="12" t="s">
        <v>3</v>
      </c>
      <c r="C48" s="32">
        <f>C46*$C$42</f>
        <v>9000</v>
      </c>
      <c r="D48" s="32">
        <f t="shared" ref="D48:N48" si="1">D46*$C$42</f>
        <v>18000</v>
      </c>
      <c r="E48" s="32">
        <f t="shared" si="1"/>
        <v>27000</v>
      </c>
      <c r="F48" s="32">
        <f t="shared" si="1"/>
        <v>36000</v>
      </c>
      <c r="G48" s="32">
        <f t="shared" si="1"/>
        <v>45000</v>
      </c>
      <c r="H48" s="32">
        <f t="shared" si="1"/>
        <v>54000</v>
      </c>
      <c r="I48" s="32">
        <f t="shared" si="1"/>
        <v>63000</v>
      </c>
      <c r="J48" s="32">
        <f t="shared" si="1"/>
        <v>72000</v>
      </c>
      <c r="K48" s="32">
        <f t="shared" si="1"/>
        <v>81000</v>
      </c>
      <c r="L48" s="32">
        <f t="shared" si="1"/>
        <v>90000</v>
      </c>
      <c r="M48" s="32">
        <f t="shared" si="1"/>
        <v>99000</v>
      </c>
      <c r="N48" s="32">
        <f t="shared" si="1"/>
        <v>108000</v>
      </c>
      <c r="O48" s="32">
        <f t="shared" ref="O48" si="2">O46*$C$42</f>
        <v>117000</v>
      </c>
      <c r="P48" s="32">
        <f t="shared" ref="P48" si="3">P46*$C$42</f>
        <v>126000</v>
      </c>
      <c r="Q48" s="32">
        <f t="shared" ref="Q48" si="4">Q46*$C$42</f>
        <v>135000</v>
      </c>
      <c r="R48" s="32">
        <f t="shared" ref="R48" si="5">R46*$C$42</f>
        <v>144000</v>
      </c>
      <c r="S48" s="32">
        <f t="shared" ref="S48" si="6">S46*$C$42</f>
        <v>153000</v>
      </c>
      <c r="T48" s="32">
        <f t="shared" ref="T48" si="7">T46*$C$42</f>
        <v>162000</v>
      </c>
      <c r="U48" s="32">
        <f t="shared" ref="U48" si="8">U46*$C$42</f>
        <v>171000</v>
      </c>
      <c r="V48" s="33">
        <f t="shared" ref="V48" si="9">V46*$C$42</f>
        <v>180000</v>
      </c>
    </row>
    <row r="49" spans="2:22" x14ac:dyDescent="0.2">
      <c r="B49" s="12" t="str">
        <f>B15&amp;" cost"</f>
        <v>Steam cost</v>
      </c>
      <c r="C49" s="34">
        <f>C48*$C$43</f>
        <v>2700</v>
      </c>
      <c r="D49" s="34">
        <f t="shared" ref="D49:V49" si="10">D48*$C$43</f>
        <v>5400</v>
      </c>
      <c r="E49" s="34">
        <f t="shared" si="10"/>
        <v>8100</v>
      </c>
      <c r="F49" s="34">
        <f t="shared" si="10"/>
        <v>10800</v>
      </c>
      <c r="G49" s="34">
        <f t="shared" si="10"/>
        <v>13500</v>
      </c>
      <c r="H49" s="34">
        <f t="shared" si="10"/>
        <v>16200</v>
      </c>
      <c r="I49" s="34">
        <f t="shared" si="10"/>
        <v>18900</v>
      </c>
      <c r="J49" s="34">
        <f t="shared" si="10"/>
        <v>21600</v>
      </c>
      <c r="K49" s="34">
        <f t="shared" si="10"/>
        <v>24300</v>
      </c>
      <c r="L49" s="34">
        <f t="shared" si="10"/>
        <v>27000</v>
      </c>
      <c r="M49" s="34">
        <f t="shared" si="10"/>
        <v>29700</v>
      </c>
      <c r="N49" s="34">
        <f t="shared" si="10"/>
        <v>32400</v>
      </c>
      <c r="O49" s="34">
        <f t="shared" si="10"/>
        <v>35100</v>
      </c>
      <c r="P49" s="34">
        <f t="shared" si="10"/>
        <v>37800</v>
      </c>
      <c r="Q49" s="34">
        <f t="shared" si="10"/>
        <v>40500</v>
      </c>
      <c r="R49" s="34">
        <f t="shared" si="10"/>
        <v>43200</v>
      </c>
      <c r="S49" s="34">
        <f t="shared" si="10"/>
        <v>45900</v>
      </c>
      <c r="T49" s="34">
        <f t="shared" si="10"/>
        <v>48600</v>
      </c>
      <c r="U49" s="34">
        <f t="shared" si="10"/>
        <v>51300</v>
      </c>
      <c r="V49" s="21">
        <f t="shared" si="10"/>
        <v>54000</v>
      </c>
    </row>
    <row r="50" spans="2:22" x14ac:dyDescent="0.2">
      <c r="B50" s="13" t="s">
        <v>8</v>
      </c>
      <c r="C50" s="16">
        <f>C48-C49-C38</f>
        <v>6200</v>
      </c>
      <c r="D50" s="16">
        <f t="shared" ref="D50:V50" si="11">D48-D49-D38</f>
        <v>12600</v>
      </c>
      <c r="E50" s="16">
        <f t="shared" si="11"/>
        <v>18900</v>
      </c>
      <c r="F50" s="16">
        <f t="shared" si="11"/>
        <v>25200</v>
      </c>
      <c r="G50" s="16">
        <f t="shared" si="11"/>
        <v>31500</v>
      </c>
      <c r="H50" s="16">
        <f t="shared" si="11"/>
        <v>37800</v>
      </c>
      <c r="I50" s="16">
        <f t="shared" si="11"/>
        <v>44100</v>
      </c>
      <c r="J50" s="16">
        <f t="shared" si="11"/>
        <v>50400</v>
      </c>
      <c r="K50" s="16">
        <f t="shared" si="11"/>
        <v>56700</v>
      </c>
      <c r="L50" s="16">
        <f t="shared" si="11"/>
        <v>63000</v>
      </c>
      <c r="M50" s="16">
        <f t="shared" si="11"/>
        <v>69300</v>
      </c>
      <c r="N50" s="16">
        <f t="shared" si="11"/>
        <v>75600</v>
      </c>
      <c r="O50" s="16">
        <f t="shared" si="11"/>
        <v>81900</v>
      </c>
      <c r="P50" s="16">
        <f t="shared" si="11"/>
        <v>88200</v>
      </c>
      <c r="Q50" s="16">
        <f t="shared" si="11"/>
        <v>94500</v>
      </c>
      <c r="R50" s="16">
        <f t="shared" si="11"/>
        <v>100800</v>
      </c>
      <c r="S50" s="16">
        <f t="shared" si="11"/>
        <v>107100</v>
      </c>
      <c r="T50" s="16">
        <f t="shared" si="11"/>
        <v>113400</v>
      </c>
      <c r="U50" s="16">
        <f t="shared" si="11"/>
        <v>119700</v>
      </c>
      <c r="V50" s="17">
        <f t="shared" si="11"/>
        <v>126000</v>
      </c>
    </row>
    <row r="52" spans="2:22" x14ac:dyDescent="0.2">
      <c r="B52" s="5" t="s">
        <v>19</v>
      </c>
      <c r="C52" s="18"/>
    </row>
    <row r="53" spans="2:22" x14ac:dyDescent="0.2">
      <c r="B53" s="5"/>
      <c r="C53" s="18"/>
    </row>
    <row r="54" spans="2:22" x14ac:dyDescent="0.2">
      <c r="B54" s="11" t="s">
        <v>4</v>
      </c>
      <c r="C54" s="20">
        <f>50000/(C42*(1-C43))</f>
        <v>2380.9523809523807</v>
      </c>
      <c r="D54" s="19"/>
    </row>
    <row r="55" spans="2:22" x14ac:dyDescent="0.2">
      <c r="B55" s="13" t="s">
        <v>3</v>
      </c>
      <c r="C55" s="21">
        <f>C54*C42</f>
        <v>71428.57142857142</v>
      </c>
    </row>
    <row r="57" spans="2:22" s="3" customFormat="1" ht="15.75" x14ac:dyDescent="0.25">
      <c r="B57" s="4" t="s">
        <v>28</v>
      </c>
    </row>
    <row r="58" spans="2:22" s="23" customFormat="1" ht="15.75" x14ac:dyDescent="0.25">
      <c r="B58" s="22"/>
    </row>
    <row r="59" spans="2:22" s="23" customFormat="1" ht="18" x14ac:dyDescent="0.25">
      <c r="B59" s="25" t="s">
        <v>6</v>
      </c>
    </row>
    <row r="60" spans="2:22" s="23" customFormat="1" ht="15" x14ac:dyDescent="0.2">
      <c r="B60" s="24" t="s">
        <v>9</v>
      </c>
      <c r="C60" s="28" t="s">
        <v>29</v>
      </c>
      <c r="D60" s="23" t="s">
        <v>32</v>
      </c>
    </row>
    <row r="61" spans="2:22" s="23" customFormat="1" ht="15" x14ac:dyDescent="0.2">
      <c r="B61" s="24" t="s">
        <v>11</v>
      </c>
      <c r="C61" s="28">
        <v>4</v>
      </c>
      <c r="D61" s="23" t="s">
        <v>33</v>
      </c>
    </row>
    <row r="62" spans="2:22" s="23" customFormat="1" ht="15" x14ac:dyDescent="0.2">
      <c r="B62" s="24" t="s">
        <v>12</v>
      </c>
      <c r="C62" s="29" t="s">
        <v>30</v>
      </c>
    </row>
    <row r="63" spans="2:22" s="23" customFormat="1" ht="15" x14ac:dyDescent="0.2">
      <c r="B63" s="24" t="s">
        <v>13</v>
      </c>
    </row>
    <row r="64" spans="2:22" s="23" customFormat="1" ht="15" x14ac:dyDescent="0.2">
      <c r="B64" s="24" t="s">
        <v>20</v>
      </c>
      <c r="C64" s="30" t="s">
        <v>31</v>
      </c>
    </row>
    <row r="65" spans="2:3" s="23" customFormat="1" ht="15" x14ac:dyDescent="0.2">
      <c r="B65" s="24"/>
    </row>
    <row r="66" spans="2:3" s="23" customFormat="1" ht="15" x14ac:dyDescent="0.2">
      <c r="B66" s="24"/>
    </row>
    <row r="67" spans="2:3" s="23" customFormat="1" ht="15" x14ac:dyDescent="0.2">
      <c r="B67" s="24"/>
    </row>
    <row r="68" spans="2:3" s="23" customFormat="1" ht="15" x14ac:dyDescent="0.2">
      <c r="B68" s="24"/>
    </row>
    <row r="69" spans="2:3" s="23" customFormat="1" ht="15" x14ac:dyDescent="0.2">
      <c r="B69" s="24"/>
    </row>
    <row r="70" spans="2:3" s="23" customFormat="1" ht="15" x14ac:dyDescent="0.2">
      <c r="B70" s="24"/>
    </row>
    <row r="71" spans="2:3" s="23" customFormat="1" ht="15" x14ac:dyDescent="0.2">
      <c r="B71" s="24"/>
    </row>
    <row r="72" spans="2:3" s="23" customFormat="1" ht="15" x14ac:dyDescent="0.2">
      <c r="B72" s="24"/>
    </row>
    <row r="73" spans="2:3" s="23" customFormat="1" ht="15" x14ac:dyDescent="0.2">
      <c r="B73" s="24"/>
    </row>
    <row r="74" spans="2:3" s="23" customFormat="1" ht="15" x14ac:dyDescent="0.2">
      <c r="B74" s="24"/>
    </row>
    <row r="75" spans="2:3" s="23" customFormat="1" ht="15" x14ac:dyDescent="0.2">
      <c r="B75" s="24"/>
    </row>
    <row r="76" spans="2:3" s="23" customFormat="1" ht="15" x14ac:dyDescent="0.2">
      <c r="B76" s="24"/>
    </row>
    <row r="77" spans="2:3" s="23" customFormat="1" ht="15" x14ac:dyDescent="0.2">
      <c r="B77" s="24"/>
    </row>
    <row r="78" spans="2:3" s="23" customFormat="1" ht="15" x14ac:dyDescent="0.2">
      <c r="B78" s="24"/>
    </row>
    <row r="79" spans="2:3" ht="18" x14ac:dyDescent="0.25">
      <c r="B79" s="1" t="s">
        <v>7</v>
      </c>
    </row>
    <row r="80" spans="2:3" x14ac:dyDescent="0.2">
      <c r="B80" s="39" t="s">
        <v>1</v>
      </c>
      <c r="C80" s="40">
        <v>0</v>
      </c>
    </row>
    <row r="81" spans="2:22" x14ac:dyDescent="0.2">
      <c r="C81" s="6"/>
    </row>
    <row r="82" spans="2:22" x14ac:dyDescent="0.2">
      <c r="B82" s="5" t="s">
        <v>17</v>
      </c>
      <c r="C82" s="6"/>
    </row>
    <row r="83" spans="2:22" x14ac:dyDescent="0.2">
      <c r="C83" s="6"/>
    </row>
    <row r="84" spans="2:22" x14ac:dyDescent="0.2">
      <c r="B84" s="11" t="s">
        <v>2</v>
      </c>
      <c r="C84" s="9">
        <v>30</v>
      </c>
    </row>
    <row r="85" spans="2:22" x14ac:dyDescent="0.2">
      <c r="B85" s="12" t="str">
        <f>B57&amp;" sales cost:"</f>
        <v>Greenman Gaming sales cost:</v>
      </c>
      <c r="C85" s="7">
        <v>0.3</v>
      </c>
    </row>
    <row r="86" spans="2:22" x14ac:dyDescent="0.2">
      <c r="B86" s="13" t="s">
        <v>5</v>
      </c>
      <c r="C86" s="8">
        <v>300</v>
      </c>
    </row>
    <row r="87" spans="2:22" ht="6" customHeight="1" x14ac:dyDescent="0.2"/>
    <row r="88" spans="2:22" x14ac:dyDescent="0.2">
      <c r="B88" s="11" t="s">
        <v>4</v>
      </c>
      <c r="C88" s="10">
        <v>300</v>
      </c>
      <c r="D88" s="14">
        <f>C88+$C$86</f>
        <v>600</v>
      </c>
      <c r="E88" s="14">
        <f t="shared" ref="E88:V88" si="12">D88+$C$86</f>
        <v>900</v>
      </c>
      <c r="F88" s="14">
        <f t="shared" si="12"/>
        <v>1200</v>
      </c>
      <c r="G88" s="14">
        <f t="shared" si="12"/>
        <v>1500</v>
      </c>
      <c r="H88" s="14">
        <f t="shared" si="12"/>
        <v>1800</v>
      </c>
      <c r="I88" s="14">
        <f t="shared" si="12"/>
        <v>2100</v>
      </c>
      <c r="J88" s="14">
        <f t="shared" si="12"/>
        <v>2400</v>
      </c>
      <c r="K88" s="14">
        <f t="shared" si="12"/>
        <v>2700</v>
      </c>
      <c r="L88" s="14">
        <f t="shared" si="12"/>
        <v>3000</v>
      </c>
      <c r="M88" s="14">
        <f t="shared" si="12"/>
        <v>3300</v>
      </c>
      <c r="N88" s="14">
        <f t="shared" si="12"/>
        <v>3600</v>
      </c>
      <c r="O88" s="14">
        <f t="shared" si="12"/>
        <v>3900</v>
      </c>
      <c r="P88" s="14">
        <f t="shared" si="12"/>
        <v>4200</v>
      </c>
      <c r="Q88" s="14">
        <f t="shared" si="12"/>
        <v>4500</v>
      </c>
      <c r="R88" s="14">
        <f t="shared" si="12"/>
        <v>4800</v>
      </c>
      <c r="S88" s="14">
        <f t="shared" si="12"/>
        <v>5100</v>
      </c>
      <c r="T88" s="14">
        <f t="shared" si="12"/>
        <v>5400</v>
      </c>
      <c r="U88" s="14">
        <f t="shared" si="12"/>
        <v>5700</v>
      </c>
      <c r="V88" s="15">
        <f t="shared" si="12"/>
        <v>6000</v>
      </c>
    </row>
    <row r="89" spans="2:22" s="23" customFormat="1" ht="3" customHeight="1" x14ac:dyDescent="0.2">
      <c r="B89" s="35" t="s">
        <v>18</v>
      </c>
      <c r="C89" s="36">
        <v>50000</v>
      </c>
      <c r="D89" s="37">
        <v>50000</v>
      </c>
      <c r="E89" s="37">
        <v>50000</v>
      </c>
      <c r="F89" s="37">
        <v>50000</v>
      </c>
      <c r="G89" s="37">
        <v>50000</v>
      </c>
      <c r="H89" s="37">
        <v>50000</v>
      </c>
      <c r="I89" s="37">
        <v>50000</v>
      </c>
      <c r="J89" s="37">
        <v>50000</v>
      </c>
      <c r="K89" s="37">
        <v>50000</v>
      </c>
      <c r="L89" s="37">
        <v>50000</v>
      </c>
      <c r="M89" s="37">
        <v>50000</v>
      </c>
      <c r="N89" s="37">
        <v>50000</v>
      </c>
      <c r="O89" s="37">
        <v>50000</v>
      </c>
      <c r="P89" s="37">
        <v>50000</v>
      </c>
      <c r="Q89" s="37">
        <v>50000</v>
      </c>
      <c r="R89" s="37">
        <v>50000</v>
      </c>
      <c r="S89" s="37">
        <v>50000</v>
      </c>
      <c r="T89" s="37">
        <v>50000</v>
      </c>
      <c r="U89" s="37">
        <v>50000</v>
      </c>
      <c r="V89" s="38">
        <v>50000</v>
      </c>
    </row>
    <row r="90" spans="2:22" x14ac:dyDescent="0.2">
      <c r="B90" s="12" t="s">
        <v>3</v>
      </c>
      <c r="C90" s="32">
        <f>C88*$C$84</f>
        <v>9000</v>
      </c>
      <c r="D90" s="32">
        <f t="shared" ref="D90:V90" si="13">D88*$C$84</f>
        <v>18000</v>
      </c>
      <c r="E90" s="32">
        <f t="shared" si="13"/>
        <v>27000</v>
      </c>
      <c r="F90" s="32">
        <f t="shared" si="13"/>
        <v>36000</v>
      </c>
      <c r="G90" s="32">
        <f t="shared" si="13"/>
        <v>45000</v>
      </c>
      <c r="H90" s="32">
        <f t="shared" si="13"/>
        <v>54000</v>
      </c>
      <c r="I90" s="32">
        <f t="shared" si="13"/>
        <v>63000</v>
      </c>
      <c r="J90" s="32">
        <f t="shared" si="13"/>
        <v>72000</v>
      </c>
      <c r="K90" s="32">
        <f t="shared" si="13"/>
        <v>81000</v>
      </c>
      <c r="L90" s="32">
        <f t="shared" si="13"/>
        <v>90000</v>
      </c>
      <c r="M90" s="32">
        <f t="shared" si="13"/>
        <v>99000</v>
      </c>
      <c r="N90" s="32">
        <f t="shared" si="13"/>
        <v>108000</v>
      </c>
      <c r="O90" s="32">
        <f t="shared" si="13"/>
        <v>117000</v>
      </c>
      <c r="P90" s="32">
        <f t="shared" si="13"/>
        <v>126000</v>
      </c>
      <c r="Q90" s="32">
        <f t="shared" si="13"/>
        <v>135000</v>
      </c>
      <c r="R90" s="32">
        <f t="shared" si="13"/>
        <v>144000</v>
      </c>
      <c r="S90" s="32">
        <f t="shared" si="13"/>
        <v>153000</v>
      </c>
      <c r="T90" s="32">
        <f t="shared" si="13"/>
        <v>162000</v>
      </c>
      <c r="U90" s="32">
        <f t="shared" si="13"/>
        <v>171000</v>
      </c>
      <c r="V90" s="33">
        <f t="shared" si="13"/>
        <v>180000</v>
      </c>
    </row>
    <row r="91" spans="2:22" x14ac:dyDescent="0.2">
      <c r="B91" s="12" t="str">
        <f>B57&amp;" cost"</f>
        <v>Greenman Gaming cost</v>
      </c>
      <c r="C91" s="34">
        <f>C90*$C$85</f>
        <v>2700</v>
      </c>
      <c r="D91" s="34">
        <f t="shared" ref="D91:V91" si="14">D90*$C$85</f>
        <v>5400</v>
      </c>
      <c r="E91" s="34">
        <f t="shared" si="14"/>
        <v>8100</v>
      </c>
      <c r="F91" s="34">
        <f t="shared" si="14"/>
        <v>10800</v>
      </c>
      <c r="G91" s="34">
        <f t="shared" si="14"/>
        <v>13500</v>
      </c>
      <c r="H91" s="34">
        <f t="shared" si="14"/>
        <v>16200</v>
      </c>
      <c r="I91" s="34">
        <f t="shared" si="14"/>
        <v>18900</v>
      </c>
      <c r="J91" s="34">
        <f t="shared" si="14"/>
        <v>21600</v>
      </c>
      <c r="K91" s="34">
        <f t="shared" si="14"/>
        <v>24300</v>
      </c>
      <c r="L91" s="34">
        <f t="shared" si="14"/>
        <v>27000</v>
      </c>
      <c r="M91" s="34">
        <f t="shared" si="14"/>
        <v>29700</v>
      </c>
      <c r="N91" s="34">
        <f t="shared" si="14"/>
        <v>32400</v>
      </c>
      <c r="O91" s="34">
        <f t="shared" si="14"/>
        <v>35100</v>
      </c>
      <c r="P91" s="34">
        <f t="shared" si="14"/>
        <v>37800</v>
      </c>
      <c r="Q91" s="34">
        <f t="shared" si="14"/>
        <v>40500</v>
      </c>
      <c r="R91" s="34">
        <f t="shared" si="14"/>
        <v>43200</v>
      </c>
      <c r="S91" s="34">
        <f t="shared" si="14"/>
        <v>45900</v>
      </c>
      <c r="T91" s="34">
        <f t="shared" si="14"/>
        <v>48600</v>
      </c>
      <c r="U91" s="34">
        <f t="shared" si="14"/>
        <v>51300</v>
      </c>
      <c r="V91" s="21">
        <f t="shared" si="14"/>
        <v>54000</v>
      </c>
    </row>
    <row r="92" spans="2:22" x14ac:dyDescent="0.2">
      <c r="B92" s="13" t="s">
        <v>8</v>
      </c>
      <c r="C92" s="16">
        <f>C90-C91-C80</f>
        <v>6300</v>
      </c>
      <c r="D92" s="16">
        <f t="shared" ref="D92:V92" si="15">D90-D91-D80</f>
        <v>12600</v>
      </c>
      <c r="E92" s="16">
        <f t="shared" si="15"/>
        <v>18900</v>
      </c>
      <c r="F92" s="16">
        <f t="shared" si="15"/>
        <v>25200</v>
      </c>
      <c r="G92" s="16">
        <f t="shared" si="15"/>
        <v>31500</v>
      </c>
      <c r="H92" s="16">
        <f t="shared" si="15"/>
        <v>37800</v>
      </c>
      <c r="I92" s="16">
        <f t="shared" si="15"/>
        <v>44100</v>
      </c>
      <c r="J92" s="16">
        <f t="shared" si="15"/>
        <v>50400</v>
      </c>
      <c r="K92" s="16">
        <f t="shared" si="15"/>
        <v>56700</v>
      </c>
      <c r="L92" s="16">
        <f t="shared" si="15"/>
        <v>63000</v>
      </c>
      <c r="M92" s="16">
        <f t="shared" si="15"/>
        <v>69300</v>
      </c>
      <c r="N92" s="16">
        <f t="shared" si="15"/>
        <v>75600</v>
      </c>
      <c r="O92" s="16">
        <f t="shared" si="15"/>
        <v>81900</v>
      </c>
      <c r="P92" s="16">
        <f t="shared" si="15"/>
        <v>88200</v>
      </c>
      <c r="Q92" s="16">
        <f t="shared" si="15"/>
        <v>94500</v>
      </c>
      <c r="R92" s="16">
        <f t="shared" si="15"/>
        <v>100800</v>
      </c>
      <c r="S92" s="16">
        <f t="shared" si="15"/>
        <v>107100</v>
      </c>
      <c r="T92" s="16">
        <f t="shared" si="15"/>
        <v>113400</v>
      </c>
      <c r="U92" s="16">
        <f t="shared" si="15"/>
        <v>119700</v>
      </c>
      <c r="V92" s="17">
        <f t="shared" si="15"/>
        <v>126000</v>
      </c>
    </row>
    <row r="94" spans="2:22" x14ac:dyDescent="0.2">
      <c r="B94" s="5" t="s">
        <v>19</v>
      </c>
      <c r="C94" s="18"/>
    </row>
    <row r="95" spans="2:22" x14ac:dyDescent="0.2">
      <c r="B95" s="5"/>
      <c r="C95" s="18"/>
    </row>
    <row r="96" spans="2:22" x14ac:dyDescent="0.2">
      <c r="B96" s="11" t="s">
        <v>4</v>
      </c>
      <c r="C96" s="20">
        <f>50000/(C84*(1-C85))</f>
        <v>2380.9523809523807</v>
      </c>
      <c r="D96" s="19"/>
    </row>
    <row r="97" spans="2:4" x14ac:dyDescent="0.2">
      <c r="B97" s="13" t="s">
        <v>3</v>
      </c>
      <c r="C97" s="21">
        <f>C96*C84</f>
        <v>71428.57142857142</v>
      </c>
    </row>
    <row r="99" spans="2:4" s="3" customFormat="1" ht="15.75" x14ac:dyDescent="0.25">
      <c r="B99" s="4" t="s">
        <v>34</v>
      </c>
    </row>
    <row r="100" spans="2:4" s="23" customFormat="1" ht="15.75" x14ac:dyDescent="0.25">
      <c r="B100" s="22"/>
    </row>
    <row r="101" spans="2:4" s="23" customFormat="1" ht="18" x14ac:dyDescent="0.25">
      <c r="B101" s="25" t="s">
        <v>6</v>
      </c>
    </row>
    <row r="102" spans="2:4" s="23" customFormat="1" ht="15" x14ac:dyDescent="0.2">
      <c r="B102" s="24" t="s">
        <v>9</v>
      </c>
      <c r="C102" s="28" t="s">
        <v>30</v>
      </c>
      <c r="D102" s="23" t="s">
        <v>35</v>
      </c>
    </row>
    <row r="103" spans="2:4" s="23" customFormat="1" ht="15" x14ac:dyDescent="0.2">
      <c r="B103" s="24" t="s">
        <v>11</v>
      </c>
      <c r="C103" s="28">
        <v>3</v>
      </c>
    </row>
    <row r="104" spans="2:4" s="23" customFormat="1" ht="15" x14ac:dyDescent="0.2">
      <c r="B104" s="24" t="s">
        <v>12</v>
      </c>
      <c r="C104" s="29" t="s">
        <v>30</v>
      </c>
    </row>
    <row r="105" spans="2:4" s="23" customFormat="1" ht="15" x14ac:dyDescent="0.2">
      <c r="B105" s="24" t="s">
        <v>13</v>
      </c>
    </row>
    <row r="106" spans="2:4" s="23" customFormat="1" ht="15" x14ac:dyDescent="0.2">
      <c r="B106" s="24" t="s">
        <v>20</v>
      </c>
      <c r="C106" s="30" t="s">
        <v>31</v>
      </c>
    </row>
    <row r="107" spans="2:4" s="23" customFormat="1" ht="15" x14ac:dyDescent="0.2">
      <c r="B107" s="24"/>
    </row>
    <row r="108" spans="2:4" s="23" customFormat="1" ht="15" x14ac:dyDescent="0.2">
      <c r="B108" s="24"/>
    </row>
    <row r="109" spans="2:4" s="23" customFormat="1" ht="15" x14ac:dyDescent="0.2">
      <c r="B109" s="24"/>
    </row>
    <row r="110" spans="2:4" s="23" customFormat="1" ht="15" x14ac:dyDescent="0.2">
      <c r="B110" s="24"/>
    </row>
    <row r="111" spans="2:4" s="23" customFormat="1" ht="15" x14ac:dyDescent="0.2">
      <c r="B111" s="24"/>
    </row>
    <row r="112" spans="2:4" s="23" customFormat="1" ht="15" x14ac:dyDescent="0.2">
      <c r="B112" s="24"/>
    </row>
    <row r="113" spans="2:3" s="23" customFormat="1" ht="15" x14ac:dyDescent="0.2">
      <c r="B113" s="24"/>
    </row>
    <row r="114" spans="2:3" s="23" customFormat="1" ht="15" x14ac:dyDescent="0.2">
      <c r="B114" s="24"/>
    </row>
    <row r="115" spans="2:3" s="23" customFormat="1" ht="15" x14ac:dyDescent="0.2">
      <c r="B115" s="24"/>
    </row>
    <row r="116" spans="2:3" s="23" customFormat="1" ht="15" x14ac:dyDescent="0.2">
      <c r="B116" s="24"/>
    </row>
    <row r="117" spans="2:3" s="23" customFormat="1" ht="15" x14ac:dyDescent="0.2">
      <c r="B117" s="24"/>
    </row>
    <row r="118" spans="2:3" s="23" customFormat="1" ht="15" x14ac:dyDescent="0.2">
      <c r="B118" s="24"/>
    </row>
    <row r="119" spans="2:3" s="23" customFormat="1" ht="15" x14ac:dyDescent="0.2">
      <c r="B119" s="24"/>
    </row>
    <row r="120" spans="2:3" s="23" customFormat="1" ht="15" x14ac:dyDescent="0.2">
      <c r="B120" s="24"/>
    </row>
    <row r="121" spans="2:3" ht="18" x14ac:dyDescent="0.25">
      <c r="B121" s="1" t="s">
        <v>7</v>
      </c>
    </row>
    <row r="122" spans="2:3" x14ac:dyDescent="0.2">
      <c r="B122" s="39" t="s">
        <v>1</v>
      </c>
      <c r="C122" s="40">
        <v>0</v>
      </c>
    </row>
    <row r="123" spans="2:3" x14ac:dyDescent="0.2">
      <c r="C123" s="6"/>
    </row>
    <row r="124" spans="2:3" x14ac:dyDescent="0.2">
      <c r="B124" s="5" t="s">
        <v>17</v>
      </c>
      <c r="C124" s="6"/>
    </row>
    <row r="125" spans="2:3" x14ac:dyDescent="0.2">
      <c r="C125" s="6"/>
    </row>
    <row r="126" spans="2:3" x14ac:dyDescent="0.2">
      <c r="B126" s="11" t="s">
        <v>2</v>
      </c>
      <c r="C126" s="9">
        <v>30</v>
      </c>
    </row>
    <row r="127" spans="2:3" x14ac:dyDescent="0.2">
      <c r="B127" s="12" t="str">
        <f>B99&amp;" sales cost:"</f>
        <v>Gamersgate sales cost:</v>
      </c>
      <c r="C127" s="7">
        <v>0.3</v>
      </c>
    </row>
    <row r="128" spans="2:3" x14ac:dyDescent="0.2">
      <c r="B128" s="13" t="s">
        <v>5</v>
      </c>
      <c r="C128" s="8">
        <v>300</v>
      </c>
    </row>
    <row r="129" spans="2:22" ht="6" customHeight="1" x14ac:dyDescent="0.2"/>
    <row r="130" spans="2:22" x14ac:dyDescent="0.2">
      <c r="B130" s="11" t="s">
        <v>4</v>
      </c>
      <c r="C130" s="10">
        <v>300</v>
      </c>
      <c r="D130" s="14">
        <f>C130+$C$128</f>
        <v>600</v>
      </c>
      <c r="E130" s="14">
        <f t="shared" ref="E130:V130" si="16">D130+$C$128</f>
        <v>900</v>
      </c>
      <c r="F130" s="14">
        <f t="shared" si="16"/>
        <v>1200</v>
      </c>
      <c r="G130" s="14">
        <f t="shared" si="16"/>
        <v>1500</v>
      </c>
      <c r="H130" s="14">
        <f t="shared" si="16"/>
        <v>1800</v>
      </c>
      <c r="I130" s="14">
        <f t="shared" si="16"/>
        <v>2100</v>
      </c>
      <c r="J130" s="14">
        <f t="shared" si="16"/>
        <v>2400</v>
      </c>
      <c r="K130" s="14">
        <f t="shared" si="16"/>
        <v>2700</v>
      </c>
      <c r="L130" s="14">
        <f t="shared" si="16"/>
        <v>3000</v>
      </c>
      <c r="M130" s="14">
        <f t="shared" si="16"/>
        <v>3300</v>
      </c>
      <c r="N130" s="14">
        <f t="shared" si="16"/>
        <v>3600</v>
      </c>
      <c r="O130" s="14">
        <f t="shared" si="16"/>
        <v>3900</v>
      </c>
      <c r="P130" s="14">
        <f t="shared" si="16"/>
        <v>4200</v>
      </c>
      <c r="Q130" s="14">
        <f t="shared" si="16"/>
        <v>4500</v>
      </c>
      <c r="R130" s="14">
        <f t="shared" si="16"/>
        <v>4800</v>
      </c>
      <c r="S130" s="14">
        <f t="shared" si="16"/>
        <v>5100</v>
      </c>
      <c r="T130" s="14">
        <f t="shared" si="16"/>
        <v>5400</v>
      </c>
      <c r="U130" s="14">
        <f t="shared" si="16"/>
        <v>5700</v>
      </c>
      <c r="V130" s="15">
        <f t="shared" si="16"/>
        <v>6000</v>
      </c>
    </row>
    <row r="131" spans="2:22" s="23" customFormat="1" ht="3" customHeight="1" x14ac:dyDescent="0.2">
      <c r="B131" s="35" t="s">
        <v>18</v>
      </c>
      <c r="C131" s="36">
        <v>50000</v>
      </c>
      <c r="D131" s="37">
        <v>50000</v>
      </c>
      <c r="E131" s="37">
        <v>50000</v>
      </c>
      <c r="F131" s="37">
        <v>50000</v>
      </c>
      <c r="G131" s="37">
        <v>50000</v>
      </c>
      <c r="H131" s="37">
        <v>50000</v>
      </c>
      <c r="I131" s="37">
        <v>50000</v>
      </c>
      <c r="J131" s="37">
        <v>50000</v>
      </c>
      <c r="K131" s="37">
        <v>50000</v>
      </c>
      <c r="L131" s="37">
        <v>50000</v>
      </c>
      <c r="M131" s="37">
        <v>50000</v>
      </c>
      <c r="N131" s="37">
        <v>50000</v>
      </c>
      <c r="O131" s="37">
        <v>50000</v>
      </c>
      <c r="P131" s="37">
        <v>50000</v>
      </c>
      <c r="Q131" s="37">
        <v>50000</v>
      </c>
      <c r="R131" s="37">
        <v>50000</v>
      </c>
      <c r="S131" s="37">
        <v>50000</v>
      </c>
      <c r="T131" s="37">
        <v>50000</v>
      </c>
      <c r="U131" s="37">
        <v>50000</v>
      </c>
      <c r="V131" s="38">
        <v>50000</v>
      </c>
    </row>
    <row r="132" spans="2:22" x14ac:dyDescent="0.2">
      <c r="B132" s="12" t="s">
        <v>3</v>
      </c>
      <c r="C132" s="32">
        <f>C130*$C$126</f>
        <v>9000</v>
      </c>
      <c r="D132" s="32">
        <f t="shared" ref="D132:V132" si="17">D130*$C$126</f>
        <v>18000</v>
      </c>
      <c r="E132" s="32">
        <f t="shared" si="17"/>
        <v>27000</v>
      </c>
      <c r="F132" s="32">
        <f t="shared" si="17"/>
        <v>36000</v>
      </c>
      <c r="G132" s="32">
        <f t="shared" si="17"/>
        <v>45000</v>
      </c>
      <c r="H132" s="32">
        <f t="shared" si="17"/>
        <v>54000</v>
      </c>
      <c r="I132" s="32">
        <f t="shared" si="17"/>
        <v>63000</v>
      </c>
      <c r="J132" s="32">
        <f t="shared" si="17"/>
        <v>72000</v>
      </c>
      <c r="K132" s="32">
        <f t="shared" si="17"/>
        <v>81000</v>
      </c>
      <c r="L132" s="32">
        <f t="shared" si="17"/>
        <v>90000</v>
      </c>
      <c r="M132" s="32">
        <f t="shared" si="17"/>
        <v>99000</v>
      </c>
      <c r="N132" s="32">
        <f t="shared" si="17"/>
        <v>108000</v>
      </c>
      <c r="O132" s="32">
        <f t="shared" si="17"/>
        <v>117000</v>
      </c>
      <c r="P132" s="32">
        <f t="shared" si="17"/>
        <v>126000</v>
      </c>
      <c r="Q132" s="32">
        <f t="shared" si="17"/>
        <v>135000</v>
      </c>
      <c r="R132" s="32">
        <f t="shared" si="17"/>
        <v>144000</v>
      </c>
      <c r="S132" s="32">
        <f t="shared" si="17"/>
        <v>153000</v>
      </c>
      <c r="T132" s="32">
        <f t="shared" si="17"/>
        <v>162000</v>
      </c>
      <c r="U132" s="32">
        <f t="shared" si="17"/>
        <v>171000</v>
      </c>
      <c r="V132" s="33">
        <f t="shared" si="17"/>
        <v>180000</v>
      </c>
    </row>
    <row r="133" spans="2:22" x14ac:dyDescent="0.2">
      <c r="B133" s="12" t="str">
        <f>B99&amp;" cost"</f>
        <v>Gamersgate cost</v>
      </c>
      <c r="C133" s="34">
        <f>C132*$C$127</f>
        <v>2700</v>
      </c>
      <c r="D133" s="34">
        <f t="shared" ref="D133:V133" si="18">D132*$C$127</f>
        <v>5400</v>
      </c>
      <c r="E133" s="34">
        <f t="shared" si="18"/>
        <v>8100</v>
      </c>
      <c r="F133" s="34">
        <f t="shared" si="18"/>
        <v>10800</v>
      </c>
      <c r="G133" s="34">
        <f t="shared" si="18"/>
        <v>13500</v>
      </c>
      <c r="H133" s="34">
        <f t="shared" si="18"/>
        <v>16200</v>
      </c>
      <c r="I133" s="34">
        <f t="shared" si="18"/>
        <v>18900</v>
      </c>
      <c r="J133" s="34">
        <f t="shared" si="18"/>
        <v>21600</v>
      </c>
      <c r="K133" s="34">
        <f t="shared" si="18"/>
        <v>24300</v>
      </c>
      <c r="L133" s="34">
        <f t="shared" si="18"/>
        <v>27000</v>
      </c>
      <c r="M133" s="34">
        <f t="shared" si="18"/>
        <v>29700</v>
      </c>
      <c r="N133" s="34">
        <f t="shared" si="18"/>
        <v>32400</v>
      </c>
      <c r="O133" s="34">
        <f t="shared" si="18"/>
        <v>35100</v>
      </c>
      <c r="P133" s="34">
        <f t="shared" si="18"/>
        <v>37800</v>
      </c>
      <c r="Q133" s="34">
        <f t="shared" si="18"/>
        <v>40500</v>
      </c>
      <c r="R133" s="34">
        <f t="shared" si="18"/>
        <v>43200</v>
      </c>
      <c r="S133" s="34">
        <f t="shared" si="18"/>
        <v>45900</v>
      </c>
      <c r="T133" s="34">
        <f t="shared" si="18"/>
        <v>48600</v>
      </c>
      <c r="U133" s="34">
        <f t="shared" si="18"/>
        <v>51300</v>
      </c>
      <c r="V133" s="21">
        <f t="shared" si="18"/>
        <v>54000</v>
      </c>
    </row>
    <row r="134" spans="2:22" x14ac:dyDescent="0.2">
      <c r="B134" s="13" t="s">
        <v>8</v>
      </c>
      <c r="C134" s="16">
        <f>C132-C133-C122</f>
        <v>6300</v>
      </c>
      <c r="D134" s="16">
        <f t="shared" ref="D134:V134" si="19">D132-D133-D122</f>
        <v>12600</v>
      </c>
      <c r="E134" s="16">
        <f t="shared" si="19"/>
        <v>18900</v>
      </c>
      <c r="F134" s="16">
        <f t="shared" si="19"/>
        <v>25200</v>
      </c>
      <c r="G134" s="16">
        <f t="shared" si="19"/>
        <v>31500</v>
      </c>
      <c r="H134" s="16">
        <f t="shared" si="19"/>
        <v>37800</v>
      </c>
      <c r="I134" s="16">
        <f t="shared" si="19"/>
        <v>44100</v>
      </c>
      <c r="J134" s="16">
        <f t="shared" si="19"/>
        <v>50400</v>
      </c>
      <c r="K134" s="16">
        <f t="shared" si="19"/>
        <v>56700</v>
      </c>
      <c r="L134" s="16">
        <f t="shared" si="19"/>
        <v>63000</v>
      </c>
      <c r="M134" s="16">
        <f t="shared" si="19"/>
        <v>69300</v>
      </c>
      <c r="N134" s="16">
        <f t="shared" si="19"/>
        <v>75600</v>
      </c>
      <c r="O134" s="16">
        <f t="shared" si="19"/>
        <v>81900</v>
      </c>
      <c r="P134" s="16">
        <f t="shared" si="19"/>
        <v>88200</v>
      </c>
      <c r="Q134" s="16">
        <f t="shared" si="19"/>
        <v>94500</v>
      </c>
      <c r="R134" s="16">
        <f t="shared" si="19"/>
        <v>100800</v>
      </c>
      <c r="S134" s="16">
        <f t="shared" si="19"/>
        <v>107100</v>
      </c>
      <c r="T134" s="16">
        <f t="shared" si="19"/>
        <v>113400</v>
      </c>
      <c r="U134" s="16">
        <f t="shared" si="19"/>
        <v>119700</v>
      </c>
      <c r="V134" s="17">
        <f t="shared" si="19"/>
        <v>126000</v>
      </c>
    </row>
    <row r="136" spans="2:22" x14ac:dyDescent="0.2">
      <c r="B136" s="5" t="s">
        <v>19</v>
      </c>
      <c r="C136" s="18"/>
    </row>
    <row r="137" spans="2:22" x14ac:dyDescent="0.2">
      <c r="B137" s="5"/>
      <c r="C137" s="18"/>
    </row>
    <row r="138" spans="2:22" x14ac:dyDescent="0.2">
      <c r="B138" s="11" t="s">
        <v>4</v>
      </c>
      <c r="C138" s="20">
        <f>50000/(C126*(1-C127))</f>
        <v>2380.9523809523807</v>
      </c>
      <c r="D138" s="19"/>
    </row>
    <row r="139" spans="2:22" x14ac:dyDescent="0.2">
      <c r="B139" s="13" t="s">
        <v>3</v>
      </c>
      <c r="C139" s="21">
        <f>C138*C126</f>
        <v>71428.57142857142</v>
      </c>
    </row>
    <row r="141" spans="2:22" s="3" customFormat="1" ht="15.75" x14ac:dyDescent="0.25">
      <c r="B141" s="4" t="s">
        <v>36</v>
      </c>
    </row>
    <row r="142" spans="2:22" s="23" customFormat="1" ht="15.75" x14ac:dyDescent="0.25">
      <c r="B142" s="22"/>
    </row>
    <row r="143" spans="2:22" s="23" customFormat="1" ht="18" x14ac:dyDescent="0.25">
      <c r="B143" s="25" t="s">
        <v>6</v>
      </c>
    </row>
    <row r="144" spans="2:22" s="23" customFormat="1" ht="15" x14ac:dyDescent="0.2">
      <c r="B144" s="24" t="s">
        <v>9</v>
      </c>
      <c r="C144" s="28" t="s">
        <v>30</v>
      </c>
      <c r="D144" s="23" t="s">
        <v>43</v>
      </c>
    </row>
    <row r="145" spans="2:3" s="23" customFormat="1" ht="15" x14ac:dyDescent="0.2">
      <c r="B145" s="24" t="s">
        <v>11</v>
      </c>
      <c r="C145" s="28">
        <v>5</v>
      </c>
    </row>
    <row r="146" spans="2:3" s="23" customFormat="1" ht="15" x14ac:dyDescent="0.2">
      <c r="B146" s="24" t="s">
        <v>12</v>
      </c>
      <c r="C146" s="29" t="s">
        <v>30</v>
      </c>
    </row>
    <row r="147" spans="2:3" s="23" customFormat="1" ht="15" x14ac:dyDescent="0.2">
      <c r="B147" s="24" t="s">
        <v>13</v>
      </c>
    </row>
    <row r="148" spans="2:3" s="23" customFormat="1" ht="15" x14ac:dyDescent="0.2">
      <c r="B148" s="24" t="s">
        <v>20</v>
      </c>
      <c r="C148" s="30" t="s">
        <v>38</v>
      </c>
    </row>
    <row r="149" spans="2:3" s="23" customFormat="1" ht="15" x14ac:dyDescent="0.2">
      <c r="B149" s="24"/>
    </row>
    <row r="150" spans="2:3" s="23" customFormat="1" ht="15" x14ac:dyDescent="0.2">
      <c r="B150" s="24"/>
    </row>
    <row r="151" spans="2:3" s="23" customFormat="1" ht="15" x14ac:dyDescent="0.2">
      <c r="B151" s="24"/>
    </row>
    <row r="152" spans="2:3" s="23" customFormat="1" ht="15" x14ac:dyDescent="0.2">
      <c r="B152" s="24"/>
    </row>
    <row r="153" spans="2:3" s="23" customFormat="1" ht="15" x14ac:dyDescent="0.2">
      <c r="B153" s="24"/>
    </row>
    <row r="154" spans="2:3" s="23" customFormat="1" ht="15" x14ac:dyDescent="0.2">
      <c r="B154" s="24"/>
    </row>
    <row r="155" spans="2:3" s="23" customFormat="1" ht="15" x14ac:dyDescent="0.2">
      <c r="B155" s="24"/>
    </row>
    <row r="156" spans="2:3" s="23" customFormat="1" ht="15" x14ac:dyDescent="0.2">
      <c r="B156" s="24"/>
    </row>
    <row r="157" spans="2:3" s="23" customFormat="1" ht="15" x14ac:dyDescent="0.2">
      <c r="B157" s="24"/>
    </row>
    <row r="158" spans="2:3" s="23" customFormat="1" ht="15" x14ac:dyDescent="0.2">
      <c r="B158" s="24"/>
    </row>
    <row r="159" spans="2:3" s="23" customFormat="1" ht="15" x14ac:dyDescent="0.2">
      <c r="B159" s="24"/>
    </row>
    <row r="160" spans="2:3" s="23" customFormat="1" ht="15" x14ac:dyDescent="0.2">
      <c r="B160" s="24"/>
    </row>
    <row r="161" spans="2:22" s="23" customFormat="1" ht="15" x14ac:dyDescent="0.2">
      <c r="B161" s="24"/>
    </row>
    <row r="162" spans="2:22" s="23" customFormat="1" ht="15" x14ac:dyDescent="0.2">
      <c r="B162" s="24"/>
    </row>
    <row r="163" spans="2:22" ht="18" x14ac:dyDescent="0.25">
      <c r="B163" s="1" t="s">
        <v>7</v>
      </c>
    </row>
    <row r="164" spans="2:22" x14ac:dyDescent="0.2">
      <c r="B164" s="39" t="s">
        <v>1</v>
      </c>
      <c r="C164" s="40">
        <v>0</v>
      </c>
    </row>
    <row r="165" spans="2:22" x14ac:dyDescent="0.2">
      <c r="C165" s="6"/>
    </row>
    <row r="166" spans="2:22" x14ac:dyDescent="0.2">
      <c r="B166" s="5" t="s">
        <v>17</v>
      </c>
      <c r="C166" s="6"/>
    </row>
    <row r="167" spans="2:22" x14ac:dyDescent="0.2">
      <c r="C167" s="6"/>
    </row>
    <row r="168" spans="2:22" x14ac:dyDescent="0.2">
      <c r="B168" s="11" t="s">
        <v>2</v>
      </c>
      <c r="C168" s="9">
        <v>30</v>
      </c>
    </row>
    <row r="169" spans="2:22" x14ac:dyDescent="0.2">
      <c r="B169" s="12" t="str">
        <f>B141&amp;" sales cost:"</f>
        <v>Humble Bundle Store sales cost:</v>
      </c>
      <c r="C169" s="7">
        <v>0.25</v>
      </c>
    </row>
    <row r="170" spans="2:22" x14ac:dyDescent="0.2">
      <c r="B170" s="13" t="s">
        <v>5</v>
      </c>
      <c r="C170" s="8">
        <v>300</v>
      </c>
    </row>
    <row r="171" spans="2:22" ht="6" customHeight="1" x14ac:dyDescent="0.2"/>
    <row r="172" spans="2:22" x14ac:dyDescent="0.2">
      <c r="B172" s="11" t="s">
        <v>4</v>
      </c>
      <c r="C172" s="10">
        <v>300</v>
      </c>
      <c r="D172" s="14">
        <f>C172+$C$170</f>
        <v>600</v>
      </c>
      <c r="E172" s="14">
        <f t="shared" ref="E172:V172" si="20">D172+$C$170</f>
        <v>900</v>
      </c>
      <c r="F172" s="14">
        <f t="shared" si="20"/>
        <v>1200</v>
      </c>
      <c r="G172" s="14">
        <f t="shared" si="20"/>
        <v>1500</v>
      </c>
      <c r="H172" s="14">
        <f t="shared" si="20"/>
        <v>1800</v>
      </c>
      <c r="I172" s="14">
        <f t="shared" si="20"/>
        <v>2100</v>
      </c>
      <c r="J172" s="14">
        <f t="shared" si="20"/>
        <v>2400</v>
      </c>
      <c r="K172" s="14">
        <f t="shared" si="20"/>
        <v>2700</v>
      </c>
      <c r="L172" s="14">
        <f t="shared" si="20"/>
        <v>3000</v>
      </c>
      <c r="M172" s="14">
        <f t="shared" si="20"/>
        <v>3300</v>
      </c>
      <c r="N172" s="14">
        <f t="shared" si="20"/>
        <v>3600</v>
      </c>
      <c r="O172" s="14">
        <f t="shared" si="20"/>
        <v>3900</v>
      </c>
      <c r="P172" s="14">
        <f t="shared" si="20"/>
        <v>4200</v>
      </c>
      <c r="Q172" s="14">
        <f t="shared" si="20"/>
        <v>4500</v>
      </c>
      <c r="R172" s="14">
        <f t="shared" si="20"/>
        <v>4800</v>
      </c>
      <c r="S172" s="14">
        <f t="shared" si="20"/>
        <v>5100</v>
      </c>
      <c r="T172" s="14">
        <f t="shared" si="20"/>
        <v>5400</v>
      </c>
      <c r="U172" s="14">
        <f t="shared" si="20"/>
        <v>5700</v>
      </c>
      <c r="V172" s="15">
        <f t="shared" si="20"/>
        <v>6000</v>
      </c>
    </row>
    <row r="173" spans="2:22" s="23" customFormat="1" ht="3" customHeight="1" x14ac:dyDescent="0.2">
      <c r="B173" s="35" t="s">
        <v>18</v>
      </c>
      <c r="C173" s="36">
        <v>50000</v>
      </c>
      <c r="D173" s="37">
        <v>50000</v>
      </c>
      <c r="E173" s="37">
        <v>50000</v>
      </c>
      <c r="F173" s="37">
        <v>50000</v>
      </c>
      <c r="G173" s="37">
        <v>50000</v>
      </c>
      <c r="H173" s="37">
        <v>50000</v>
      </c>
      <c r="I173" s="37">
        <v>50000</v>
      </c>
      <c r="J173" s="37">
        <v>50000</v>
      </c>
      <c r="K173" s="37">
        <v>50000</v>
      </c>
      <c r="L173" s="37">
        <v>50000</v>
      </c>
      <c r="M173" s="37">
        <v>50000</v>
      </c>
      <c r="N173" s="37">
        <v>50000</v>
      </c>
      <c r="O173" s="37">
        <v>50000</v>
      </c>
      <c r="P173" s="37">
        <v>50000</v>
      </c>
      <c r="Q173" s="37">
        <v>50000</v>
      </c>
      <c r="R173" s="37">
        <v>50000</v>
      </c>
      <c r="S173" s="37">
        <v>50000</v>
      </c>
      <c r="T173" s="37">
        <v>50000</v>
      </c>
      <c r="U173" s="37">
        <v>50000</v>
      </c>
      <c r="V173" s="38">
        <v>50000</v>
      </c>
    </row>
    <row r="174" spans="2:22" x14ac:dyDescent="0.2">
      <c r="B174" s="12" t="s">
        <v>3</v>
      </c>
      <c r="C174" s="32">
        <f>C172*$C$168</f>
        <v>9000</v>
      </c>
      <c r="D174" s="32">
        <f t="shared" ref="D174:V174" si="21">D172*$C$168</f>
        <v>18000</v>
      </c>
      <c r="E174" s="32">
        <f t="shared" si="21"/>
        <v>27000</v>
      </c>
      <c r="F174" s="32">
        <f t="shared" si="21"/>
        <v>36000</v>
      </c>
      <c r="G174" s="32">
        <f t="shared" si="21"/>
        <v>45000</v>
      </c>
      <c r="H174" s="32">
        <f t="shared" si="21"/>
        <v>54000</v>
      </c>
      <c r="I174" s="32">
        <f t="shared" si="21"/>
        <v>63000</v>
      </c>
      <c r="J174" s="32">
        <f t="shared" si="21"/>
        <v>72000</v>
      </c>
      <c r="K174" s="32">
        <f t="shared" si="21"/>
        <v>81000</v>
      </c>
      <c r="L174" s="32">
        <f t="shared" si="21"/>
        <v>90000</v>
      </c>
      <c r="M174" s="32">
        <f t="shared" si="21"/>
        <v>99000</v>
      </c>
      <c r="N174" s="32">
        <f t="shared" si="21"/>
        <v>108000</v>
      </c>
      <c r="O174" s="32">
        <f t="shared" si="21"/>
        <v>117000</v>
      </c>
      <c r="P174" s="32">
        <f t="shared" si="21"/>
        <v>126000</v>
      </c>
      <c r="Q174" s="32">
        <f t="shared" si="21"/>
        <v>135000</v>
      </c>
      <c r="R174" s="32">
        <f t="shared" si="21"/>
        <v>144000</v>
      </c>
      <c r="S174" s="32">
        <f t="shared" si="21"/>
        <v>153000</v>
      </c>
      <c r="T174" s="32">
        <f t="shared" si="21"/>
        <v>162000</v>
      </c>
      <c r="U174" s="32">
        <f t="shared" si="21"/>
        <v>171000</v>
      </c>
      <c r="V174" s="33">
        <f t="shared" si="21"/>
        <v>180000</v>
      </c>
    </row>
    <row r="175" spans="2:22" x14ac:dyDescent="0.2">
      <c r="B175" s="12" t="str">
        <f>B141&amp;" cost"</f>
        <v>Humble Bundle Store cost</v>
      </c>
      <c r="C175" s="34">
        <f>C174*$C$169</f>
        <v>2250</v>
      </c>
      <c r="D175" s="34">
        <f t="shared" ref="D175:V175" si="22">D174*$C$169</f>
        <v>4500</v>
      </c>
      <c r="E175" s="34">
        <f t="shared" si="22"/>
        <v>6750</v>
      </c>
      <c r="F175" s="34">
        <f t="shared" si="22"/>
        <v>9000</v>
      </c>
      <c r="G175" s="34">
        <f t="shared" si="22"/>
        <v>11250</v>
      </c>
      <c r="H175" s="34">
        <f t="shared" si="22"/>
        <v>13500</v>
      </c>
      <c r="I175" s="34">
        <f t="shared" si="22"/>
        <v>15750</v>
      </c>
      <c r="J175" s="34">
        <f t="shared" si="22"/>
        <v>18000</v>
      </c>
      <c r="K175" s="34">
        <f t="shared" si="22"/>
        <v>20250</v>
      </c>
      <c r="L175" s="34">
        <f t="shared" si="22"/>
        <v>22500</v>
      </c>
      <c r="M175" s="34">
        <f t="shared" si="22"/>
        <v>24750</v>
      </c>
      <c r="N175" s="34">
        <f t="shared" si="22"/>
        <v>27000</v>
      </c>
      <c r="O175" s="34">
        <f t="shared" si="22"/>
        <v>29250</v>
      </c>
      <c r="P175" s="34">
        <f t="shared" si="22"/>
        <v>31500</v>
      </c>
      <c r="Q175" s="34">
        <f t="shared" si="22"/>
        <v>33750</v>
      </c>
      <c r="R175" s="34">
        <f t="shared" si="22"/>
        <v>36000</v>
      </c>
      <c r="S175" s="34">
        <f t="shared" si="22"/>
        <v>38250</v>
      </c>
      <c r="T175" s="34">
        <f t="shared" si="22"/>
        <v>40500</v>
      </c>
      <c r="U175" s="34">
        <f t="shared" si="22"/>
        <v>42750</v>
      </c>
      <c r="V175" s="21">
        <f t="shared" si="22"/>
        <v>45000</v>
      </c>
    </row>
    <row r="176" spans="2:22" x14ac:dyDescent="0.2">
      <c r="B176" s="13" t="s">
        <v>8</v>
      </c>
      <c r="C176" s="16">
        <f>C174-C175-C164</f>
        <v>6750</v>
      </c>
      <c r="D176" s="16">
        <f t="shared" ref="D176:V176" si="23">D174-D175-D164</f>
        <v>13500</v>
      </c>
      <c r="E176" s="16">
        <f t="shared" si="23"/>
        <v>20250</v>
      </c>
      <c r="F176" s="16">
        <f t="shared" si="23"/>
        <v>27000</v>
      </c>
      <c r="G176" s="16">
        <f t="shared" si="23"/>
        <v>33750</v>
      </c>
      <c r="H176" s="16">
        <f t="shared" si="23"/>
        <v>40500</v>
      </c>
      <c r="I176" s="16">
        <f t="shared" si="23"/>
        <v>47250</v>
      </c>
      <c r="J176" s="16">
        <f t="shared" si="23"/>
        <v>54000</v>
      </c>
      <c r="K176" s="16">
        <f t="shared" si="23"/>
        <v>60750</v>
      </c>
      <c r="L176" s="16">
        <f t="shared" si="23"/>
        <v>67500</v>
      </c>
      <c r="M176" s="16">
        <f t="shared" si="23"/>
        <v>74250</v>
      </c>
      <c r="N176" s="16">
        <f t="shared" si="23"/>
        <v>81000</v>
      </c>
      <c r="O176" s="16">
        <f t="shared" si="23"/>
        <v>87750</v>
      </c>
      <c r="P176" s="16">
        <f t="shared" si="23"/>
        <v>94500</v>
      </c>
      <c r="Q176" s="16">
        <f t="shared" si="23"/>
        <v>101250</v>
      </c>
      <c r="R176" s="16">
        <f t="shared" si="23"/>
        <v>108000</v>
      </c>
      <c r="S176" s="16">
        <f t="shared" si="23"/>
        <v>114750</v>
      </c>
      <c r="T176" s="16">
        <f t="shared" si="23"/>
        <v>121500</v>
      </c>
      <c r="U176" s="16">
        <f t="shared" si="23"/>
        <v>128250</v>
      </c>
      <c r="V176" s="17">
        <f t="shared" si="23"/>
        <v>135000</v>
      </c>
    </row>
    <row r="178" spans="2:5" x14ac:dyDescent="0.2">
      <c r="B178" s="5" t="s">
        <v>19</v>
      </c>
      <c r="C178" s="18"/>
    </row>
    <row r="179" spans="2:5" x14ac:dyDescent="0.2">
      <c r="B179" s="5"/>
      <c r="C179" s="18"/>
    </row>
    <row r="180" spans="2:5" x14ac:dyDescent="0.2">
      <c r="B180" s="11" t="s">
        <v>4</v>
      </c>
      <c r="C180" s="20">
        <f>50000/(C168*(1-C169))</f>
        <v>2222.2222222222222</v>
      </c>
      <c r="D180" s="19"/>
    </row>
    <row r="181" spans="2:5" x14ac:dyDescent="0.2">
      <c r="B181" s="13" t="s">
        <v>3</v>
      </c>
      <c r="C181" s="21">
        <f>C180*C168</f>
        <v>66666.666666666672</v>
      </c>
    </row>
    <row r="183" spans="2:5" s="3" customFormat="1" ht="15.75" x14ac:dyDescent="0.25">
      <c r="B183" s="4" t="s">
        <v>21</v>
      </c>
    </row>
    <row r="184" spans="2:5" s="23" customFormat="1" ht="15.75" x14ac:dyDescent="0.25">
      <c r="B184" s="22"/>
    </row>
    <row r="185" spans="2:5" s="23" customFormat="1" ht="18" x14ac:dyDescent="0.25">
      <c r="B185" s="25" t="s">
        <v>6</v>
      </c>
    </row>
    <row r="186" spans="2:5" s="23" customFormat="1" ht="15" x14ac:dyDescent="0.2">
      <c r="B186" s="24" t="s">
        <v>9</v>
      </c>
      <c r="C186" s="28" t="s">
        <v>22</v>
      </c>
      <c r="D186" s="23" t="s">
        <v>44</v>
      </c>
      <c r="E186" s="43" t="s">
        <v>46</v>
      </c>
    </row>
    <row r="187" spans="2:5" s="23" customFormat="1" ht="15" x14ac:dyDescent="0.2">
      <c r="B187" s="24" t="s">
        <v>11</v>
      </c>
      <c r="C187" s="28">
        <v>0</v>
      </c>
    </row>
    <row r="188" spans="2:5" s="23" customFormat="1" ht="15" x14ac:dyDescent="0.2">
      <c r="B188" s="24" t="s">
        <v>12</v>
      </c>
      <c r="C188" s="29">
        <v>0</v>
      </c>
    </row>
    <row r="189" spans="2:5" s="23" customFormat="1" ht="15" x14ac:dyDescent="0.2">
      <c r="B189" s="24" t="s">
        <v>13</v>
      </c>
    </row>
    <row r="190" spans="2:5" s="23" customFormat="1" ht="15" x14ac:dyDescent="0.2">
      <c r="B190" s="24" t="s">
        <v>20</v>
      </c>
      <c r="C190" s="30"/>
    </row>
    <row r="191" spans="2:5" s="23" customFormat="1" ht="15" x14ac:dyDescent="0.2">
      <c r="B191" s="24"/>
    </row>
    <row r="192" spans="2:5" s="23" customFormat="1" ht="15" x14ac:dyDescent="0.2">
      <c r="B192" s="24"/>
    </row>
    <row r="193" spans="2:3" s="23" customFormat="1" ht="15" x14ac:dyDescent="0.2">
      <c r="B193" s="24"/>
    </row>
    <row r="194" spans="2:3" s="23" customFormat="1" ht="15" x14ac:dyDescent="0.2">
      <c r="B194" s="24"/>
    </row>
    <row r="195" spans="2:3" s="23" customFormat="1" ht="15" x14ac:dyDescent="0.2">
      <c r="B195" s="24"/>
    </row>
    <row r="196" spans="2:3" s="23" customFormat="1" ht="15" x14ac:dyDescent="0.2">
      <c r="B196" s="24"/>
    </row>
    <row r="197" spans="2:3" s="23" customFormat="1" ht="15" x14ac:dyDescent="0.2">
      <c r="B197" s="24"/>
    </row>
    <row r="198" spans="2:3" s="23" customFormat="1" ht="15" x14ac:dyDescent="0.2">
      <c r="B198" s="24"/>
    </row>
    <row r="199" spans="2:3" s="23" customFormat="1" ht="15" x14ac:dyDescent="0.2">
      <c r="B199" s="24"/>
    </row>
    <row r="200" spans="2:3" s="23" customFormat="1" ht="15" x14ac:dyDescent="0.2">
      <c r="B200" s="24"/>
    </row>
    <row r="201" spans="2:3" s="23" customFormat="1" ht="15" x14ac:dyDescent="0.2">
      <c r="B201" s="24"/>
    </row>
    <row r="202" spans="2:3" s="23" customFormat="1" ht="15" x14ac:dyDescent="0.2">
      <c r="B202" s="24"/>
    </row>
    <row r="203" spans="2:3" s="23" customFormat="1" ht="15" x14ac:dyDescent="0.2">
      <c r="B203" s="24"/>
    </row>
    <row r="204" spans="2:3" s="23" customFormat="1" ht="15" x14ac:dyDescent="0.2">
      <c r="B204" s="24"/>
    </row>
    <row r="205" spans="2:3" ht="18" x14ac:dyDescent="0.25">
      <c r="B205" s="1" t="s">
        <v>7</v>
      </c>
    </row>
    <row r="206" spans="2:3" x14ac:dyDescent="0.2">
      <c r="B206" s="2" t="s">
        <v>1</v>
      </c>
      <c r="C206" s="27">
        <v>0</v>
      </c>
    </row>
    <row r="207" spans="2:3" x14ac:dyDescent="0.2">
      <c r="C207" s="6"/>
    </row>
    <row r="208" spans="2:3" x14ac:dyDescent="0.2">
      <c r="B208" s="5" t="s">
        <v>17</v>
      </c>
      <c r="C208" s="6"/>
    </row>
    <row r="209" spans="2:22" x14ac:dyDescent="0.2">
      <c r="C209" s="6"/>
    </row>
    <row r="210" spans="2:22" x14ac:dyDescent="0.2">
      <c r="B210" s="11" t="s">
        <v>2</v>
      </c>
      <c r="C210" s="9">
        <v>30</v>
      </c>
    </row>
    <row r="211" spans="2:22" x14ac:dyDescent="0.2">
      <c r="B211" s="12" t="str">
        <f>B183&amp;" sales cost:"</f>
        <v>Epic Games sales cost:</v>
      </c>
      <c r="C211" s="7">
        <v>0.12</v>
      </c>
    </row>
    <row r="212" spans="2:22" x14ac:dyDescent="0.2">
      <c r="B212" s="13" t="s">
        <v>5</v>
      </c>
      <c r="C212" s="8">
        <v>300</v>
      </c>
    </row>
    <row r="213" spans="2:22" ht="6" customHeight="1" x14ac:dyDescent="0.2"/>
    <row r="214" spans="2:22" x14ac:dyDescent="0.2">
      <c r="B214" s="11" t="s">
        <v>4</v>
      </c>
      <c r="C214" s="10">
        <v>300</v>
      </c>
      <c r="D214" s="14">
        <f>C214+$C$212</f>
        <v>600</v>
      </c>
      <c r="E214" s="14">
        <f t="shared" ref="E214:V214" si="24">D214+$C$212</f>
        <v>900</v>
      </c>
      <c r="F214" s="14">
        <f t="shared" si="24"/>
        <v>1200</v>
      </c>
      <c r="G214" s="14">
        <f t="shared" si="24"/>
        <v>1500</v>
      </c>
      <c r="H214" s="14">
        <f t="shared" si="24"/>
        <v>1800</v>
      </c>
      <c r="I214" s="14">
        <f t="shared" si="24"/>
        <v>2100</v>
      </c>
      <c r="J214" s="14">
        <f t="shared" si="24"/>
        <v>2400</v>
      </c>
      <c r="K214" s="14">
        <f t="shared" si="24"/>
        <v>2700</v>
      </c>
      <c r="L214" s="14">
        <f t="shared" si="24"/>
        <v>3000</v>
      </c>
      <c r="M214" s="14">
        <f t="shared" si="24"/>
        <v>3300</v>
      </c>
      <c r="N214" s="14">
        <f t="shared" si="24"/>
        <v>3600</v>
      </c>
      <c r="O214" s="14">
        <f t="shared" si="24"/>
        <v>3900</v>
      </c>
      <c r="P214" s="14">
        <f t="shared" si="24"/>
        <v>4200</v>
      </c>
      <c r="Q214" s="14">
        <f t="shared" si="24"/>
        <v>4500</v>
      </c>
      <c r="R214" s="14">
        <f t="shared" si="24"/>
        <v>4800</v>
      </c>
      <c r="S214" s="14">
        <f t="shared" si="24"/>
        <v>5100</v>
      </c>
      <c r="T214" s="14">
        <f t="shared" si="24"/>
        <v>5400</v>
      </c>
      <c r="U214" s="14">
        <f t="shared" si="24"/>
        <v>5700</v>
      </c>
      <c r="V214" s="15">
        <f t="shared" si="24"/>
        <v>6000</v>
      </c>
    </row>
    <row r="215" spans="2:22" s="23" customFormat="1" ht="3" customHeight="1" x14ac:dyDescent="0.2">
      <c r="B215" s="35" t="s">
        <v>18</v>
      </c>
      <c r="C215" s="36">
        <v>50000</v>
      </c>
      <c r="D215" s="37">
        <v>50000</v>
      </c>
      <c r="E215" s="37">
        <v>50000</v>
      </c>
      <c r="F215" s="37">
        <v>50000</v>
      </c>
      <c r="G215" s="37">
        <v>50000</v>
      </c>
      <c r="H215" s="37">
        <v>50000</v>
      </c>
      <c r="I215" s="37">
        <v>50000</v>
      </c>
      <c r="J215" s="37">
        <v>50000</v>
      </c>
      <c r="K215" s="37">
        <v>50000</v>
      </c>
      <c r="L215" s="37">
        <v>50000</v>
      </c>
      <c r="M215" s="37">
        <v>50000</v>
      </c>
      <c r="N215" s="37">
        <v>50000</v>
      </c>
      <c r="O215" s="37">
        <v>50000</v>
      </c>
      <c r="P215" s="37">
        <v>50000</v>
      </c>
      <c r="Q215" s="37">
        <v>50000</v>
      </c>
      <c r="R215" s="37">
        <v>50000</v>
      </c>
      <c r="S215" s="37">
        <v>50000</v>
      </c>
      <c r="T215" s="37">
        <v>50000</v>
      </c>
      <c r="U215" s="37">
        <v>50000</v>
      </c>
      <c r="V215" s="38">
        <v>50000</v>
      </c>
    </row>
    <row r="216" spans="2:22" x14ac:dyDescent="0.2">
      <c r="B216" s="12" t="s">
        <v>3</v>
      </c>
      <c r="C216" s="32">
        <f t="shared" ref="C216:V216" si="25">C214*$C$210</f>
        <v>9000</v>
      </c>
      <c r="D216" s="32">
        <f t="shared" si="25"/>
        <v>18000</v>
      </c>
      <c r="E216" s="32">
        <f t="shared" si="25"/>
        <v>27000</v>
      </c>
      <c r="F216" s="32">
        <f t="shared" si="25"/>
        <v>36000</v>
      </c>
      <c r="G216" s="32">
        <f t="shared" si="25"/>
        <v>45000</v>
      </c>
      <c r="H216" s="32">
        <f t="shared" si="25"/>
        <v>54000</v>
      </c>
      <c r="I216" s="32">
        <f t="shared" si="25"/>
        <v>63000</v>
      </c>
      <c r="J216" s="32">
        <f t="shared" si="25"/>
        <v>72000</v>
      </c>
      <c r="K216" s="32">
        <f t="shared" si="25"/>
        <v>81000</v>
      </c>
      <c r="L216" s="32">
        <f t="shared" si="25"/>
        <v>90000</v>
      </c>
      <c r="M216" s="32">
        <f t="shared" si="25"/>
        <v>99000</v>
      </c>
      <c r="N216" s="32">
        <f t="shared" si="25"/>
        <v>108000</v>
      </c>
      <c r="O216" s="32">
        <f t="shared" si="25"/>
        <v>117000</v>
      </c>
      <c r="P216" s="32">
        <f t="shared" si="25"/>
        <v>126000</v>
      </c>
      <c r="Q216" s="32">
        <f t="shared" si="25"/>
        <v>135000</v>
      </c>
      <c r="R216" s="32">
        <f t="shared" si="25"/>
        <v>144000</v>
      </c>
      <c r="S216" s="32">
        <f t="shared" si="25"/>
        <v>153000</v>
      </c>
      <c r="T216" s="32">
        <f t="shared" si="25"/>
        <v>162000</v>
      </c>
      <c r="U216" s="32">
        <f t="shared" si="25"/>
        <v>171000</v>
      </c>
      <c r="V216" s="33">
        <f t="shared" si="25"/>
        <v>180000</v>
      </c>
    </row>
    <row r="217" spans="2:22" x14ac:dyDescent="0.2">
      <c r="B217" s="12" t="str">
        <f>B183&amp;" cost"</f>
        <v>Epic Games cost</v>
      </c>
      <c r="C217" s="34">
        <f t="shared" ref="C217:V217" si="26">C216*$C211</f>
        <v>1080</v>
      </c>
      <c r="D217" s="34">
        <f t="shared" si="26"/>
        <v>2160</v>
      </c>
      <c r="E217" s="34">
        <f t="shared" si="26"/>
        <v>3240</v>
      </c>
      <c r="F217" s="34">
        <f t="shared" si="26"/>
        <v>4320</v>
      </c>
      <c r="G217" s="34">
        <f t="shared" si="26"/>
        <v>5400</v>
      </c>
      <c r="H217" s="34">
        <f t="shared" si="26"/>
        <v>6480</v>
      </c>
      <c r="I217" s="34">
        <f t="shared" si="26"/>
        <v>7560</v>
      </c>
      <c r="J217" s="34">
        <f t="shared" si="26"/>
        <v>8640</v>
      </c>
      <c r="K217" s="34">
        <f t="shared" si="26"/>
        <v>9720</v>
      </c>
      <c r="L217" s="34">
        <f t="shared" si="26"/>
        <v>10800</v>
      </c>
      <c r="M217" s="34">
        <f t="shared" si="26"/>
        <v>11880</v>
      </c>
      <c r="N217" s="34">
        <f t="shared" si="26"/>
        <v>12960</v>
      </c>
      <c r="O217" s="34">
        <f t="shared" si="26"/>
        <v>14040</v>
      </c>
      <c r="P217" s="34">
        <f t="shared" si="26"/>
        <v>15120</v>
      </c>
      <c r="Q217" s="34">
        <f t="shared" si="26"/>
        <v>16200</v>
      </c>
      <c r="R217" s="34">
        <f t="shared" si="26"/>
        <v>17280</v>
      </c>
      <c r="S217" s="34">
        <f t="shared" si="26"/>
        <v>18360</v>
      </c>
      <c r="T217" s="34">
        <f t="shared" si="26"/>
        <v>19440</v>
      </c>
      <c r="U217" s="34">
        <f t="shared" si="26"/>
        <v>20520</v>
      </c>
      <c r="V217" s="21">
        <f t="shared" si="26"/>
        <v>21600</v>
      </c>
    </row>
    <row r="218" spans="2:22" x14ac:dyDescent="0.2">
      <c r="B218" s="13" t="s">
        <v>8</v>
      </c>
      <c r="C218" s="16">
        <f>C216-C217-C206</f>
        <v>7920</v>
      </c>
      <c r="D218" s="16">
        <f t="shared" ref="D218" si="27">D216-D217-D206</f>
        <v>15840</v>
      </c>
      <c r="E218" s="16">
        <f t="shared" ref="E218" si="28">E216-E217-E206</f>
        <v>23760</v>
      </c>
      <c r="F218" s="16">
        <f t="shared" ref="F218" si="29">F216-F217-F206</f>
        <v>31680</v>
      </c>
      <c r="G218" s="16">
        <f t="shared" ref="G218" si="30">G216-G217-G206</f>
        <v>39600</v>
      </c>
      <c r="H218" s="16">
        <f t="shared" ref="H218" si="31">H216-H217-H206</f>
        <v>47520</v>
      </c>
      <c r="I218" s="16">
        <f t="shared" ref="I218" si="32">I216-I217-I206</f>
        <v>55440</v>
      </c>
      <c r="J218" s="16">
        <f t="shared" ref="J218" si="33">J216-J217-J206</f>
        <v>63360</v>
      </c>
      <c r="K218" s="16">
        <f t="shared" ref="K218" si="34">K216-K217-K206</f>
        <v>71280</v>
      </c>
      <c r="L218" s="16">
        <f t="shared" ref="L218" si="35">L216-L217-L206</f>
        <v>79200</v>
      </c>
      <c r="M218" s="16">
        <f t="shared" ref="M218" si="36">M216-M217-M206</f>
        <v>87120</v>
      </c>
      <c r="N218" s="16">
        <f t="shared" ref="N218" si="37">N216-N217-N206</f>
        <v>95040</v>
      </c>
      <c r="O218" s="16">
        <f t="shared" ref="O218" si="38">O216-O217-O206</f>
        <v>102960</v>
      </c>
      <c r="P218" s="16">
        <f t="shared" ref="P218" si="39">P216-P217-P206</f>
        <v>110880</v>
      </c>
      <c r="Q218" s="16">
        <f t="shared" ref="Q218" si="40">Q216-Q217-Q206</f>
        <v>118800</v>
      </c>
      <c r="R218" s="16">
        <f t="shared" ref="R218" si="41">R216-R217-R206</f>
        <v>126720</v>
      </c>
      <c r="S218" s="16">
        <f t="shared" ref="S218" si="42">S216-S217-S206</f>
        <v>134640</v>
      </c>
      <c r="T218" s="16">
        <f t="shared" ref="T218" si="43">T216-T217-T206</f>
        <v>142560</v>
      </c>
      <c r="U218" s="16">
        <f t="shared" ref="U218" si="44">U216-U217-U206</f>
        <v>150480</v>
      </c>
      <c r="V218" s="17">
        <f t="shared" ref="V218" si="45">V216-V217-V206</f>
        <v>158400</v>
      </c>
    </row>
    <row r="220" spans="2:22" x14ac:dyDescent="0.2">
      <c r="B220" s="5" t="s">
        <v>19</v>
      </c>
      <c r="C220" s="18"/>
    </row>
    <row r="221" spans="2:22" x14ac:dyDescent="0.2">
      <c r="B221" s="5"/>
      <c r="C221" s="18"/>
    </row>
    <row r="222" spans="2:22" x14ac:dyDescent="0.2">
      <c r="B222" s="11" t="s">
        <v>4</v>
      </c>
      <c r="C222" s="20">
        <f>50000/(C210*(1-C211))</f>
        <v>1893.939393939394</v>
      </c>
      <c r="D222" s="19"/>
    </row>
    <row r="223" spans="2:22" x14ac:dyDescent="0.2">
      <c r="B223" s="13" t="s">
        <v>3</v>
      </c>
      <c r="C223" s="21">
        <f>C222*C210</f>
        <v>56818.181818181823</v>
      </c>
    </row>
    <row r="225" spans="2:3" s="3" customFormat="1" ht="15.75" x14ac:dyDescent="0.25">
      <c r="B225" s="4" t="s">
        <v>23</v>
      </c>
    </row>
    <row r="226" spans="2:3" s="23" customFormat="1" ht="15.75" x14ac:dyDescent="0.25">
      <c r="B226" s="22"/>
    </row>
    <row r="227" spans="2:3" s="23" customFormat="1" ht="18" x14ac:dyDescent="0.25">
      <c r="B227" s="25" t="s">
        <v>6</v>
      </c>
    </row>
    <row r="228" spans="2:3" s="23" customFormat="1" ht="15" x14ac:dyDescent="0.2">
      <c r="B228" s="24" t="s">
        <v>9</v>
      </c>
      <c r="C228" s="28" t="s">
        <v>24</v>
      </c>
    </row>
    <row r="229" spans="2:3" s="23" customFormat="1" ht="15" x14ac:dyDescent="0.2">
      <c r="B229" s="24" t="s">
        <v>11</v>
      </c>
      <c r="C229" s="28">
        <v>0</v>
      </c>
    </row>
    <row r="230" spans="2:3" s="23" customFormat="1" ht="15" x14ac:dyDescent="0.2">
      <c r="B230" s="24" t="s">
        <v>12</v>
      </c>
      <c r="C230" s="29">
        <v>0</v>
      </c>
    </row>
    <row r="231" spans="2:3" s="23" customFormat="1" ht="15" x14ac:dyDescent="0.2">
      <c r="B231" s="24" t="s">
        <v>13</v>
      </c>
    </row>
    <row r="232" spans="2:3" s="23" customFormat="1" ht="15" x14ac:dyDescent="0.2">
      <c r="B232" s="24" t="s">
        <v>20</v>
      </c>
      <c r="C232" s="30"/>
    </row>
    <row r="233" spans="2:3" s="23" customFormat="1" ht="15" x14ac:dyDescent="0.2">
      <c r="B233" s="24"/>
    </row>
    <row r="234" spans="2:3" s="23" customFormat="1" ht="15" x14ac:dyDescent="0.2">
      <c r="B234" s="24"/>
    </row>
    <row r="235" spans="2:3" s="23" customFormat="1" ht="15" x14ac:dyDescent="0.2">
      <c r="B235" s="24"/>
    </row>
    <row r="236" spans="2:3" s="23" customFormat="1" ht="15" x14ac:dyDescent="0.2">
      <c r="B236" s="24"/>
    </row>
    <row r="237" spans="2:3" s="23" customFormat="1" ht="15" x14ac:dyDescent="0.2">
      <c r="B237" s="24"/>
    </row>
    <row r="238" spans="2:3" s="23" customFormat="1" ht="15" x14ac:dyDescent="0.2">
      <c r="B238" s="24"/>
    </row>
    <row r="239" spans="2:3" s="23" customFormat="1" ht="15" x14ac:dyDescent="0.2">
      <c r="B239" s="24"/>
    </row>
    <row r="240" spans="2:3" s="23" customFormat="1" ht="15" x14ac:dyDescent="0.2">
      <c r="B240" s="24"/>
    </row>
    <row r="241" spans="2:22" s="23" customFormat="1" ht="15" x14ac:dyDescent="0.2">
      <c r="B241" s="24"/>
    </row>
    <row r="242" spans="2:22" s="23" customFormat="1" ht="15" x14ac:dyDescent="0.2">
      <c r="B242" s="24"/>
    </row>
    <row r="243" spans="2:22" s="23" customFormat="1" ht="15" x14ac:dyDescent="0.2">
      <c r="B243" s="24"/>
    </row>
    <row r="244" spans="2:22" s="23" customFormat="1" ht="15" x14ac:dyDescent="0.2">
      <c r="B244" s="24"/>
    </row>
    <row r="245" spans="2:22" s="23" customFormat="1" ht="15" x14ac:dyDescent="0.2">
      <c r="B245" s="24"/>
    </row>
    <row r="246" spans="2:22" s="23" customFormat="1" ht="15" x14ac:dyDescent="0.2">
      <c r="B246" s="24"/>
    </row>
    <row r="247" spans="2:22" ht="18" x14ac:dyDescent="0.25">
      <c r="B247" s="1" t="s">
        <v>7</v>
      </c>
    </row>
    <row r="248" spans="2:22" x14ac:dyDescent="0.2">
      <c r="B248" s="2" t="s">
        <v>1</v>
      </c>
      <c r="C248" s="27" t="s">
        <v>25</v>
      </c>
    </row>
    <row r="249" spans="2:22" x14ac:dyDescent="0.2">
      <c r="C249" s="6"/>
    </row>
    <row r="250" spans="2:22" x14ac:dyDescent="0.2">
      <c r="B250" s="5" t="s">
        <v>17</v>
      </c>
      <c r="C250" s="6"/>
    </row>
    <row r="251" spans="2:22" x14ac:dyDescent="0.2">
      <c r="C251" s="6"/>
    </row>
    <row r="252" spans="2:22" x14ac:dyDescent="0.2">
      <c r="B252" s="11" t="s">
        <v>2</v>
      </c>
      <c r="C252" s="9">
        <v>30</v>
      </c>
    </row>
    <row r="253" spans="2:22" x14ac:dyDescent="0.2">
      <c r="B253" s="12" t="str">
        <f>B225&amp;" sales cost:"</f>
        <v>Discord sales cost:</v>
      </c>
      <c r="C253" s="7">
        <v>0</v>
      </c>
    </row>
    <row r="254" spans="2:22" x14ac:dyDescent="0.2">
      <c r="B254" s="13" t="s">
        <v>5</v>
      </c>
      <c r="C254" s="8">
        <v>300</v>
      </c>
    </row>
    <row r="255" spans="2:22" ht="6" customHeight="1" x14ac:dyDescent="0.2"/>
    <row r="256" spans="2:22" x14ac:dyDescent="0.2">
      <c r="B256" s="11" t="s">
        <v>4</v>
      </c>
      <c r="C256" s="10">
        <v>300</v>
      </c>
      <c r="D256" s="14">
        <f>C256+$C$254</f>
        <v>600</v>
      </c>
      <c r="E256" s="14">
        <f t="shared" ref="E256:V256" si="46">D256+$C$254</f>
        <v>900</v>
      </c>
      <c r="F256" s="14">
        <f t="shared" si="46"/>
        <v>1200</v>
      </c>
      <c r="G256" s="14">
        <f t="shared" si="46"/>
        <v>1500</v>
      </c>
      <c r="H256" s="14">
        <f t="shared" si="46"/>
        <v>1800</v>
      </c>
      <c r="I256" s="14">
        <f t="shared" si="46"/>
        <v>2100</v>
      </c>
      <c r="J256" s="14">
        <f t="shared" si="46"/>
        <v>2400</v>
      </c>
      <c r="K256" s="14">
        <f t="shared" si="46"/>
        <v>2700</v>
      </c>
      <c r="L256" s="14">
        <f t="shared" si="46"/>
        <v>3000</v>
      </c>
      <c r="M256" s="14">
        <f t="shared" si="46"/>
        <v>3300</v>
      </c>
      <c r="N256" s="14">
        <f t="shared" si="46"/>
        <v>3600</v>
      </c>
      <c r="O256" s="14">
        <f t="shared" si="46"/>
        <v>3900</v>
      </c>
      <c r="P256" s="14">
        <f t="shared" si="46"/>
        <v>4200</v>
      </c>
      <c r="Q256" s="14">
        <f t="shared" si="46"/>
        <v>4500</v>
      </c>
      <c r="R256" s="14">
        <f t="shared" si="46"/>
        <v>4800</v>
      </c>
      <c r="S256" s="14">
        <f t="shared" si="46"/>
        <v>5100</v>
      </c>
      <c r="T256" s="14">
        <f t="shared" si="46"/>
        <v>5400</v>
      </c>
      <c r="U256" s="14">
        <f t="shared" si="46"/>
        <v>5700</v>
      </c>
      <c r="V256" s="15">
        <f t="shared" si="46"/>
        <v>6000</v>
      </c>
    </row>
    <row r="257" spans="2:22" s="23" customFormat="1" ht="3" customHeight="1" x14ac:dyDescent="0.2">
      <c r="B257" s="35" t="s">
        <v>18</v>
      </c>
      <c r="C257" s="36">
        <v>50000</v>
      </c>
      <c r="D257" s="37">
        <v>50000</v>
      </c>
      <c r="E257" s="37">
        <v>50000</v>
      </c>
      <c r="F257" s="37">
        <v>50000</v>
      </c>
      <c r="G257" s="37">
        <v>50000</v>
      </c>
      <c r="H257" s="37">
        <v>50000</v>
      </c>
      <c r="I257" s="37">
        <v>50000</v>
      </c>
      <c r="J257" s="37">
        <v>50000</v>
      </c>
      <c r="K257" s="37">
        <v>50000</v>
      </c>
      <c r="L257" s="37">
        <v>50000</v>
      </c>
      <c r="M257" s="37">
        <v>50000</v>
      </c>
      <c r="N257" s="37">
        <v>50000</v>
      </c>
      <c r="O257" s="37">
        <v>50000</v>
      </c>
      <c r="P257" s="37">
        <v>50000</v>
      </c>
      <c r="Q257" s="37">
        <v>50000</v>
      </c>
      <c r="R257" s="37">
        <v>50000</v>
      </c>
      <c r="S257" s="37">
        <v>50000</v>
      </c>
      <c r="T257" s="37">
        <v>50000</v>
      </c>
      <c r="U257" s="37">
        <v>50000</v>
      </c>
      <c r="V257" s="38">
        <v>50000</v>
      </c>
    </row>
    <row r="258" spans="2:22" x14ac:dyDescent="0.2">
      <c r="B258" s="12" t="s">
        <v>3</v>
      </c>
      <c r="C258" s="32">
        <f>C256*$C$252</f>
        <v>9000</v>
      </c>
      <c r="D258" s="32">
        <f t="shared" ref="D258:V258" si="47">D256*$C$252</f>
        <v>18000</v>
      </c>
      <c r="E258" s="32">
        <f t="shared" si="47"/>
        <v>27000</v>
      </c>
      <c r="F258" s="32">
        <f t="shared" si="47"/>
        <v>36000</v>
      </c>
      <c r="G258" s="32">
        <f t="shared" si="47"/>
        <v>45000</v>
      </c>
      <c r="H258" s="32">
        <f t="shared" si="47"/>
        <v>54000</v>
      </c>
      <c r="I258" s="32">
        <f t="shared" si="47"/>
        <v>63000</v>
      </c>
      <c r="J258" s="32">
        <f t="shared" si="47"/>
        <v>72000</v>
      </c>
      <c r="K258" s="32">
        <f t="shared" si="47"/>
        <v>81000</v>
      </c>
      <c r="L258" s="32">
        <f t="shared" si="47"/>
        <v>90000</v>
      </c>
      <c r="M258" s="32">
        <f t="shared" si="47"/>
        <v>99000</v>
      </c>
      <c r="N258" s="32">
        <f t="shared" si="47"/>
        <v>108000</v>
      </c>
      <c r="O258" s="32">
        <f t="shared" si="47"/>
        <v>117000</v>
      </c>
      <c r="P258" s="32">
        <f t="shared" si="47"/>
        <v>126000</v>
      </c>
      <c r="Q258" s="32">
        <f t="shared" si="47"/>
        <v>135000</v>
      </c>
      <c r="R258" s="32">
        <f t="shared" si="47"/>
        <v>144000</v>
      </c>
      <c r="S258" s="32">
        <f t="shared" si="47"/>
        <v>153000</v>
      </c>
      <c r="T258" s="32">
        <f t="shared" si="47"/>
        <v>162000</v>
      </c>
      <c r="U258" s="32">
        <f t="shared" si="47"/>
        <v>171000</v>
      </c>
      <c r="V258" s="33">
        <f t="shared" si="47"/>
        <v>180000</v>
      </c>
    </row>
    <row r="259" spans="2:22" x14ac:dyDescent="0.2">
      <c r="B259" s="12" t="str">
        <f>B225&amp;" cost"</f>
        <v>Discord cost</v>
      </c>
      <c r="C259" s="34">
        <f>C258*$C253</f>
        <v>0</v>
      </c>
      <c r="D259" s="34">
        <f t="shared" ref="D259:V259" si="48">D258*$C253</f>
        <v>0</v>
      </c>
      <c r="E259" s="34">
        <f t="shared" si="48"/>
        <v>0</v>
      </c>
      <c r="F259" s="34">
        <f t="shared" si="48"/>
        <v>0</v>
      </c>
      <c r="G259" s="34">
        <f t="shared" si="48"/>
        <v>0</v>
      </c>
      <c r="H259" s="34">
        <f t="shared" si="48"/>
        <v>0</v>
      </c>
      <c r="I259" s="34">
        <f t="shared" si="48"/>
        <v>0</v>
      </c>
      <c r="J259" s="34">
        <f t="shared" si="48"/>
        <v>0</v>
      </c>
      <c r="K259" s="34">
        <f t="shared" si="48"/>
        <v>0</v>
      </c>
      <c r="L259" s="34">
        <f t="shared" si="48"/>
        <v>0</v>
      </c>
      <c r="M259" s="34">
        <f t="shared" si="48"/>
        <v>0</v>
      </c>
      <c r="N259" s="34">
        <f t="shared" si="48"/>
        <v>0</v>
      </c>
      <c r="O259" s="34">
        <f t="shared" si="48"/>
        <v>0</v>
      </c>
      <c r="P259" s="34">
        <f t="shared" si="48"/>
        <v>0</v>
      </c>
      <c r="Q259" s="34">
        <f t="shared" si="48"/>
        <v>0</v>
      </c>
      <c r="R259" s="34">
        <f t="shared" si="48"/>
        <v>0</v>
      </c>
      <c r="S259" s="34">
        <f t="shared" si="48"/>
        <v>0</v>
      </c>
      <c r="T259" s="34">
        <f t="shared" si="48"/>
        <v>0</v>
      </c>
      <c r="U259" s="34">
        <f t="shared" si="48"/>
        <v>0</v>
      </c>
      <c r="V259" s="21">
        <f t="shared" si="48"/>
        <v>0</v>
      </c>
    </row>
    <row r="260" spans="2:22" x14ac:dyDescent="0.2">
      <c r="B260" s="13" t="s">
        <v>8</v>
      </c>
      <c r="C260" s="16">
        <f>C258-C259</f>
        <v>9000</v>
      </c>
      <c r="D260" s="16">
        <f t="shared" ref="D260" si="49">D258-D259-D248</f>
        <v>18000</v>
      </c>
      <c r="E260" s="16">
        <f t="shared" ref="E260" si="50">E258-E259-E248</f>
        <v>27000</v>
      </c>
      <c r="F260" s="16">
        <f t="shared" ref="F260" si="51">F258-F259-F248</f>
        <v>36000</v>
      </c>
      <c r="G260" s="16">
        <f t="shared" ref="G260" si="52">G258-G259-G248</f>
        <v>45000</v>
      </c>
      <c r="H260" s="16">
        <f t="shared" ref="H260" si="53">H258-H259-H248</f>
        <v>54000</v>
      </c>
      <c r="I260" s="16">
        <f t="shared" ref="I260" si="54">I258-I259-I248</f>
        <v>63000</v>
      </c>
      <c r="J260" s="16">
        <f t="shared" ref="J260" si="55">J258-J259-J248</f>
        <v>72000</v>
      </c>
      <c r="K260" s="16">
        <f t="shared" ref="K260" si="56">K258-K259-K248</f>
        <v>81000</v>
      </c>
      <c r="L260" s="16">
        <f t="shared" ref="L260" si="57">L258-L259-L248</f>
        <v>90000</v>
      </c>
      <c r="M260" s="16">
        <f t="shared" ref="M260" si="58">M258-M259-M248</f>
        <v>99000</v>
      </c>
      <c r="N260" s="16">
        <f t="shared" ref="N260" si="59">N258-N259-N248</f>
        <v>108000</v>
      </c>
      <c r="O260" s="16">
        <f t="shared" ref="O260" si="60">O258-O259-O248</f>
        <v>117000</v>
      </c>
      <c r="P260" s="16">
        <f t="shared" ref="P260" si="61">P258-P259-P248</f>
        <v>126000</v>
      </c>
      <c r="Q260" s="16">
        <f t="shared" ref="Q260" si="62">Q258-Q259-Q248</f>
        <v>135000</v>
      </c>
      <c r="R260" s="16">
        <f t="shared" ref="R260" si="63">R258-R259-R248</f>
        <v>144000</v>
      </c>
      <c r="S260" s="16">
        <f t="shared" ref="S260" si="64">S258-S259-S248</f>
        <v>153000</v>
      </c>
      <c r="T260" s="16">
        <f t="shared" ref="T260" si="65">T258-T259-T248</f>
        <v>162000</v>
      </c>
      <c r="U260" s="16">
        <f t="shared" ref="U260" si="66">U258-U259-U248</f>
        <v>171000</v>
      </c>
      <c r="V260" s="17">
        <f t="shared" ref="V260" si="67">V258-V259-V248</f>
        <v>180000</v>
      </c>
    </row>
    <row r="262" spans="2:22" x14ac:dyDescent="0.2">
      <c r="B262" s="5" t="s">
        <v>19</v>
      </c>
      <c r="C262" s="18"/>
    </row>
    <row r="263" spans="2:22" x14ac:dyDescent="0.2">
      <c r="B263" s="5"/>
      <c r="C263" s="18"/>
    </row>
    <row r="264" spans="2:22" x14ac:dyDescent="0.2">
      <c r="B264" s="11" t="s">
        <v>4</v>
      </c>
      <c r="C264" s="20">
        <f>50000/(C252*(1-C253))</f>
        <v>1666.6666666666667</v>
      </c>
      <c r="D264" s="19"/>
    </row>
    <row r="265" spans="2:22" x14ac:dyDescent="0.2">
      <c r="B265" s="13" t="s">
        <v>3</v>
      </c>
      <c r="C265" s="21">
        <f>C264*C252</f>
        <v>50000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CECAE-044C-44AB-923A-E63E9E3D7E62}">
  <dimension ref="B2:V47"/>
  <sheetViews>
    <sheetView showGridLines="0" workbookViewId="0">
      <selection activeCell="B4" sqref="B4"/>
    </sheetView>
  </sheetViews>
  <sheetFormatPr defaultRowHeight="14.25" x14ac:dyDescent="0.2"/>
  <cols>
    <col min="1" max="1" width="4.42578125" style="2" customWidth="1"/>
    <col min="2" max="2" width="31" style="2" customWidth="1"/>
    <col min="3" max="3" width="12.85546875" style="2" bestFit="1" customWidth="1"/>
    <col min="4" max="4" width="12.7109375" style="2" bestFit="1" customWidth="1"/>
    <col min="5" max="22" width="13.5703125" style="2" bestFit="1" customWidth="1"/>
    <col min="23" max="16384" width="9.140625" style="2"/>
  </cols>
  <sheetData>
    <row r="2" spans="2:3" ht="20.25" x14ac:dyDescent="0.3">
      <c r="B2" s="26" t="s">
        <v>16</v>
      </c>
    </row>
    <row r="3" spans="2:3" ht="12.75" customHeight="1" x14ac:dyDescent="0.2">
      <c r="B3" s="31"/>
    </row>
    <row r="4" spans="2:3" ht="12.75" customHeight="1" x14ac:dyDescent="0.2">
      <c r="B4" s="42" t="s">
        <v>42</v>
      </c>
    </row>
    <row r="5" spans="2:3" ht="12.75" customHeight="1" x14ac:dyDescent="0.2">
      <c r="B5" s="42" t="s">
        <v>41</v>
      </c>
    </row>
    <row r="7" spans="2:3" s="3" customFormat="1" ht="15.75" x14ac:dyDescent="0.25">
      <c r="B7" s="4" t="s">
        <v>26</v>
      </c>
    </row>
    <row r="8" spans="2:3" s="23" customFormat="1" ht="15.75" x14ac:dyDescent="0.25">
      <c r="B8" s="22"/>
    </row>
    <row r="9" spans="2:3" s="23" customFormat="1" ht="18" x14ac:dyDescent="0.25">
      <c r="B9" s="25" t="s">
        <v>6</v>
      </c>
    </row>
    <row r="10" spans="2:3" s="23" customFormat="1" ht="15" x14ac:dyDescent="0.2">
      <c r="B10" s="24" t="s">
        <v>9</v>
      </c>
      <c r="C10" s="28"/>
    </row>
    <row r="11" spans="2:3" s="23" customFormat="1" ht="15" x14ac:dyDescent="0.2">
      <c r="B11" s="24" t="s">
        <v>11</v>
      </c>
      <c r="C11" s="28"/>
    </row>
    <row r="12" spans="2:3" s="23" customFormat="1" ht="15" x14ac:dyDescent="0.2">
      <c r="B12" s="24" t="s">
        <v>12</v>
      </c>
      <c r="C12" s="29"/>
    </row>
    <row r="13" spans="2:3" s="23" customFormat="1" ht="15" x14ac:dyDescent="0.2">
      <c r="B13" s="24" t="s">
        <v>13</v>
      </c>
    </row>
    <row r="14" spans="2:3" s="23" customFormat="1" ht="15" x14ac:dyDescent="0.2">
      <c r="B14" s="24" t="s">
        <v>20</v>
      </c>
      <c r="C14" s="30"/>
    </row>
    <row r="15" spans="2:3" s="23" customFormat="1" ht="15" x14ac:dyDescent="0.2">
      <c r="B15" s="24"/>
    </row>
    <row r="16" spans="2:3" s="23" customFormat="1" ht="15" x14ac:dyDescent="0.2">
      <c r="B16" s="24"/>
    </row>
    <row r="17" spans="2:3" s="23" customFormat="1" ht="15" x14ac:dyDescent="0.2">
      <c r="B17" s="24"/>
    </row>
    <row r="18" spans="2:3" s="23" customFormat="1" ht="15" x14ac:dyDescent="0.2">
      <c r="B18" s="24"/>
    </row>
    <row r="19" spans="2:3" s="23" customFormat="1" ht="15" x14ac:dyDescent="0.2">
      <c r="B19" s="24"/>
    </row>
    <row r="20" spans="2:3" s="23" customFormat="1" ht="15" x14ac:dyDescent="0.2">
      <c r="B20" s="24"/>
    </row>
    <row r="21" spans="2:3" s="23" customFormat="1" ht="15" x14ac:dyDescent="0.2">
      <c r="B21" s="24"/>
    </row>
    <row r="22" spans="2:3" s="23" customFormat="1" ht="15" x14ac:dyDescent="0.2">
      <c r="B22" s="24"/>
    </row>
    <row r="23" spans="2:3" s="23" customFormat="1" ht="15" x14ac:dyDescent="0.2">
      <c r="B23" s="24"/>
    </row>
    <row r="24" spans="2:3" s="23" customFormat="1" ht="15" x14ac:dyDescent="0.2">
      <c r="B24" s="24"/>
    </row>
    <row r="25" spans="2:3" s="23" customFormat="1" ht="15" x14ac:dyDescent="0.2">
      <c r="B25" s="24"/>
    </row>
    <row r="26" spans="2:3" s="23" customFormat="1" ht="15" x14ac:dyDescent="0.2">
      <c r="B26" s="24"/>
    </row>
    <row r="27" spans="2:3" s="23" customFormat="1" ht="15" x14ac:dyDescent="0.2">
      <c r="B27" s="24"/>
    </row>
    <row r="28" spans="2:3" s="23" customFormat="1" ht="15" x14ac:dyDescent="0.2">
      <c r="B28" s="24"/>
    </row>
    <row r="29" spans="2:3" ht="18" x14ac:dyDescent="0.25">
      <c r="B29" s="1" t="s">
        <v>7</v>
      </c>
    </row>
    <row r="30" spans="2:3" x14ac:dyDescent="0.2">
      <c r="B30" s="2" t="s">
        <v>1</v>
      </c>
      <c r="C30" s="27">
        <v>100</v>
      </c>
    </row>
    <row r="31" spans="2:3" x14ac:dyDescent="0.2">
      <c r="B31" s="2" t="s">
        <v>27</v>
      </c>
      <c r="C31" s="27">
        <v>25</v>
      </c>
    </row>
    <row r="32" spans="2:3" x14ac:dyDescent="0.2">
      <c r="B32" s="5" t="s">
        <v>17</v>
      </c>
      <c r="C32" s="6"/>
    </row>
    <row r="33" spans="2:22" x14ac:dyDescent="0.2">
      <c r="C33" s="6"/>
    </row>
    <row r="34" spans="2:22" x14ac:dyDescent="0.2">
      <c r="B34" s="11" t="s">
        <v>2</v>
      </c>
      <c r="C34" s="9">
        <v>30</v>
      </c>
    </row>
    <row r="35" spans="2:22" x14ac:dyDescent="0.2">
      <c r="B35" s="12" t="str">
        <f>B7&amp;" sales cost:"</f>
        <v>Insert name here sales cost:</v>
      </c>
      <c r="C35" s="7">
        <v>0.3</v>
      </c>
    </row>
    <row r="36" spans="2:22" x14ac:dyDescent="0.2">
      <c r="B36" s="13" t="s">
        <v>5</v>
      </c>
      <c r="C36" s="8">
        <v>300</v>
      </c>
    </row>
    <row r="37" spans="2:22" ht="6" customHeight="1" x14ac:dyDescent="0.2"/>
    <row r="38" spans="2:22" x14ac:dyDescent="0.2">
      <c r="B38" s="11" t="s">
        <v>4</v>
      </c>
      <c r="C38" s="10">
        <v>300</v>
      </c>
      <c r="D38" s="14">
        <f>C38+$C36</f>
        <v>600</v>
      </c>
      <c r="E38" s="14">
        <f t="shared" ref="E38:V38" si="0">D38+$C36</f>
        <v>900</v>
      </c>
      <c r="F38" s="14">
        <f t="shared" si="0"/>
        <v>1200</v>
      </c>
      <c r="G38" s="14">
        <f t="shared" si="0"/>
        <v>1500</v>
      </c>
      <c r="H38" s="14">
        <f t="shared" si="0"/>
        <v>1800</v>
      </c>
      <c r="I38" s="14">
        <f t="shared" si="0"/>
        <v>2100</v>
      </c>
      <c r="J38" s="14">
        <f t="shared" si="0"/>
        <v>2400</v>
      </c>
      <c r="K38" s="14">
        <f t="shared" si="0"/>
        <v>2700</v>
      </c>
      <c r="L38" s="14">
        <f t="shared" si="0"/>
        <v>3000</v>
      </c>
      <c r="M38" s="14">
        <f t="shared" si="0"/>
        <v>3300</v>
      </c>
      <c r="N38" s="14">
        <f t="shared" si="0"/>
        <v>3600</v>
      </c>
      <c r="O38" s="14">
        <f t="shared" si="0"/>
        <v>3900</v>
      </c>
      <c r="P38" s="14">
        <f t="shared" si="0"/>
        <v>4200</v>
      </c>
      <c r="Q38" s="14">
        <f t="shared" si="0"/>
        <v>4500</v>
      </c>
      <c r="R38" s="14">
        <f t="shared" si="0"/>
        <v>4800</v>
      </c>
      <c r="S38" s="14">
        <f t="shared" si="0"/>
        <v>5100</v>
      </c>
      <c r="T38" s="14">
        <f t="shared" si="0"/>
        <v>5400</v>
      </c>
      <c r="U38" s="14">
        <f t="shared" si="0"/>
        <v>5700</v>
      </c>
      <c r="V38" s="15">
        <f t="shared" si="0"/>
        <v>6000</v>
      </c>
    </row>
    <row r="39" spans="2:22" s="23" customFormat="1" ht="3" customHeight="1" x14ac:dyDescent="0.2">
      <c r="B39" s="35" t="s">
        <v>18</v>
      </c>
      <c r="C39" s="36">
        <v>50000</v>
      </c>
      <c r="D39" s="37">
        <v>50000</v>
      </c>
      <c r="E39" s="37">
        <v>50000</v>
      </c>
      <c r="F39" s="37">
        <v>50000</v>
      </c>
      <c r="G39" s="37">
        <v>50000</v>
      </c>
      <c r="H39" s="37">
        <v>50000</v>
      </c>
      <c r="I39" s="37">
        <v>50000</v>
      </c>
      <c r="J39" s="37">
        <v>50000</v>
      </c>
      <c r="K39" s="37">
        <v>50000</v>
      </c>
      <c r="L39" s="37">
        <v>50000</v>
      </c>
      <c r="M39" s="37">
        <v>50000</v>
      </c>
      <c r="N39" s="37">
        <v>50000</v>
      </c>
      <c r="O39" s="37">
        <v>50000</v>
      </c>
      <c r="P39" s="37">
        <v>50000</v>
      </c>
      <c r="Q39" s="37">
        <v>50000</v>
      </c>
      <c r="R39" s="37">
        <v>50000</v>
      </c>
      <c r="S39" s="37">
        <v>50000</v>
      </c>
      <c r="T39" s="37">
        <v>50000</v>
      </c>
      <c r="U39" s="37">
        <v>50000</v>
      </c>
      <c r="V39" s="38">
        <v>50000</v>
      </c>
    </row>
    <row r="40" spans="2:22" x14ac:dyDescent="0.2">
      <c r="B40" s="12" t="s">
        <v>3</v>
      </c>
      <c r="C40" s="32">
        <f>C38*$C34</f>
        <v>9000</v>
      </c>
      <c r="D40" s="32">
        <f t="shared" ref="D40:V40" si="1">D38*$C34</f>
        <v>18000</v>
      </c>
      <c r="E40" s="32">
        <f t="shared" si="1"/>
        <v>27000</v>
      </c>
      <c r="F40" s="32">
        <f t="shared" si="1"/>
        <v>36000</v>
      </c>
      <c r="G40" s="32">
        <f t="shared" si="1"/>
        <v>45000</v>
      </c>
      <c r="H40" s="32">
        <f t="shared" si="1"/>
        <v>54000</v>
      </c>
      <c r="I40" s="32">
        <f t="shared" si="1"/>
        <v>63000</v>
      </c>
      <c r="J40" s="32">
        <f t="shared" si="1"/>
        <v>72000</v>
      </c>
      <c r="K40" s="32">
        <f t="shared" si="1"/>
        <v>81000</v>
      </c>
      <c r="L40" s="32">
        <f t="shared" si="1"/>
        <v>90000</v>
      </c>
      <c r="M40" s="32">
        <f t="shared" si="1"/>
        <v>99000</v>
      </c>
      <c r="N40" s="32">
        <f t="shared" si="1"/>
        <v>108000</v>
      </c>
      <c r="O40" s="32">
        <f t="shared" si="1"/>
        <v>117000</v>
      </c>
      <c r="P40" s="32">
        <f t="shared" si="1"/>
        <v>126000</v>
      </c>
      <c r="Q40" s="32">
        <f t="shared" si="1"/>
        <v>135000</v>
      </c>
      <c r="R40" s="32">
        <f t="shared" si="1"/>
        <v>144000</v>
      </c>
      <c r="S40" s="32">
        <f t="shared" si="1"/>
        <v>153000</v>
      </c>
      <c r="T40" s="32">
        <f t="shared" si="1"/>
        <v>162000</v>
      </c>
      <c r="U40" s="32">
        <f t="shared" si="1"/>
        <v>171000</v>
      </c>
      <c r="V40" s="33">
        <f t="shared" si="1"/>
        <v>180000</v>
      </c>
    </row>
    <row r="41" spans="2:22" x14ac:dyDescent="0.2">
      <c r="B41" s="12" t="str">
        <f>B7&amp;" cost"</f>
        <v>Insert name here cost</v>
      </c>
      <c r="C41" s="34">
        <f>C40*$C35</f>
        <v>2700</v>
      </c>
      <c r="D41" s="34">
        <f t="shared" ref="D41:V41" si="2">D40*$C35</f>
        <v>5400</v>
      </c>
      <c r="E41" s="34">
        <f t="shared" si="2"/>
        <v>8100</v>
      </c>
      <c r="F41" s="34">
        <f t="shared" si="2"/>
        <v>10800</v>
      </c>
      <c r="G41" s="34">
        <f t="shared" si="2"/>
        <v>13500</v>
      </c>
      <c r="H41" s="34">
        <f t="shared" si="2"/>
        <v>16200</v>
      </c>
      <c r="I41" s="34">
        <f t="shared" si="2"/>
        <v>18900</v>
      </c>
      <c r="J41" s="34">
        <f t="shared" si="2"/>
        <v>21600</v>
      </c>
      <c r="K41" s="34">
        <f t="shared" si="2"/>
        <v>24300</v>
      </c>
      <c r="L41" s="34">
        <f t="shared" si="2"/>
        <v>27000</v>
      </c>
      <c r="M41" s="34">
        <f t="shared" si="2"/>
        <v>29700</v>
      </c>
      <c r="N41" s="34">
        <f t="shared" si="2"/>
        <v>32400</v>
      </c>
      <c r="O41" s="34">
        <f t="shared" si="2"/>
        <v>35100</v>
      </c>
      <c r="P41" s="34">
        <f t="shared" si="2"/>
        <v>37800</v>
      </c>
      <c r="Q41" s="34">
        <f t="shared" si="2"/>
        <v>40500</v>
      </c>
      <c r="R41" s="34">
        <f t="shared" si="2"/>
        <v>43200</v>
      </c>
      <c r="S41" s="34">
        <f t="shared" si="2"/>
        <v>45900</v>
      </c>
      <c r="T41" s="34">
        <f t="shared" si="2"/>
        <v>48600</v>
      </c>
      <c r="U41" s="34">
        <f t="shared" si="2"/>
        <v>51300</v>
      </c>
      <c r="V41" s="34">
        <f t="shared" si="2"/>
        <v>54000</v>
      </c>
    </row>
    <row r="42" spans="2:22" x14ac:dyDescent="0.2">
      <c r="B42" s="13" t="s">
        <v>8</v>
      </c>
      <c r="C42" s="16">
        <f>C40-C41-C30</f>
        <v>6200</v>
      </c>
      <c r="D42" s="16">
        <f t="shared" ref="D42:V42" si="3">D40-D41-D30</f>
        <v>12600</v>
      </c>
      <c r="E42" s="16">
        <f t="shared" si="3"/>
        <v>18900</v>
      </c>
      <c r="F42" s="16">
        <f t="shared" si="3"/>
        <v>25200</v>
      </c>
      <c r="G42" s="16">
        <f t="shared" si="3"/>
        <v>31500</v>
      </c>
      <c r="H42" s="16">
        <f t="shared" si="3"/>
        <v>37800</v>
      </c>
      <c r="I42" s="16">
        <f t="shared" si="3"/>
        <v>44100</v>
      </c>
      <c r="J42" s="16">
        <f t="shared" si="3"/>
        <v>50400</v>
      </c>
      <c r="K42" s="16">
        <f t="shared" si="3"/>
        <v>56700</v>
      </c>
      <c r="L42" s="16">
        <f t="shared" si="3"/>
        <v>63000</v>
      </c>
      <c r="M42" s="16">
        <f t="shared" si="3"/>
        <v>69300</v>
      </c>
      <c r="N42" s="16">
        <f t="shared" si="3"/>
        <v>75600</v>
      </c>
      <c r="O42" s="16">
        <f t="shared" si="3"/>
        <v>81900</v>
      </c>
      <c r="P42" s="16">
        <f t="shared" si="3"/>
        <v>88200</v>
      </c>
      <c r="Q42" s="16">
        <f t="shared" si="3"/>
        <v>94500</v>
      </c>
      <c r="R42" s="16">
        <f t="shared" si="3"/>
        <v>100800</v>
      </c>
      <c r="S42" s="16">
        <f t="shared" si="3"/>
        <v>107100</v>
      </c>
      <c r="T42" s="16">
        <f t="shared" si="3"/>
        <v>113400</v>
      </c>
      <c r="U42" s="16">
        <f t="shared" si="3"/>
        <v>119700</v>
      </c>
      <c r="V42" s="17">
        <f t="shared" si="3"/>
        <v>126000</v>
      </c>
    </row>
    <row r="44" spans="2:22" x14ac:dyDescent="0.2">
      <c r="B44" s="5" t="s">
        <v>19</v>
      </c>
      <c r="C44" s="18"/>
    </row>
    <row r="45" spans="2:22" x14ac:dyDescent="0.2">
      <c r="B45" s="5"/>
      <c r="C45" s="18"/>
    </row>
    <row r="46" spans="2:22" x14ac:dyDescent="0.2">
      <c r="B46" s="11" t="s">
        <v>4</v>
      </c>
      <c r="C46" s="20">
        <f>50000/(C34*(1-C35))</f>
        <v>2380.9523809523807</v>
      </c>
      <c r="D46" s="19"/>
    </row>
    <row r="47" spans="2:22" x14ac:dyDescent="0.2">
      <c r="B47" s="13" t="s">
        <v>3</v>
      </c>
      <c r="C47" s="21">
        <f>C46*C34</f>
        <v>71428.57142857142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Recherches</vt:lpstr>
      <vt:lpstr>Protection digitale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duguay</dc:creator>
  <cp:lastModifiedBy>alexandre duguay</cp:lastModifiedBy>
  <dcterms:created xsi:type="dcterms:W3CDTF">2020-08-19T02:21:48Z</dcterms:created>
  <dcterms:modified xsi:type="dcterms:W3CDTF">2020-08-20T03:01:10Z</dcterms:modified>
</cp:coreProperties>
</file>