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laure/Desktop/00 - xx - SUIVI DES RESERVES :"/>
    </mc:Choice>
  </mc:AlternateContent>
  <xr:revisionPtr revIDLastSave="0" documentId="13_ncr:1_{19F292DD-A09A-6448-AC80-3312028D9CC4}" xr6:coauthVersionLast="45" xr6:coauthVersionMax="45" xr10:uidLastSave="{00000000-0000-0000-0000-000000000000}"/>
  <bookViews>
    <workbookView xWindow="280" yWindow="460" windowWidth="38120" windowHeight="19360" tabRatio="402" activeTab="2" xr2:uid="{00000000-000D-0000-FFFF-FFFF00000000}"/>
  </bookViews>
  <sheets>
    <sheet name="NE PAS TOUCHER" sheetId="17" r:id="rId1"/>
    <sheet name="LISTE DES OCCUPANTS" sheetId="12" r:id="rId2"/>
    <sheet name="LISTE DES RESERVES" sheetId="11" r:id="rId3"/>
    <sheet name="RECAP" sheetId="9" r:id="rId4"/>
    <sheet name="VIERGE" sheetId="13" r:id="rId5"/>
  </sheets>
  <definedNames>
    <definedName name="_xlnm._FilterDatabase" localSheetId="2" hidden="1">'LISTE DES RESERVES'!$A$10:$AA$251</definedName>
    <definedName name="_xlnm.Print_Area" localSheetId="2">'LISTE DES RESERVES'!$A$1:$AA$253</definedName>
    <definedName name="_xlnm.Print_Area" localSheetId="3">RECAP!$A$1:$I$76</definedName>
    <definedName name="_xlnm.Print_Area" localSheetId="4">VIERGE!$A$1:$K$82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6" i="9" l="1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55" i="9"/>
  <c r="A33" i="9"/>
  <c r="A34" i="9"/>
  <c r="B34" i="9"/>
  <c r="A35" i="9"/>
  <c r="A36" i="9"/>
  <c r="B36" i="9"/>
  <c r="A37" i="9"/>
  <c r="A38" i="9"/>
  <c r="B38" i="9"/>
  <c r="A39" i="9"/>
  <c r="A40" i="9"/>
  <c r="B40" i="9"/>
  <c r="A41" i="9"/>
  <c r="A42" i="9"/>
  <c r="B42" i="9"/>
  <c r="A43" i="9"/>
  <c r="A44" i="9"/>
  <c r="B44" i="9"/>
  <c r="A45" i="9"/>
  <c r="A46" i="9"/>
  <c r="B46" i="9"/>
  <c r="A47" i="9"/>
  <c r="A48" i="9"/>
  <c r="B48" i="9"/>
  <c r="C48" i="9" s="1"/>
  <c r="A49" i="9"/>
  <c r="A50" i="9"/>
  <c r="A32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10" i="9"/>
  <c r="A9" i="9"/>
  <c r="B25" i="9"/>
  <c r="C25" i="9" s="1"/>
  <c r="B26" i="9"/>
  <c r="C26" i="9" s="1"/>
  <c r="B27" i="9"/>
  <c r="D27" i="9" s="1"/>
  <c r="B11" i="9"/>
  <c r="B57" i="9" s="1"/>
  <c r="B12" i="9"/>
  <c r="B58" i="9" s="1"/>
  <c r="B13" i="9"/>
  <c r="B59" i="9" s="1"/>
  <c r="B14" i="9"/>
  <c r="B60" i="9" s="1"/>
  <c r="B15" i="9"/>
  <c r="B61" i="9" s="1"/>
  <c r="B16" i="9"/>
  <c r="B62" i="9" s="1"/>
  <c r="B17" i="9"/>
  <c r="B63" i="9" s="1"/>
  <c r="B18" i="9"/>
  <c r="B64" i="9" s="1"/>
  <c r="B19" i="9"/>
  <c r="B65" i="9" s="1"/>
  <c r="B20" i="9"/>
  <c r="B66" i="9" s="1"/>
  <c r="B21" i="9"/>
  <c r="B67" i="9" s="1"/>
  <c r="B22" i="9"/>
  <c r="B68" i="9" s="1"/>
  <c r="B23" i="9"/>
  <c r="B69" i="9" s="1"/>
  <c r="B24" i="9"/>
  <c r="B70" i="9" s="1"/>
  <c r="B10" i="9"/>
  <c r="B56" i="9" s="1"/>
  <c r="B9" i="9"/>
  <c r="B55" i="9" s="1"/>
  <c r="C70" i="9" l="1"/>
  <c r="D70" i="9"/>
  <c r="B50" i="9"/>
  <c r="D48" i="9"/>
  <c r="E48" i="9" s="1"/>
  <c r="B73" i="9"/>
  <c r="B71" i="9"/>
  <c r="B49" i="9"/>
  <c r="B47" i="9"/>
  <c r="B45" i="9"/>
  <c r="B43" i="9"/>
  <c r="B41" i="9"/>
  <c r="B39" i="9"/>
  <c r="B37" i="9"/>
  <c r="B35" i="9"/>
  <c r="B33" i="9"/>
  <c r="B72" i="9"/>
  <c r="B32" i="9"/>
  <c r="E70" i="9"/>
  <c r="C27" i="9"/>
  <c r="E27" i="9" s="1"/>
  <c r="D26" i="9"/>
  <c r="E26" i="9" s="1"/>
  <c r="D25" i="9"/>
  <c r="E25" i="9" s="1"/>
  <c r="I19" i="13"/>
  <c r="I18" i="13"/>
  <c r="I16" i="13"/>
  <c r="I15" i="13"/>
  <c r="I14" i="13"/>
  <c r="C72" i="9" l="1"/>
  <c r="D72" i="9"/>
  <c r="E72" i="9" s="1"/>
  <c r="C49" i="9"/>
  <c r="D49" i="9"/>
  <c r="E49" i="9" s="1"/>
  <c r="C50" i="9"/>
  <c r="D50" i="9"/>
  <c r="E50" i="9" s="1"/>
  <c r="C71" i="9"/>
  <c r="D71" i="9"/>
  <c r="E71" i="9" s="1"/>
  <c r="C73" i="9"/>
  <c r="D73" i="9"/>
  <c r="E73" i="9" s="1"/>
  <c r="H57" i="9"/>
  <c r="H55" i="9"/>
  <c r="H34" i="9"/>
  <c r="H32" i="9"/>
  <c r="H11" i="9"/>
  <c r="H9" i="9"/>
  <c r="H36" i="9" l="1"/>
  <c r="H13" i="9"/>
  <c r="H59" i="9"/>
  <c r="B20" i="13" l="1"/>
  <c r="B19" i="13"/>
  <c r="B17" i="13"/>
  <c r="B15" i="13"/>
  <c r="C14" i="9" l="1"/>
  <c r="D32" i="9"/>
  <c r="D33" i="9"/>
  <c r="D34" i="9"/>
  <c r="D35" i="9"/>
  <c r="D36" i="9"/>
  <c r="D37" i="9"/>
  <c r="D38" i="9"/>
  <c r="D39" i="9"/>
  <c r="D41" i="9"/>
  <c r="D42" i="9"/>
  <c r="D43" i="9"/>
  <c r="D44" i="9"/>
  <c r="D45" i="9"/>
  <c r="D46" i="9"/>
  <c r="D47" i="9"/>
  <c r="D40" i="9"/>
  <c r="D10" i="9" l="1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9" i="9"/>
  <c r="D28" i="9" l="1"/>
  <c r="C8" i="13" l="1"/>
  <c r="D46" i="13" s="1"/>
  <c r="C22" i="9" l="1"/>
  <c r="E22" i="9" s="1"/>
  <c r="C23" i="9"/>
  <c r="C24" i="9"/>
  <c r="C9" i="9"/>
  <c r="C11" i="9"/>
  <c r="C12" i="9"/>
  <c r="C10" i="9"/>
  <c r="C13" i="9"/>
  <c r="C15" i="9"/>
  <c r="C16" i="9"/>
  <c r="C17" i="9"/>
  <c r="C18" i="9"/>
  <c r="C19" i="9"/>
  <c r="C20" i="9"/>
  <c r="C21" i="9"/>
  <c r="C42" i="9"/>
  <c r="C43" i="9"/>
  <c r="C44" i="9"/>
  <c r="C45" i="9"/>
  <c r="C46" i="9"/>
  <c r="C47" i="9"/>
  <c r="C32" i="9"/>
  <c r="C33" i="9"/>
  <c r="C34" i="9"/>
  <c r="C35" i="9"/>
  <c r="C36" i="9"/>
  <c r="C37" i="9"/>
  <c r="C38" i="9"/>
  <c r="C39" i="9"/>
  <c r="C40" i="9"/>
  <c r="C41" i="9"/>
  <c r="C5" i="9"/>
  <c r="E9" i="9" l="1"/>
  <c r="C28" i="9"/>
  <c r="E28" i="9" s="1"/>
  <c r="E24" i="9"/>
  <c r="E13" i="9"/>
  <c r="E14" i="9"/>
  <c r="E18" i="9"/>
  <c r="E16" i="9"/>
  <c r="E20" i="9"/>
  <c r="D57" i="9"/>
  <c r="E21" i="9"/>
  <c r="E17" i="9"/>
  <c r="E10" i="9"/>
  <c r="E45" i="9"/>
  <c r="E11" i="9"/>
  <c r="C67" i="9"/>
  <c r="D58" i="9"/>
  <c r="C56" i="9"/>
  <c r="D55" i="9"/>
  <c r="E15" i="9"/>
  <c r="E19" i="9"/>
  <c r="E32" i="9"/>
  <c r="E38" i="9"/>
  <c r="E42" i="9"/>
  <c r="E12" i="9"/>
  <c r="E23" i="9"/>
  <c r="E36" i="9"/>
  <c r="E40" i="9"/>
  <c r="E34" i="9"/>
  <c r="E47" i="9"/>
  <c r="E43" i="9"/>
  <c r="D65" i="9"/>
  <c r="C55" i="9"/>
  <c r="D67" i="9"/>
  <c r="D63" i="9"/>
  <c r="C63" i="9"/>
  <c r="E46" i="9"/>
  <c r="C66" i="9"/>
  <c r="C58" i="9"/>
  <c r="D68" i="9"/>
  <c r="C69" i="9"/>
  <c r="C57" i="9"/>
  <c r="C61" i="9"/>
  <c r="C62" i="9"/>
  <c r="D60" i="9"/>
  <c r="C60" i="9"/>
  <c r="D62" i="9"/>
  <c r="C59" i="9"/>
  <c r="D64" i="9"/>
  <c r="E41" i="9"/>
  <c r="E37" i="9"/>
  <c r="E33" i="9"/>
  <c r="E39" i="9"/>
  <c r="E35" i="9"/>
  <c r="E44" i="9"/>
  <c r="D51" i="9"/>
  <c r="C51" i="9"/>
  <c r="D69" i="9"/>
  <c r="C65" i="9"/>
  <c r="C68" i="9"/>
  <c r="C64" i="9"/>
  <c r="D56" i="9"/>
  <c r="D66" i="9"/>
  <c r="D59" i="9"/>
  <c r="D61" i="9"/>
  <c r="C74" i="9" l="1"/>
  <c r="E65" i="9"/>
  <c r="E58" i="9"/>
  <c r="E66" i="9"/>
  <c r="E57" i="9"/>
  <c r="E69" i="9"/>
  <c r="E67" i="9"/>
  <c r="E59" i="9"/>
  <c r="E55" i="9"/>
  <c r="E61" i="9"/>
  <c r="E62" i="9"/>
  <c r="E60" i="9"/>
  <c r="E68" i="9"/>
  <c r="E63" i="9"/>
  <c r="E64" i="9"/>
  <c r="E51" i="9"/>
  <c r="D74" i="9"/>
  <c r="E56" i="9"/>
  <c r="E74" i="9" l="1"/>
</calcChain>
</file>

<file path=xl/sharedStrings.xml><?xml version="1.0" encoding="utf-8"?>
<sst xmlns="http://schemas.openxmlformats.org/spreadsheetml/2006/main" count="199" uniqueCount="153">
  <si>
    <t>DATE DE LA RESERVE</t>
  </si>
  <si>
    <t>DIFFUSION FICHE SAV</t>
  </si>
  <si>
    <t>ENTREPRISE CONCERNEE 1</t>
  </si>
  <si>
    <t>ENTREPRISE</t>
  </si>
  <si>
    <t>NOMBRE DE RESERVES LEVEES</t>
  </si>
  <si>
    <t>POURCENTAGE LEVEES</t>
  </si>
  <si>
    <t>TOTAL</t>
  </si>
  <si>
    <t>Observations
concerne entreprise :</t>
  </si>
  <si>
    <t xml:space="preserve">DESCRIPTION DE LA RESERVE </t>
  </si>
  <si>
    <t>ENTREPRISE CONCERNEE 2</t>
  </si>
  <si>
    <t>AVANT</t>
  </si>
  <si>
    <t>APRES</t>
  </si>
  <si>
    <t>DELAI - RETOUR QUITUS AVANT 2 MOIS</t>
  </si>
  <si>
    <t>LOGEMENT</t>
  </si>
  <si>
    <t>MASSE &amp; FILS</t>
  </si>
  <si>
    <t>LOT</t>
  </si>
  <si>
    <t>PIECE</t>
  </si>
  <si>
    <t>TYPE DE RESERVE</t>
  </si>
  <si>
    <t>DATE DU QUITUS</t>
  </si>
  <si>
    <t>LEVEE OU PAS 2 MOIS AVANT</t>
  </si>
  <si>
    <t>LEVEE OU PAS</t>
  </si>
  <si>
    <t>TARIF DE LA SUBSITUTION (HT)</t>
  </si>
  <si>
    <t>GPA</t>
  </si>
  <si>
    <t>COMMENTAIRES MOE</t>
  </si>
  <si>
    <t>RELANCE</t>
  </si>
  <si>
    <t>DATE</t>
  </si>
  <si>
    <t>X</t>
  </si>
  <si>
    <t>RDV FIXE</t>
  </si>
  <si>
    <t>LIV</t>
  </si>
  <si>
    <t>RM1</t>
  </si>
  <si>
    <t>DATE  RECEPTION QUITUS SIGNE PAR LE CLIENT</t>
  </si>
  <si>
    <t>NOM PROPRIETAIRE</t>
  </si>
  <si>
    <t>TEL PROPRIETAIRE</t>
  </si>
  <si>
    <t>MAIL PROPRIETAIRE</t>
  </si>
  <si>
    <t>NOM LOCATAIRE</t>
  </si>
  <si>
    <t>TEL / @ LOCATAIRES</t>
  </si>
  <si>
    <t>DATE DE LIVRAISON</t>
  </si>
  <si>
    <t>DATE RM1</t>
  </si>
  <si>
    <t>DEMANDE D'INTERVENTION</t>
  </si>
  <si>
    <t>Demande faite en date du :</t>
  </si>
  <si>
    <t>Type demande :</t>
  </si>
  <si>
    <t>Expéditeur :</t>
  </si>
  <si>
    <t>Mme TOUSSAERT Séverine</t>
  </si>
  <si>
    <t>Bâtiment :</t>
  </si>
  <si>
    <t>Etage</t>
  </si>
  <si>
    <t>Logement :</t>
  </si>
  <si>
    <t>Entreprise :</t>
  </si>
  <si>
    <t>Propriétaire</t>
  </si>
  <si>
    <t>Lot :</t>
  </si>
  <si>
    <t>Téléphone :</t>
  </si>
  <si>
    <t>Mail :</t>
  </si>
  <si>
    <t>Destinataire :</t>
  </si>
  <si>
    <t>Locataire :</t>
  </si>
  <si>
    <t>Téléphone</t>
  </si>
  <si>
    <t>@</t>
  </si>
  <si>
    <t xml:space="preserve"> </t>
  </si>
  <si>
    <t>Problème(s) à résoudre</t>
  </si>
  <si>
    <r>
      <rPr>
        <b/>
        <sz val="18"/>
        <color indexed="8"/>
        <rFont val="Arial"/>
        <family val="2"/>
      </rPr>
      <t>Vous devez intervenir avant le</t>
    </r>
    <r>
      <rPr>
        <b/>
        <sz val="18"/>
        <color indexed="14"/>
        <rFont val="Arial"/>
        <family val="2"/>
      </rPr>
      <t xml:space="preserve"> </t>
    </r>
  </si>
  <si>
    <t>AU PLUS TARD</t>
  </si>
  <si>
    <t>*Dépassé ce délai, nous ferons intervenir une entreprise extérieure à vos frais et sous votre responsabilité.</t>
  </si>
  <si>
    <t>Résultat(s) de votre intervention :</t>
  </si>
  <si>
    <t>Date :</t>
  </si>
  <si>
    <t>Cause du problème :</t>
  </si>
  <si>
    <t>Solution apportée :</t>
  </si>
  <si>
    <t>Visa occupant :</t>
  </si>
  <si>
    <t>Votre visa :</t>
  </si>
  <si>
    <t>Tampon :</t>
  </si>
  <si>
    <t>Document à nous retourner complété et signé par l'entreprise et l'occupant après votre intervention.</t>
  </si>
  <si>
    <t>N° référence KALITI :</t>
  </si>
  <si>
    <t>PARC DES VERDIERS - ANDERNOS</t>
  </si>
  <si>
    <t>CONDUCTEUR DE TRAVAUX</t>
  </si>
  <si>
    <t>TEL</t>
  </si>
  <si>
    <t>Isolation comble - Flocage</t>
  </si>
  <si>
    <t>Etanchéité</t>
  </si>
  <si>
    <t>Voirie- Réseaux- Divers EU/EP- Réseau FT/EP</t>
  </si>
  <si>
    <t>Espaces verts</t>
  </si>
  <si>
    <t>Portail</t>
  </si>
  <si>
    <t>Charpente</t>
  </si>
  <si>
    <t>Electricité</t>
  </si>
  <si>
    <t>Menuiserie intérieure</t>
  </si>
  <si>
    <t>Métallerie - Serrurerie</t>
  </si>
  <si>
    <t>Escaliers bois / Garde-corps</t>
  </si>
  <si>
    <t>Cuisine</t>
  </si>
  <si>
    <t>Fondations - Gros Œuvre</t>
  </si>
  <si>
    <t>Couverture - Zinguerie</t>
  </si>
  <si>
    <t>Enduit extérieur - Placage pierre</t>
  </si>
  <si>
    <t>Menuiserie extérieure PVC</t>
  </si>
  <si>
    <t>Plomberie - Sanitaire - VMC - Gaz</t>
  </si>
  <si>
    <t>Plâtrerie - Cloisons - Doublage - Plafonds</t>
  </si>
  <si>
    <t>Carrelage - Faïence - Sols Souples</t>
  </si>
  <si>
    <t>Peinture - Revetement smuraux</t>
  </si>
  <si>
    <t>DATE GPA</t>
  </si>
  <si>
    <t xml:space="preserve">Mise à jour : </t>
  </si>
  <si>
    <t>A101</t>
  </si>
  <si>
    <t>A102</t>
  </si>
  <si>
    <t>A103</t>
  </si>
  <si>
    <t>B001</t>
  </si>
  <si>
    <t>B002</t>
  </si>
  <si>
    <t>B003</t>
  </si>
  <si>
    <t>B101</t>
  </si>
  <si>
    <t>B102</t>
  </si>
  <si>
    <t>B103</t>
  </si>
  <si>
    <t>C001</t>
  </si>
  <si>
    <t>C101</t>
  </si>
  <si>
    <t>C102</t>
  </si>
  <si>
    <t>C103</t>
  </si>
  <si>
    <t>C104</t>
  </si>
  <si>
    <t>D003</t>
  </si>
  <si>
    <t>D005</t>
  </si>
  <si>
    <t>D004</t>
  </si>
  <si>
    <t>D006</t>
  </si>
  <si>
    <t>D102</t>
  </si>
  <si>
    <t>C003</t>
  </si>
  <si>
    <t>D101</t>
  </si>
  <si>
    <t>D002</t>
  </si>
  <si>
    <t>C002</t>
  </si>
  <si>
    <t>C004</t>
  </si>
  <si>
    <t>B104</t>
  </si>
  <si>
    <t>D001</t>
  </si>
  <si>
    <t>A001</t>
  </si>
  <si>
    <t>A002</t>
  </si>
  <si>
    <t>A003</t>
  </si>
  <si>
    <t>NOTIFICATION DE LA SUBSITUTION</t>
  </si>
  <si>
    <t>CB ou RG</t>
  </si>
  <si>
    <t>CB OU RG</t>
  </si>
  <si>
    <t>NUMERO DE DEMANDE</t>
  </si>
  <si>
    <t>DATE ENVOI QUITUS LIV LIVRAISON</t>
  </si>
  <si>
    <t>PC CIRCULATION</t>
  </si>
  <si>
    <t>XX</t>
  </si>
  <si>
    <t>--</t>
  </si>
  <si>
    <t>NOM DU PROGRAMME
VILLE</t>
  </si>
  <si>
    <t>NOM DU PROGRAMME - VILLE</t>
  </si>
  <si>
    <t>A01</t>
  </si>
  <si>
    <t>A02</t>
  </si>
  <si>
    <t>A03</t>
  </si>
  <si>
    <t>A04</t>
  </si>
  <si>
    <r>
      <t xml:space="preserve">Date </t>
    </r>
    <r>
      <rPr>
        <b/>
        <i/>
        <u/>
        <sz val="12"/>
        <color indexed="10"/>
        <rFont val="Arial"/>
        <family val="2"/>
      </rPr>
      <t>LIVRAISON</t>
    </r>
    <r>
      <rPr>
        <b/>
        <i/>
        <u/>
        <sz val="12"/>
        <rFont val="Arial"/>
        <family val="2"/>
      </rPr>
      <t xml:space="preserve"> : </t>
    </r>
  </si>
  <si>
    <r>
      <t xml:space="preserve">Date </t>
    </r>
    <r>
      <rPr>
        <b/>
        <i/>
        <u/>
        <sz val="12"/>
        <color indexed="10"/>
        <rFont val="Arial"/>
        <family val="2"/>
      </rPr>
      <t xml:space="preserve">FIN </t>
    </r>
    <r>
      <rPr>
        <b/>
        <i/>
        <u/>
        <sz val="12"/>
        <rFont val="Arial"/>
        <family val="2"/>
      </rPr>
      <t xml:space="preserve">RM1 : </t>
    </r>
  </si>
  <si>
    <r>
      <t xml:space="preserve">Date </t>
    </r>
    <r>
      <rPr>
        <b/>
        <i/>
        <u/>
        <sz val="12"/>
        <color indexed="10"/>
        <rFont val="Arial"/>
        <family val="2"/>
      </rPr>
      <t>DEBUT</t>
    </r>
    <r>
      <rPr>
        <b/>
        <i/>
        <u/>
        <sz val="12"/>
        <rFont val="Arial"/>
        <family val="2"/>
      </rPr>
      <t xml:space="preserve">GPA : </t>
    </r>
  </si>
  <si>
    <r>
      <t xml:space="preserve">Date </t>
    </r>
    <r>
      <rPr>
        <b/>
        <i/>
        <u/>
        <sz val="12"/>
        <color indexed="10"/>
        <rFont val="Arial"/>
        <family val="2"/>
      </rPr>
      <t>FIN</t>
    </r>
    <r>
      <rPr>
        <b/>
        <i/>
        <u/>
        <sz val="12"/>
        <rFont val="Arial"/>
        <family val="2"/>
      </rPr>
      <t xml:space="preserve"> GPA : </t>
    </r>
  </si>
  <si>
    <t>Réserve transmise</t>
  </si>
  <si>
    <t>Rdv en cours</t>
  </si>
  <si>
    <t>Reserve clôturée</t>
  </si>
  <si>
    <t>fdsffk</t>
  </si>
  <si>
    <t>ljlqjl</t>
  </si>
  <si>
    <t>sdjfoijf</t>
  </si>
  <si>
    <t>fljlfj</t>
  </si>
  <si>
    <t>fskfk</t>
  </si>
  <si>
    <t>fdksff</t>
  </si>
  <si>
    <t>fsljflj</t>
  </si>
  <si>
    <t>fjsjflsj</t>
  </si>
  <si>
    <t>fsjfl</t>
  </si>
  <si>
    <t>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</si>
</sst>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-;\-* #,##0.00\ _F_-;_-* &quot;-&quot;??\ _F_-;_-@_-"/>
    <numFmt numFmtId="165" formatCode="d/m/yy;@"/>
    <numFmt numFmtId="166" formatCode="dd/mm/yy;@"/>
    <numFmt numFmtId="167" formatCode="_-* #,##0.00\ [$€-1]_-;\-* #,##0.00\ [$€-1]_-;_-* &quot;-&quot;??\ [$€-1]_-"/>
    <numFmt numFmtId="168" formatCode="&quot; &quot;* #,##0.00&quot; € &quot;;&quot;-&quot;* #,##0.00&quot; € &quot;;&quot; &quot;* &quot;-&quot;??&quot; € &quot;"/>
    <numFmt numFmtId="169" formatCode="0#&quot; &quot;##&quot; &quot;##&quot; &quot;##&quot; &quot;##"/>
  </numFmts>
  <fonts count="5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7030A0"/>
      <name val="Arial"/>
      <family val="2"/>
    </font>
    <font>
      <b/>
      <u/>
      <sz val="14"/>
      <color rgb="FF7030A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b/>
      <u/>
      <sz val="22"/>
      <color rgb="FFFF0000"/>
      <name val="Arial"/>
      <family val="2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u/>
      <sz val="12"/>
      <color theme="10"/>
      <name val="Cambria"/>
      <family val="1"/>
    </font>
    <font>
      <b/>
      <sz val="20"/>
      <color indexed="8"/>
      <name val="Arial"/>
      <family val="2"/>
    </font>
    <font>
      <b/>
      <sz val="28"/>
      <color indexed="8"/>
      <name val="Arial"/>
      <family val="2"/>
    </font>
    <font>
      <b/>
      <sz val="26"/>
      <color indexed="8"/>
      <name val="Arial"/>
      <family val="2"/>
    </font>
    <font>
      <sz val="26"/>
      <color indexed="8"/>
      <name val="Arial"/>
      <family val="2"/>
    </font>
    <font>
      <b/>
      <sz val="14"/>
      <color indexed="8"/>
      <name val="Verdana"/>
      <family val="2"/>
    </font>
    <font>
      <b/>
      <sz val="16"/>
      <color theme="1"/>
      <name val="Arial"/>
      <family val="2"/>
    </font>
    <font>
      <sz val="12"/>
      <color indexed="8"/>
      <name val="Forte"/>
      <family val="4"/>
    </font>
    <font>
      <sz val="10"/>
      <color indexed="8"/>
      <name val="Arial"/>
      <family val="2"/>
    </font>
    <font>
      <sz val="12"/>
      <color theme="0"/>
      <name val="Forte"/>
      <family val="4"/>
    </font>
    <font>
      <i/>
      <sz val="16"/>
      <color indexed="8"/>
      <name val="Arial"/>
      <family val="2"/>
    </font>
    <font>
      <sz val="16"/>
      <color indexed="8"/>
      <name val="Arial"/>
      <family val="2"/>
    </font>
    <font>
      <sz val="18"/>
      <color indexed="8"/>
      <name val="Arial"/>
      <family val="2"/>
    </font>
    <font>
      <b/>
      <u/>
      <sz val="18"/>
      <color indexed="8"/>
      <name val="Arial"/>
      <family val="2"/>
    </font>
    <font>
      <b/>
      <sz val="18"/>
      <color rgb="FFFF0000"/>
      <name val="Arial"/>
      <family val="2"/>
    </font>
    <font>
      <b/>
      <sz val="18"/>
      <color indexed="8"/>
      <name val="Arial"/>
      <family val="2"/>
    </font>
    <font>
      <b/>
      <sz val="18"/>
      <color indexed="14"/>
      <name val="Arial"/>
      <family val="2"/>
    </font>
    <font>
      <sz val="16"/>
      <color indexed="14"/>
      <name val="Arial"/>
      <family val="2"/>
    </font>
    <font>
      <b/>
      <i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6"/>
      <color rgb="FFFF0000"/>
      <name val="Verdana"/>
      <family val="2"/>
    </font>
    <font>
      <b/>
      <sz val="16"/>
      <color rgb="FFFF0000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sz val="24"/>
      <color rgb="FFFF0000"/>
      <name val="Arial"/>
      <family val="2"/>
    </font>
    <font>
      <sz val="12"/>
      <color rgb="FF008F00"/>
      <name val="Arial"/>
      <family val="2"/>
    </font>
    <font>
      <b/>
      <i/>
      <u/>
      <sz val="28"/>
      <color rgb="FFFF0000"/>
      <name val="Arial"/>
      <family val="2"/>
    </font>
    <font>
      <b/>
      <sz val="12"/>
      <color indexed="8"/>
      <name val="Arial"/>
      <family val="2"/>
    </font>
    <font>
      <sz val="24"/>
      <color rgb="FFFF0000"/>
      <name val="Arial"/>
      <family val="2"/>
    </font>
    <font>
      <u/>
      <sz val="18"/>
      <color indexed="8"/>
      <name val="Arial"/>
      <family val="2"/>
    </font>
    <font>
      <i/>
      <sz val="12"/>
      <name val="Arial"/>
      <family val="2"/>
    </font>
    <font>
      <b/>
      <i/>
      <u/>
      <sz val="12"/>
      <name val="Arial"/>
      <family val="2"/>
    </font>
    <font>
      <b/>
      <i/>
      <u/>
      <sz val="12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FD"/>
        <bgColor indexed="64"/>
      </patternFill>
    </fill>
    <fill>
      <patternFill patternType="solid">
        <fgColor rgb="FFD59BFC"/>
        <bgColor indexed="64"/>
      </patternFill>
    </fill>
    <fill>
      <patternFill patternType="solid">
        <fgColor rgb="FF67EE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5FDA6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rgb="FFFFF6CB"/>
        <bgColor indexed="64"/>
      </patternFill>
    </fill>
    <fill>
      <patternFill patternType="solid">
        <fgColor rgb="FFFDDBFF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7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14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Protection="0"/>
    <xf numFmtId="0" fontId="1" fillId="0" borderId="0"/>
  </cellStyleXfs>
  <cellXfs count="354">
    <xf numFmtId="0" fontId="0" fillId="0" borderId="0" xfId="0"/>
    <xf numFmtId="0" fontId="0" fillId="0" borderId="0" xfId="0" applyAlignment="1">
      <alignment horizontal="center"/>
    </xf>
    <xf numFmtId="0" fontId="4" fillId="0" borderId="0" xfId="0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9" fontId="4" fillId="0" borderId="0" xfId="8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2" borderId="5" xfId="0" applyNumberFormat="1" applyFont="1" applyFill="1" applyBorder="1" applyAlignment="1">
      <alignment vertical="center" wrapText="1"/>
    </xf>
    <xf numFmtId="0" fontId="22" fillId="0" borderId="1" xfId="9" applyFont="1" applyBorder="1" applyAlignment="1">
      <alignment horizontal="center" vertical="center"/>
    </xf>
    <xf numFmtId="0" fontId="22" fillId="0" borderId="0" xfId="9" applyFont="1" applyAlignment="1">
      <alignment horizontal="center" vertical="center"/>
    </xf>
    <xf numFmtId="0" fontId="21" fillId="0" borderId="0" xfId="9" applyAlignment="1">
      <alignment horizontal="left" vertical="center"/>
    </xf>
    <xf numFmtId="0" fontId="21" fillId="0" borderId="0" xfId="9" applyAlignment="1">
      <alignment horizontal="center" vertical="center"/>
    </xf>
    <xf numFmtId="0" fontId="21" fillId="0" borderId="1" xfId="9" applyFill="1" applyBorder="1" applyAlignment="1">
      <alignment horizontal="center" vertical="center"/>
    </xf>
    <xf numFmtId="0" fontId="21" fillId="0" borderId="0" xfId="9" applyFill="1" applyAlignment="1">
      <alignment horizontal="left" vertical="center"/>
    </xf>
    <xf numFmtId="0" fontId="21" fillId="0" borderId="1" xfId="9" applyFill="1" applyBorder="1" applyAlignment="1">
      <alignment horizontal="center" vertical="center" wrapText="1"/>
    </xf>
    <xf numFmtId="0" fontId="24" fillId="0" borderId="10" xfId="11" applyFont="1" applyFill="1" applyBorder="1" applyAlignment="1">
      <alignment vertical="center"/>
    </xf>
    <xf numFmtId="0" fontId="21" fillId="0" borderId="0" xfId="11" applyFill="1"/>
    <xf numFmtId="0" fontId="21" fillId="0" borderId="16" xfId="11" applyFill="1" applyBorder="1"/>
    <xf numFmtId="0" fontId="21" fillId="0" borderId="17" xfId="11" applyFill="1" applyBorder="1"/>
    <xf numFmtId="0" fontId="30" fillId="0" borderId="16" xfId="11" applyFont="1" applyFill="1" applyBorder="1"/>
    <xf numFmtId="14" fontId="31" fillId="0" borderId="16" xfId="11" applyNumberFormat="1" applyFont="1" applyFill="1" applyBorder="1" applyAlignment="1">
      <alignment horizontal="center"/>
    </xf>
    <xf numFmtId="0" fontId="31" fillId="0" borderId="16" xfId="11" applyFont="1" applyFill="1" applyBorder="1"/>
    <xf numFmtId="0" fontId="32" fillId="0" borderId="22" xfId="11" applyFont="1" applyFill="1" applyBorder="1" applyAlignment="1">
      <alignment horizontal="left"/>
    </xf>
    <xf numFmtId="0" fontId="21" fillId="0" borderId="22" xfId="11" applyFill="1" applyBorder="1"/>
    <xf numFmtId="14" fontId="31" fillId="0" borderId="22" xfId="11" applyNumberFormat="1" applyFont="1" applyFill="1" applyBorder="1" applyAlignment="1">
      <alignment horizontal="center"/>
    </xf>
    <xf numFmtId="0" fontId="21" fillId="0" borderId="24" xfId="11" applyFill="1" applyBorder="1"/>
    <xf numFmtId="0" fontId="34" fillId="0" borderId="23" xfId="11" applyFont="1" applyFill="1" applyBorder="1" applyAlignment="1">
      <alignment horizontal="center" vertical="center"/>
    </xf>
    <xf numFmtId="0" fontId="21" fillId="0" borderId="27" xfId="11" applyFill="1" applyBorder="1"/>
    <xf numFmtId="0" fontId="21" fillId="0" borderId="0" xfId="11" applyFill="1" applyBorder="1"/>
    <xf numFmtId="0" fontId="21" fillId="0" borderId="28" xfId="11" applyFill="1" applyBorder="1"/>
    <xf numFmtId="0" fontId="21" fillId="0" borderId="30" xfId="11" applyFill="1" applyBorder="1"/>
    <xf numFmtId="0" fontId="35" fillId="0" borderId="36" xfId="11" applyFont="1" applyFill="1" applyBorder="1" applyAlignment="1">
      <alignment horizontal="left"/>
    </xf>
    <xf numFmtId="0" fontId="35" fillId="0" borderId="0" xfId="11" applyFont="1" applyFill="1" applyAlignment="1">
      <alignment horizontal="left"/>
    </xf>
    <xf numFmtId="0" fontId="35" fillId="0" borderId="37" xfId="11" applyFont="1" applyFill="1" applyBorder="1" applyAlignment="1">
      <alignment horizontal="left"/>
    </xf>
    <xf numFmtId="0" fontId="21" fillId="0" borderId="12" xfId="11" applyFill="1" applyBorder="1"/>
    <xf numFmtId="0" fontId="40" fillId="0" borderId="0" xfId="11" applyFont="1" applyFill="1" applyBorder="1" applyAlignment="1">
      <alignment horizontal="left" vertical="center" wrapText="1"/>
    </xf>
    <xf numFmtId="0" fontId="40" fillId="0" borderId="0" xfId="11" applyFont="1" applyFill="1" applyAlignment="1">
      <alignment horizontal="left" vertical="center" wrapText="1"/>
    </xf>
    <xf numFmtId="0" fontId="41" fillId="0" borderId="16" xfId="11" applyFont="1" applyFill="1" applyBorder="1" applyAlignment="1">
      <alignment horizontal="center" vertical="center" wrapText="1"/>
    </xf>
    <xf numFmtId="0" fontId="41" fillId="0" borderId="19" xfId="11" applyFont="1" applyFill="1" applyBorder="1" applyAlignment="1">
      <alignment horizontal="center" vertical="center" wrapText="1"/>
    </xf>
    <xf numFmtId="0" fontId="41" fillId="0" borderId="0" xfId="11" applyFont="1" applyFill="1" applyAlignment="1">
      <alignment horizontal="center" vertical="center" wrapText="1"/>
    </xf>
    <xf numFmtId="0" fontId="41" fillId="0" borderId="37" xfId="11" applyFont="1" applyFill="1" applyBorder="1" applyAlignment="1">
      <alignment horizontal="center" vertical="center" wrapText="1"/>
    </xf>
    <xf numFmtId="0" fontId="41" fillId="0" borderId="36" xfId="11" applyFont="1" applyFill="1" applyBorder="1" applyAlignment="1">
      <alignment horizontal="right" vertical="center" wrapText="1"/>
    </xf>
    <xf numFmtId="0" fontId="41" fillId="0" borderId="0" xfId="11" applyFont="1" applyFill="1" applyAlignment="1">
      <alignment horizontal="right" vertical="center" wrapText="1"/>
    </xf>
    <xf numFmtId="0" fontId="41" fillId="0" borderId="36" xfId="11" applyFont="1" applyFill="1" applyBorder="1" applyAlignment="1">
      <alignment horizontal="right" wrapText="1"/>
    </xf>
    <xf numFmtId="0" fontId="41" fillId="0" borderId="0" xfId="11" applyFont="1" applyFill="1" applyAlignment="1">
      <alignment horizontal="right" wrapText="1"/>
    </xf>
    <xf numFmtId="0" fontId="41" fillId="0" borderId="0" xfId="11" applyFont="1" applyFill="1" applyAlignment="1">
      <alignment horizontal="left" wrapText="1"/>
    </xf>
    <xf numFmtId="0" fontId="42" fillId="0" borderId="0" xfId="11" applyFont="1" applyFill="1"/>
    <xf numFmtId="0" fontId="42" fillId="0" borderId="37" xfId="11" applyFont="1" applyFill="1" applyBorder="1"/>
    <xf numFmtId="0" fontId="41" fillId="0" borderId="0" xfId="11" applyFont="1" applyFill="1" applyAlignment="1">
      <alignment horizontal="center" wrapText="1"/>
    </xf>
    <xf numFmtId="0" fontId="41" fillId="0" borderId="37" xfId="11" applyFont="1" applyFill="1" applyBorder="1" applyAlignment="1">
      <alignment horizontal="center" wrapText="1"/>
    </xf>
    <xf numFmtId="0" fontId="43" fillId="0" borderId="0" xfId="11" applyFont="1" applyFill="1"/>
    <xf numFmtId="0" fontId="43" fillId="0" borderId="37" xfId="11" applyFont="1" applyFill="1" applyBorder="1"/>
    <xf numFmtId="0" fontId="42" fillId="0" borderId="36" xfId="11" applyFont="1" applyFill="1" applyBorder="1"/>
    <xf numFmtId="49" fontId="42" fillId="0" borderId="36" xfId="11" applyNumberFormat="1" applyFont="1" applyFill="1" applyBorder="1"/>
    <xf numFmtId="49" fontId="42" fillId="0" borderId="0" xfId="11" applyNumberFormat="1" applyFont="1" applyFill="1"/>
    <xf numFmtId="0" fontId="43" fillId="0" borderId="36" xfId="11" applyFont="1" applyFill="1" applyBorder="1"/>
    <xf numFmtId="0" fontId="43" fillId="0" borderId="20" xfId="11" applyFont="1" applyFill="1" applyBorder="1"/>
    <xf numFmtId="0" fontId="43" fillId="0" borderId="17" xfId="11" applyFont="1" applyFill="1" applyBorder="1"/>
    <xf numFmtId="0" fontId="43" fillId="0" borderId="21" xfId="11" applyFont="1" applyFill="1" applyBorder="1"/>
    <xf numFmtId="14" fontId="45" fillId="3" borderId="12" xfId="11" applyNumberFormat="1" applyFont="1" applyFill="1" applyBorder="1" applyAlignment="1">
      <alignment horizontal="center" vertical="center"/>
    </xf>
    <xf numFmtId="0" fontId="45" fillId="3" borderId="15" xfId="11" applyFont="1" applyFill="1" applyBorder="1" applyAlignment="1">
      <alignment horizontal="center" vertical="center" wrapText="1"/>
    </xf>
    <xf numFmtId="49" fontId="25" fillId="3" borderId="14" xfId="11" applyNumberFormat="1" applyFont="1" applyFill="1" applyBorder="1" applyAlignment="1">
      <alignment horizontal="center" vertical="center"/>
    </xf>
    <xf numFmtId="49" fontId="25" fillId="3" borderId="15" xfId="11" applyNumberFormat="1" applyFont="1" applyFill="1" applyBorder="1" applyAlignment="1">
      <alignment horizontal="center" vertical="center"/>
    </xf>
    <xf numFmtId="49" fontId="24" fillId="4" borderId="11" xfId="11" applyNumberFormat="1" applyFont="1" applyFill="1" applyBorder="1" applyAlignment="1">
      <alignment horizontal="left"/>
    </xf>
    <xf numFmtId="0" fontId="24" fillId="4" borderId="12" xfId="11" applyFont="1" applyFill="1" applyBorder="1" applyAlignment="1">
      <alignment horizontal="center"/>
    </xf>
    <xf numFmtId="0" fontId="24" fillId="4" borderId="15" xfId="11" applyFont="1" applyFill="1" applyBorder="1" applyAlignment="1">
      <alignment horizontal="center"/>
    </xf>
    <xf numFmtId="49" fontId="38" fillId="3" borderId="11" xfId="11" applyNumberFormat="1" applyFont="1" applyFill="1" applyBorder="1" applyAlignment="1">
      <alignment vertical="center"/>
    </xf>
    <xf numFmtId="0" fontId="38" fillId="3" borderId="12" xfId="11" applyFont="1" applyFill="1" applyBorder="1" applyAlignment="1">
      <alignment vertical="center"/>
    </xf>
    <xf numFmtId="14" fontId="37" fillId="3" borderId="12" xfId="11" applyNumberFormat="1" applyFont="1" applyFill="1" applyBorder="1" applyAlignment="1">
      <alignment horizontal="center" vertical="center"/>
    </xf>
    <xf numFmtId="49" fontId="37" fillId="3" borderId="12" xfId="11" applyNumberFormat="1" applyFont="1" applyFill="1" applyBorder="1" applyAlignment="1">
      <alignment vertical="center"/>
    </xf>
    <xf numFmtId="0" fontId="37" fillId="3" borderId="12" xfId="11" applyFont="1" applyFill="1" applyBorder="1" applyAlignment="1">
      <alignment vertical="center"/>
    </xf>
    <xf numFmtId="0" fontId="31" fillId="3" borderId="12" xfId="11" applyFont="1" applyFill="1" applyBorder="1"/>
    <xf numFmtId="0" fontId="31" fillId="3" borderId="15" xfId="11" applyFont="1" applyFill="1" applyBorder="1"/>
    <xf numFmtId="49" fontId="33" fillId="8" borderId="23" xfId="11" applyNumberFormat="1" applyFont="1" applyFill="1" applyBorder="1" applyAlignment="1">
      <alignment horizontal="center" vertical="center"/>
    </xf>
    <xf numFmtId="0" fontId="11" fillId="0" borderId="38" xfId="12" applyFont="1" applyBorder="1" applyAlignment="1">
      <alignment horizontal="center" vertical="center"/>
    </xf>
    <xf numFmtId="0" fontId="46" fillId="0" borderId="39" xfId="12" applyFont="1" applyBorder="1" applyAlignment="1">
      <alignment horizontal="center" vertical="center"/>
    </xf>
    <xf numFmtId="0" fontId="11" fillId="0" borderId="39" xfId="12" applyFont="1" applyBorder="1" applyAlignment="1">
      <alignment horizontal="center" vertical="center" wrapText="1"/>
    </xf>
    <xf numFmtId="0" fontId="11" fillId="0" borderId="39" xfId="12" applyFont="1" applyBorder="1" applyAlignment="1">
      <alignment horizontal="center" vertical="center"/>
    </xf>
    <xf numFmtId="0" fontId="11" fillId="0" borderId="40" xfId="12" applyFont="1" applyBorder="1" applyAlignment="1">
      <alignment horizontal="center" vertical="center"/>
    </xf>
    <xf numFmtId="0" fontId="11" fillId="0" borderId="0" xfId="12" applyFont="1" applyAlignment="1">
      <alignment horizontal="center" vertical="center"/>
    </xf>
    <xf numFmtId="0" fontId="13" fillId="0" borderId="0" xfId="12" applyFont="1" applyAlignment="1">
      <alignment vertical="center"/>
    </xf>
    <xf numFmtId="0" fontId="18" fillId="0" borderId="2" xfId="11" applyFont="1" applyFill="1" applyBorder="1" applyAlignment="1">
      <alignment horizontal="left" vertical="center" wrapText="1"/>
    </xf>
    <xf numFmtId="0" fontId="18" fillId="0" borderId="1" xfId="11" applyFont="1" applyFill="1" applyBorder="1" applyAlignment="1">
      <alignment vertical="center" wrapText="1"/>
    </xf>
    <xf numFmtId="0" fontId="1" fillId="0" borderId="0" xfId="12" applyAlignment="1">
      <alignment vertical="center"/>
    </xf>
    <xf numFmtId="0" fontId="1" fillId="0" borderId="0" xfId="12" applyAlignment="1">
      <alignment horizontal="center" vertical="center" wrapText="1"/>
    </xf>
    <xf numFmtId="0" fontId="1" fillId="0" borderId="0" xfId="12" applyAlignment="1">
      <alignment horizontal="center" vertical="center"/>
    </xf>
    <xf numFmtId="0" fontId="1" fillId="0" borderId="0" xfId="12" applyAlignment="1">
      <alignment horizontal="left" vertical="center"/>
    </xf>
    <xf numFmtId="49" fontId="33" fillId="9" borderId="23" xfId="11" applyNumberFormat="1" applyFont="1" applyFill="1" applyBorder="1" applyAlignment="1">
      <alignment horizontal="center" vertical="center"/>
    </xf>
    <xf numFmtId="49" fontId="47" fillId="0" borderId="44" xfId="0" applyNumberFormat="1" applyFont="1" applyBorder="1" applyAlignment="1">
      <alignment horizontal="center"/>
    </xf>
    <xf numFmtId="49" fontId="47" fillId="0" borderId="44" xfId="0" applyNumberFormat="1" applyFont="1" applyBorder="1" applyAlignment="1">
      <alignment horizontal="left"/>
    </xf>
    <xf numFmtId="169" fontId="22" fillId="0" borderId="1" xfId="9" applyNumberFormat="1" applyFont="1" applyBorder="1" applyAlignment="1">
      <alignment horizontal="center" vertical="center"/>
    </xf>
    <xf numFmtId="169" fontId="47" fillId="0" borderId="44" xfId="0" applyNumberFormat="1" applyFont="1" applyBorder="1" applyAlignment="1">
      <alignment horizontal="center"/>
    </xf>
    <xf numFmtId="169" fontId="21" fillId="0" borderId="0" xfId="9" applyNumberFormat="1" applyAlignment="1">
      <alignment horizontal="center" vertical="center"/>
    </xf>
    <xf numFmtId="14" fontId="12" fillId="0" borderId="0" xfId="0" applyNumberFormat="1" applyFont="1" applyAlignment="1">
      <alignment horizontal="left"/>
    </xf>
    <xf numFmtId="14" fontId="47" fillId="0" borderId="1" xfId="0" applyNumberFormat="1" applyFont="1" applyFill="1" applyBorder="1" applyAlignment="1">
      <alignment horizontal="center" vertical="center" wrapText="1"/>
    </xf>
    <xf numFmtId="165" fontId="47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166" fontId="48" fillId="0" borderId="0" xfId="0" applyNumberFormat="1" applyFont="1" applyFill="1" applyBorder="1" applyAlignment="1">
      <alignment horizontal="center" vertical="center"/>
    </xf>
    <xf numFmtId="49" fontId="48" fillId="0" borderId="0" xfId="0" applyNumberFormat="1" applyFont="1" applyFill="1" applyBorder="1" applyAlignment="1">
      <alignment horizontal="center" vertical="center"/>
    </xf>
    <xf numFmtId="49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center" vertical="center"/>
    </xf>
    <xf numFmtId="49" fontId="47" fillId="0" borderId="1" xfId="0" applyNumberFormat="1" applyFont="1" applyFill="1" applyBorder="1" applyAlignment="1">
      <alignment horizontal="center" vertical="center" wrapText="1"/>
    </xf>
    <xf numFmtId="1" fontId="47" fillId="0" borderId="0" xfId="0" applyNumberFormat="1" applyFont="1" applyFill="1" applyBorder="1" applyAlignment="1">
      <alignment horizontal="center" vertical="center" wrapText="1"/>
    </xf>
    <xf numFmtId="165" fontId="47" fillId="0" borderId="0" xfId="0" applyNumberFormat="1" applyFont="1" applyFill="1" applyBorder="1" applyAlignment="1">
      <alignment horizontal="center" vertical="center" wrapText="1"/>
    </xf>
    <xf numFmtId="165" fontId="47" fillId="0" borderId="0" xfId="0" applyNumberFormat="1" applyFont="1" applyFill="1" applyBorder="1" applyAlignment="1">
      <alignment horizontal="left" vertical="center" wrapText="1"/>
    </xf>
    <xf numFmtId="14" fontId="47" fillId="0" borderId="0" xfId="0" applyNumberFormat="1" applyFont="1" applyFill="1" applyBorder="1" applyAlignment="1">
      <alignment horizontal="center" vertical="center" wrapText="1"/>
    </xf>
    <xf numFmtId="14" fontId="48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14" fontId="49" fillId="0" borderId="0" xfId="2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1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14" fontId="48" fillId="0" borderId="0" xfId="0" applyNumberFormat="1" applyFont="1" applyFill="1" applyBorder="1" applyAlignment="1">
      <alignment horizontal="center" vertical="center"/>
    </xf>
    <xf numFmtId="14" fontId="47" fillId="0" borderId="1" xfId="2" applyNumberFormat="1" applyFont="1" applyFill="1" applyBorder="1" applyAlignment="1" applyProtection="1">
      <alignment horizontal="center" vertical="center" wrapText="1"/>
    </xf>
    <xf numFmtId="0" fontId="22" fillId="0" borderId="1" xfId="9" applyFont="1" applyBorder="1" applyAlignment="1">
      <alignment horizontal="center" vertical="center" wrapText="1"/>
    </xf>
    <xf numFmtId="14" fontId="21" fillId="0" borderId="1" xfId="9" applyNumberFormat="1" applyFill="1" applyBorder="1" applyAlignment="1">
      <alignment horizontal="center" vertical="center" wrapText="1"/>
    </xf>
    <xf numFmtId="0" fontId="21" fillId="0" borderId="0" xfId="9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46" xfId="0" applyNumberFormat="1" applyFont="1" applyFill="1" applyBorder="1" applyAlignment="1">
      <alignment vertical="center" wrapText="1"/>
    </xf>
    <xf numFmtId="0" fontId="8" fillId="2" borderId="47" xfId="0" applyNumberFormat="1" applyFont="1" applyFill="1" applyBorder="1" applyAlignment="1">
      <alignment horizontal="center" vertical="center" wrapText="1"/>
    </xf>
    <xf numFmtId="49" fontId="48" fillId="0" borderId="0" xfId="0" applyNumberFormat="1" applyFont="1" applyFill="1" applyBorder="1" applyAlignment="1">
      <alignment horizontal="center" vertical="center" wrapText="1"/>
    </xf>
    <xf numFmtId="169" fontId="47" fillId="0" borderId="1" xfId="0" applyNumberFormat="1" applyFont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8" fillId="2" borderId="48" xfId="0" applyNumberFormat="1" applyFont="1" applyFill="1" applyBorder="1" applyAlignment="1">
      <alignment horizontal="center" vertical="center" wrapText="1"/>
    </xf>
    <xf numFmtId="0" fontId="4" fillId="2" borderId="49" xfId="0" applyNumberFormat="1" applyFont="1" applyFill="1" applyBorder="1" applyAlignment="1">
      <alignment vertical="center" wrapText="1"/>
    </xf>
    <xf numFmtId="0" fontId="4" fillId="2" borderId="50" xfId="0" applyNumberFormat="1" applyFont="1" applyFill="1" applyBorder="1" applyAlignment="1">
      <alignment vertical="center" wrapText="1"/>
    </xf>
    <xf numFmtId="0" fontId="16" fillId="2" borderId="51" xfId="0" applyNumberFormat="1" applyFont="1" applyFill="1" applyBorder="1" applyAlignment="1">
      <alignment horizontal="center" vertical="center" wrapText="1"/>
    </xf>
    <xf numFmtId="0" fontId="8" fillId="2" borderId="51" xfId="0" applyNumberFormat="1" applyFont="1" applyFill="1" applyBorder="1" applyAlignment="1">
      <alignment horizontal="center" vertical="center" wrapText="1"/>
    </xf>
    <xf numFmtId="9" fontId="8" fillId="2" borderId="52" xfId="8" applyFont="1" applyFill="1" applyBorder="1" applyAlignment="1">
      <alignment horizontal="center" vertical="center" wrapText="1"/>
    </xf>
    <xf numFmtId="1" fontId="0" fillId="0" borderId="53" xfId="0" applyNumberFormat="1" applyBorder="1" applyAlignment="1">
      <alignment horizontal="center" vertical="center" wrapText="1"/>
    </xf>
    <xf numFmtId="9" fontId="4" fillId="0" borderId="54" xfId="8" applyFont="1" applyFill="1" applyBorder="1" applyAlignment="1">
      <alignment horizontal="center" vertical="center" wrapText="1"/>
    </xf>
    <xf numFmtId="1" fontId="0" fillId="0" borderId="55" xfId="0" applyNumberFormat="1" applyBorder="1" applyAlignment="1">
      <alignment horizontal="center" vertical="center" wrapText="1"/>
    </xf>
    <xf numFmtId="9" fontId="4" fillId="0" borderId="56" xfId="8" applyFont="1" applyFill="1" applyBorder="1" applyAlignment="1">
      <alignment horizontal="center" vertical="center" wrapText="1"/>
    </xf>
    <xf numFmtId="1" fontId="19" fillId="2" borderId="57" xfId="0" applyNumberFormat="1" applyFont="1" applyFill="1" applyBorder="1" applyAlignment="1">
      <alignment horizontal="center" vertical="center" wrapText="1"/>
    </xf>
    <xf numFmtId="9" fontId="19" fillId="2" borderId="58" xfId="8" applyFont="1" applyFill="1" applyBorder="1" applyAlignment="1">
      <alignment horizontal="center" vertical="center" wrapText="1"/>
    </xf>
    <xf numFmtId="0" fontId="15" fillId="2" borderId="51" xfId="0" applyNumberFormat="1" applyFont="1" applyFill="1" applyBorder="1" applyAlignment="1">
      <alignment horizontal="center" vertical="center" wrapText="1"/>
    </xf>
    <xf numFmtId="0" fontId="4" fillId="2" borderId="51" xfId="0" applyNumberFormat="1" applyFont="1" applyFill="1" applyBorder="1" applyAlignment="1">
      <alignment horizontal="center" vertical="center" wrapText="1"/>
    </xf>
    <xf numFmtId="9" fontId="4" fillId="2" borderId="52" xfId="8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0" fontId="18" fillId="0" borderId="6" xfId="11" applyFont="1" applyFill="1" applyBorder="1" applyAlignment="1">
      <alignment horizontal="center" vertical="center" wrapText="1"/>
    </xf>
    <xf numFmtId="0" fontId="18" fillId="0" borderId="1" xfId="11" applyFont="1" applyFill="1" applyBorder="1" applyAlignment="1">
      <alignment horizontal="center" vertical="center" wrapText="1"/>
    </xf>
    <xf numFmtId="14" fontId="47" fillId="0" borderId="0" xfId="2" applyNumberFormat="1" applyFont="1" applyFill="1" applyBorder="1" applyAlignment="1" applyProtection="1">
      <alignment horizontal="center" vertical="center" wrapText="1"/>
    </xf>
    <xf numFmtId="0" fontId="47" fillId="0" borderId="1" xfId="10" applyFont="1" applyFill="1" applyBorder="1" applyAlignment="1">
      <alignment horizontal="center" vertical="center" wrapText="1"/>
    </xf>
    <xf numFmtId="14" fontId="50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166" fontId="47" fillId="0" borderId="0" xfId="0" applyNumberFormat="1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>
      <alignment horizontal="center" vertical="center" wrapText="1"/>
    </xf>
    <xf numFmtId="0" fontId="18" fillId="0" borderId="41" xfId="11" applyFont="1" applyFill="1" applyBorder="1" applyAlignment="1">
      <alignment vertical="center" wrapText="1"/>
    </xf>
    <xf numFmtId="0" fontId="18" fillId="0" borderId="42" xfId="11" applyFont="1" applyFill="1" applyBorder="1" applyAlignment="1">
      <alignment horizontal="left" vertical="center" wrapText="1"/>
    </xf>
    <xf numFmtId="0" fontId="18" fillId="0" borderId="59" xfId="11" applyFont="1" applyFill="1" applyBorder="1" applyAlignment="1">
      <alignment horizontal="center" vertical="center" wrapText="1"/>
    </xf>
    <xf numFmtId="0" fontId="47" fillId="0" borderId="6" xfId="10" applyFont="1" applyFill="1" applyBorder="1" applyAlignment="1">
      <alignment vertical="center" wrapText="1"/>
    </xf>
    <xf numFmtId="169" fontId="13" fillId="0" borderId="6" xfId="11" applyNumberFormat="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vertical="center" wrapText="1"/>
    </xf>
    <xf numFmtId="0" fontId="18" fillId="0" borderId="6" xfId="11" applyFont="1" applyFill="1" applyBorder="1" applyAlignment="1">
      <alignment vertical="center" wrapText="1"/>
    </xf>
    <xf numFmtId="0" fontId="18" fillId="0" borderId="6" xfId="1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69" fontId="13" fillId="0" borderId="1" xfId="0" applyNumberFormat="1" applyFont="1" applyFill="1" applyBorder="1" applyAlignment="1">
      <alignment horizontal="center" vertical="center" wrapText="1"/>
    </xf>
    <xf numFmtId="0" fontId="13" fillId="0" borderId="7" xfId="2" applyFont="1" applyFill="1" applyBorder="1" applyAlignment="1" applyProtection="1">
      <alignment horizontal="left" vertical="center" wrapText="1"/>
    </xf>
    <xf numFmtId="169" fontId="13" fillId="0" borderId="6" xfId="0" applyNumberFormat="1" applyFont="1" applyFill="1" applyBorder="1" applyAlignment="1">
      <alignment horizontal="center" vertical="center" wrapText="1"/>
    </xf>
    <xf numFmtId="0" fontId="13" fillId="0" borderId="43" xfId="2" applyFont="1" applyFill="1" applyBorder="1" applyAlignment="1" applyProtection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47" fillId="0" borderId="7" xfId="2" applyFont="1" applyFill="1" applyBorder="1" applyAlignment="1" applyProtection="1">
      <alignment horizontal="left" vertical="center" wrapText="1"/>
    </xf>
    <xf numFmtId="0" fontId="13" fillId="0" borderId="7" xfId="2" applyFont="1" applyFill="1" applyBorder="1" applyAlignment="1" applyProtection="1">
      <alignment vertical="center" wrapText="1"/>
    </xf>
    <xf numFmtId="0" fontId="47" fillId="0" borderId="7" xfId="2" applyFont="1" applyFill="1" applyBorder="1" applyAlignment="1" applyProtection="1">
      <alignment vertical="center" wrapText="1"/>
    </xf>
    <xf numFmtId="169" fontId="13" fillId="0" borderId="1" xfId="11" applyNumberFormat="1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47" fillId="0" borderId="6" xfId="2" applyFont="1" applyFill="1" applyBorder="1" applyAlignment="1" applyProtection="1">
      <alignment vertical="center" wrapText="1"/>
    </xf>
    <xf numFmtId="0" fontId="13" fillId="0" borderId="43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vertical="center" wrapText="1"/>
    </xf>
    <xf numFmtId="169" fontId="13" fillId="0" borderId="4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43" xfId="10" applyFont="1" applyFill="1" applyBorder="1" applyAlignment="1">
      <alignment vertical="center" wrapText="1"/>
    </xf>
    <xf numFmtId="0" fontId="13" fillId="0" borderId="7" xfId="10" applyFont="1" applyFill="1" applyBorder="1" applyAlignment="1">
      <alignment vertical="center" wrapText="1"/>
    </xf>
    <xf numFmtId="0" fontId="18" fillId="0" borderId="3" xfId="11" applyFont="1" applyFill="1" applyBorder="1" applyAlignment="1">
      <alignment vertical="center" wrapText="1"/>
    </xf>
    <xf numFmtId="0" fontId="18" fillId="0" borderId="4" xfId="11" applyFont="1" applyFill="1" applyBorder="1" applyAlignment="1">
      <alignment vertical="center" wrapText="1"/>
    </xf>
    <xf numFmtId="0" fontId="18" fillId="0" borderId="4" xfId="1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3" fontId="47" fillId="0" borderId="1" xfId="0" applyNumberFormat="1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 wrapText="1"/>
    </xf>
    <xf numFmtId="14" fontId="47" fillId="0" borderId="1" xfId="0" applyNumberFormat="1" applyFont="1" applyFill="1" applyBorder="1" applyAlignment="1">
      <alignment horizontal="left" vertical="center" wrapText="1"/>
    </xf>
    <xf numFmtId="166" fontId="47" fillId="0" borderId="1" xfId="0" applyNumberFormat="1" applyFont="1" applyFill="1" applyBorder="1" applyAlignment="1">
      <alignment horizontal="center" vertical="center" wrapText="1"/>
    </xf>
    <xf numFmtId="0" fontId="47" fillId="0" borderId="0" xfId="0" applyNumberFormat="1" applyFont="1" applyFill="1" applyBorder="1" applyAlignment="1">
      <alignment horizontal="center" vertical="center" wrapText="1"/>
    </xf>
    <xf numFmtId="0" fontId="8" fillId="2" borderId="64" xfId="0" applyNumberFormat="1" applyFont="1" applyFill="1" applyBorder="1" applyAlignment="1">
      <alignment horizontal="center" vertical="center" wrapText="1"/>
    </xf>
    <xf numFmtId="0" fontId="16" fillId="2" borderId="65" xfId="0" applyNumberFormat="1" applyFont="1" applyFill="1" applyBorder="1" applyAlignment="1">
      <alignment horizontal="center" vertical="center" wrapText="1"/>
    </xf>
    <xf numFmtId="14" fontId="47" fillId="0" borderId="0" xfId="0" applyNumberFormat="1" applyFont="1" applyFill="1" applyBorder="1" applyAlignment="1">
      <alignment vertical="center"/>
    </xf>
    <xf numFmtId="14" fontId="47" fillId="0" borderId="7" xfId="0" applyNumberFormat="1" applyFont="1" applyFill="1" applyBorder="1" applyAlignment="1">
      <alignment vertical="center" wrapText="1"/>
    </xf>
    <xf numFmtId="14" fontId="47" fillId="0" borderId="7" xfId="0" applyNumberFormat="1" applyFont="1" applyFill="1" applyBorder="1" applyAlignment="1">
      <alignment horizontal="center" vertical="center" wrapText="1"/>
    </xf>
    <xf numFmtId="14" fontId="47" fillId="0" borderId="0" xfId="0" applyNumberFormat="1" applyFont="1" applyFill="1" applyBorder="1" applyAlignment="1">
      <alignment vertical="center" wrapText="1"/>
    </xf>
    <xf numFmtId="0" fontId="35" fillId="0" borderId="36" xfId="11" applyFont="1" applyFill="1" applyBorder="1" applyAlignment="1">
      <alignment horizontal="left"/>
    </xf>
    <xf numFmtId="0" fontId="35" fillId="0" borderId="0" xfId="11" applyFont="1" applyFill="1" applyAlignment="1">
      <alignment horizontal="left"/>
    </xf>
    <xf numFmtId="0" fontId="35" fillId="0" borderId="37" xfId="11" applyFont="1" applyFill="1" applyBorder="1" applyAlignment="1">
      <alignment horizontal="left"/>
    </xf>
    <xf numFmtId="0" fontId="47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4" fontId="13" fillId="0" borderId="1" xfId="12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3" fillId="0" borderId="1" xfId="12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0" fontId="13" fillId="0" borderId="1" xfId="12" applyFont="1" applyFill="1" applyBorder="1" applyAlignment="1">
      <alignment horizontal="left" vertical="center" wrapText="1"/>
    </xf>
    <xf numFmtId="49" fontId="47" fillId="0" borderId="1" xfId="0" applyNumberFormat="1" applyFont="1" applyFill="1" applyBorder="1" applyAlignment="1">
      <alignment horizontal="center" vertical="center"/>
    </xf>
    <xf numFmtId="169" fontId="47" fillId="0" borderId="1" xfId="0" applyNumberFormat="1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 wrapText="1"/>
    </xf>
    <xf numFmtId="0" fontId="51" fillId="0" borderId="71" xfId="0" applyFont="1" applyFill="1" applyBorder="1" applyAlignment="1">
      <alignment horizontal="center" vertical="center" wrapText="1"/>
    </xf>
    <xf numFmtId="0" fontId="47" fillId="0" borderId="71" xfId="1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vertical="center"/>
    </xf>
    <xf numFmtId="14" fontId="13" fillId="0" borderId="71" xfId="0" applyNumberFormat="1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vertical="center" wrapText="1"/>
    </xf>
    <xf numFmtId="166" fontId="13" fillId="0" borderId="71" xfId="0" applyNumberFormat="1" applyFont="1" applyFill="1" applyBorder="1" applyAlignment="1">
      <alignment horizontal="center" vertical="center" wrapText="1"/>
    </xf>
    <xf numFmtId="14" fontId="13" fillId="0" borderId="71" xfId="12" applyNumberFormat="1" applyFont="1" applyFill="1" applyBorder="1" applyAlignment="1">
      <alignment horizontal="center" vertical="center" wrapText="1"/>
    </xf>
    <xf numFmtId="14" fontId="47" fillId="0" borderId="71" xfId="0" applyNumberFormat="1" applyFont="1" applyFill="1" applyBorder="1" applyAlignment="1">
      <alignment horizontal="center" vertical="center" wrapText="1"/>
    </xf>
    <xf numFmtId="0" fontId="47" fillId="0" borderId="71" xfId="0" applyNumberFormat="1" applyFont="1" applyFill="1" applyBorder="1" applyAlignment="1">
      <alignment horizontal="center" vertical="center" wrapText="1"/>
    </xf>
    <xf numFmtId="14" fontId="18" fillId="0" borderId="71" xfId="0" applyNumberFormat="1" applyFont="1" applyFill="1" applyBorder="1" applyAlignment="1">
      <alignment horizontal="center" vertical="center" wrapText="1"/>
    </xf>
    <xf numFmtId="0" fontId="13" fillId="0" borderId="71" xfId="12" applyFont="1" applyFill="1" applyBorder="1" applyAlignment="1">
      <alignment horizontal="center" vertical="center" wrapText="1"/>
    </xf>
    <xf numFmtId="0" fontId="47" fillId="0" borderId="71" xfId="0" applyFont="1" applyFill="1" applyBorder="1" applyAlignment="1">
      <alignment horizontal="left" vertical="center" wrapText="1"/>
    </xf>
    <xf numFmtId="14" fontId="13" fillId="0" borderId="63" xfId="12" applyNumberFormat="1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14" fontId="48" fillId="0" borderId="8" xfId="0" applyNumberFormat="1" applyFont="1" applyFill="1" applyBorder="1" applyAlignment="1">
      <alignment horizontal="center" vertical="center" wrapText="1"/>
    </xf>
    <xf numFmtId="0" fontId="4" fillId="2" borderId="72" xfId="0" applyNumberFormat="1" applyFont="1" applyFill="1" applyBorder="1" applyAlignment="1">
      <alignment vertical="center" wrapText="1"/>
    </xf>
    <xf numFmtId="0" fontId="4" fillId="2" borderId="73" xfId="0" applyNumberFormat="1" applyFont="1" applyFill="1" applyBorder="1" applyAlignment="1">
      <alignment vertical="center" wrapText="1"/>
    </xf>
    <xf numFmtId="0" fontId="13" fillId="0" borderId="7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0" fontId="57" fillId="0" borderId="0" xfId="0" applyFont="1" applyAlignment="1">
      <alignment horizontal="left" vertical="center"/>
    </xf>
    <xf numFmtId="0" fontId="13" fillId="0" borderId="77" xfId="0" applyFont="1" applyBorder="1" applyAlignment="1">
      <alignment horizontal="center" vertical="center" wrapText="1"/>
    </xf>
    <xf numFmtId="0" fontId="13" fillId="10" borderId="77" xfId="0" applyFont="1" applyFill="1" applyBorder="1" applyAlignment="1">
      <alignment horizontal="center" vertical="center" wrapText="1"/>
    </xf>
    <xf numFmtId="0" fontId="13" fillId="11" borderId="77" xfId="0" applyFont="1" applyFill="1" applyBorder="1" applyAlignment="1">
      <alignment horizontal="center" vertical="center" wrapText="1"/>
    </xf>
    <xf numFmtId="166" fontId="48" fillId="0" borderId="45" xfId="0" applyNumberFormat="1" applyFont="1" applyFill="1" applyBorder="1" applyAlignment="1">
      <alignment horizontal="center" vertical="center" wrapText="1"/>
    </xf>
    <xf numFmtId="166" fontId="48" fillId="0" borderId="4" xfId="0" applyNumberFormat="1" applyFont="1" applyFill="1" applyBorder="1" applyAlignment="1">
      <alignment horizontal="center" vertical="center" wrapText="1"/>
    </xf>
    <xf numFmtId="14" fontId="48" fillId="0" borderId="45" xfId="0" applyNumberFormat="1" applyFont="1" applyFill="1" applyBorder="1" applyAlignment="1">
      <alignment horizontal="center" vertical="center" wrapText="1"/>
    </xf>
    <xf numFmtId="14" fontId="48" fillId="0" borderId="4" xfId="0" applyNumberFormat="1" applyFont="1" applyFill="1" applyBorder="1" applyAlignment="1">
      <alignment horizontal="center" vertical="center" wrapText="1"/>
    </xf>
    <xf numFmtId="0" fontId="48" fillId="0" borderId="45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2" fontId="48" fillId="0" borderId="45" xfId="0" applyNumberFormat="1" applyFont="1" applyFill="1" applyBorder="1" applyAlignment="1">
      <alignment horizontal="center" vertical="center" wrapText="1"/>
    </xf>
    <xf numFmtId="2" fontId="48" fillId="0" borderId="4" xfId="0" applyNumberFormat="1" applyFont="1" applyFill="1" applyBorder="1" applyAlignment="1">
      <alignment horizontal="center" vertical="center" wrapText="1"/>
    </xf>
    <xf numFmtId="4" fontId="48" fillId="0" borderId="45" xfId="0" applyNumberFormat="1" applyFont="1" applyFill="1" applyBorder="1" applyAlignment="1">
      <alignment horizontal="center" vertical="center" wrapText="1"/>
    </xf>
    <xf numFmtId="4" fontId="48" fillId="0" borderId="4" xfId="0" applyNumberFormat="1" applyFont="1" applyFill="1" applyBorder="1" applyAlignment="1">
      <alignment horizontal="center" vertical="center" wrapText="1"/>
    </xf>
    <xf numFmtId="49" fontId="48" fillId="0" borderId="45" xfId="0" applyNumberFormat="1" applyFont="1" applyFill="1" applyBorder="1" applyAlignment="1">
      <alignment horizontal="center" vertical="center" wrapText="1"/>
    </xf>
    <xf numFmtId="49" fontId="48" fillId="0" borderId="4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53" fillId="0" borderId="45" xfId="9" applyFont="1" applyFill="1" applyBorder="1" applyAlignment="1">
      <alignment horizontal="center" vertical="center" wrapText="1"/>
    </xf>
    <xf numFmtId="0" fontId="53" fillId="0" borderId="4" xfId="9" applyFont="1" applyFill="1" applyBorder="1" applyAlignment="1">
      <alignment horizontal="center" vertical="center" wrapText="1"/>
    </xf>
    <xf numFmtId="169" fontId="53" fillId="0" borderId="45" xfId="9" applyNumberFormat="1" applyFont="1" applyFill="1" applyBorder="1" applyAlignment="1">
      <alignment horizontal="center" vertical="center" wrapText="1"/>
    </xf>
    <xf numFmtId="169" fontId="53" fillId="0" borderId="4" xfId="9" applyNumberFormat="1" applyFont="1" applyFill="1" applyBorder="1" applyAlignment="1">
      <alignment horizontal="center" vertical="center" wrapText="1"/>
    </xf>
    <xf numFmtId="1" fontId="48" fillId="0" borderId="60" xfId="0" applyNumberFormat="1" applyFont="1" applyFill="1" applyBorder="1" applyAlignment="1">
      <alignment horizontal="center" vertical="center" wrapText="1"/>
    </xf>
    <xf numFmtId="1" fontId="48" fillId="0" borderId="3" xfId="0" applyNumberFormat="1" applyFont="1" applyFill="1" applyBorder="1" applyAlignment="1">
      <alignment horizontal="center" vertical="center" wrapText="1"/>
    </xf>
    <xf numFmtId="0" fontId="48" fillId="0" borderId="61" xfId="0" applyFont="1" applyFill="1" applyBorder="1" applyAlignment="1">
      <alignment horizontal="center" vertical="center" wrapText="1"/>
    </xf>
    <xf numFmtId="0" fontId="19" fillId="2" borderId="74" xfId="0" applyNumberFormat="1" applyFont="1" applyFill="1" applyBorder="1" applyAlignment="1">
      <alignment horizontal="right" vertical="center" wrapText="1"/>
    </xf>
    <xf numFmtId="0" fontId="19" fillId="2" borderId="75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1" fontId="19" fillId="2" borderId="70" xfId="0" applyNumberFormat="1" applyFont="1" applyFill="1" applyBorder="1" applyAlignment="1">
      <alignment horizontal="center" vertical="center" wrapText="1"/>
    </xf>
    <xf numFmtId="1" fontId="19" fillId="2" borderId="68" xfId="0" applyNumberFormat="1" applyFont="1" applyFill="1" applyBorder="1" applyAlignment="1">
      <alignment horizontal="center" vertical="center" wrapText="1"/>
    </xf>
    <xf numFmtId="0" fontId="19" fillId="2" borderId="41" xfId="0" applyNumberFormat="1" applyFont="1" applyFill="1" applyBorder="1" applyAlignment="1">
      <alignment horizontal="center" vertical="center" wrapText="1"/>
    </xf>
    <xf numFmtId="0" fontId="19" fillId="2" borderId="69" xfId="0" applyNumberFormat="1" applyFont="1" applyFill="1" applyBorder="1" applyAlignment="1">
      <alignment horizontal="center" vertical="center" wrapText="1"/>
    </xf>
    <xf numFmtId="1" fontId="0" fillId="0" borderId="43" xfId="0" applyNumberFormat="1" applyBorder="1" applyAlignment="1">
      <alignment horizontal="center" vertical="center" wrapText="1"/>
    </xf>
    <xf numFmtId="1" fontId="0" fillId="0" borderId="68" xfId="0" applyNumberFormat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69" xfId="0" applyNumberFormat="1" applyFont="1" applyFill="1" applyBorder="1" applyAlignment="1">
      <alignment horizontal="center" vertical="center" wrapText="1"/>
    </xf>
    <xf numFmtId="1" fontId="0" fillId="0" borderId="70" xfId="0" applyNumberFormat="1" applyBorder="1" applyAlignment="1">
      <alignment horizontal="center" vertical="center" wrapText="1"/>
    </xf>
    <xf numFmtId="1" fontId="0" fillId="0" borderId="63" xfId="0" applyNumberFormat="1" applyBorder="1" applyAlignment="1">
      <alignment horizontal="center" vertical="center" wrapText="1"/>
    </xf>
    <xf numFmtId="0" fontId="4" fillId="0" borderId="41" xfId="0" applyNumberFormat="1" applyFont="1" applyFill="1" applyBorder="1" applyAlignment="1">
      <alignment horizontal="center" vertical="center" wrapText="1"/>
    </xf>
    <xf numFmtId="0" fontId="4" fillId="0" borderId="62" xfId="0" applyNumberFormat="1" applyFont="1" applyFill="1" applyBorder="1" applyAlignment="1">
      <alignment horizontal="center" vertical="center" wrapText="1"/>
    </xf>
    <xf numFmtId="1" fontId="0" fillId="0" borderId="66" xfId="0" applyNumberFormat="1" applyBorder="1" applyAlignment="1">
      <alignment horizontal="center" vertical="center" wrapText="1"/>
    </xf>
    <xf numFmtId="0" fontId="4" fillId="0" borderId="67" xfId="0" applyNumberFormat="1" applyFont="1" applyFill="1" applyBorder="1" applyAlignment="1">
      <alignment horizontal="center" vertical="center" wrapText="1"/>
    </xf>
    <xf numFmtId="49" fontId="44" fillId="0" borderId="0" xfId="11" applyNumberFormat="1" applyFont="1" applyFill="1" applyBorder="1" applyAlignment="1">
      <alignment horizontal="center" vertical="center"/>
    </xf>
    <xf numFmtId="0" fontId="35" fillId="0" borderId="36" xfId="11" applyFont="1" applyFill="1" applyBorder="1" applyAlignment="1">
      <alignment horizontal="left"/>
    </xf>
    <xf numFmtId="0" fontId="35" fillId="0" borderId="0" xfId="11" applyFont="1" applyFill="1" applyAlignment="1">
      <alignment horizontal="left"/>
    </xf>
    <xf numFmtId="0" fontId="35" fillId="0" borderId="37" xfId="11" applyFont="1" applyFill="1" applyBorder="1" applyAlignment="1">
      <alignment horizontal="left"/>
    </xf>
    <xf numFmtId="49" fontId="34" fillId="0" borderId="16" xfId="11" applyNumberFormat="1" applyFont="1" applyFill="1" applyBorder="1" applyAlignment="1">
      <alignment horizontal="center" vertical="center" wrapText="1"/>
    </xf>
    <xf numFmtId="49" fontId="34" fillId="0" borderId="0" xfId="11" applyNumberFormat="1" applyFont="1" applyFill="1" applyBorder="1" applyAlignment="1">
      <alignment horizontal="center" vertical="center" wrapText="1"/>
    </xf>
    <xf numFmtId="49" fontId="41" fillId="0" borderId="18" xfId="11" applyNumberFormat="1" applyFont="1" applyFill="1" applyBorder="1" applyAlignment="1">
      <alignment horizontal="right" vertical="center" wrapText="1"/>
    </xf>
    <xf numFmtId="0" fontId="41" fillId="0" borderId="16" xfId="11" applyFont="1" applyFill="1" applyBorder="1" applyAlignment="1">
      <alignment horizontal="right" vertical="center" wrapText="1"/>
    </xf>
    <xf numFmtId="0" fontId="41" fillId="0" borderId="36" xfId="11" applyFont="1" applyFill="1" applyBorder="1" applyAlignment="1">
      <alignment horizontal="right" vertical="center" wrapText="1"/>
    </xf>
    <xf numFmtId="0" fontId="41" fillId="0" borderId="0" xfId="11" applyFont="1" applyFill="1" applyAlignment="1">
      <alignment horizontal="right" vertical="center" wrapText="1"/>
    </xf>
    <xf numFmtId="49" fontId="41" fillId="0" borderId="36" xfId="11" applyNumberFormat="1" applyFont="1" applyFill="1" applyBorder="1" applyAlignment="1">
      <alignment horizontal="right" wrapText="1"/>
    </xf>
    <xf numFmtId="0" fontId="41" fillId="0" borderId="0" xfId="11" applyFont="1" applyFill="1" applyAlignment="1">
      <alignment horizontal="right" wrapText="1"/>
    </xf>
    <xf numFmtId="49" fontId="41" fillId="0" borderId="36" xfId="11" applyNumberFormat="1" applyFont="1" applyFill="1" applyBorder="1" applyAlignment="1">
      <alignment horizontal="right" vertical="center" wrapText="1"/>
    </xf>
    <xf numFmtId="0" fontId="55" fillId="0" borderId="36" xfId="11" applyFont="1" applyFill="1" applyBorder="1" applyAlignment="1">
      <alignment horizontal="left"/>
    </xf>
    <xf numFmtId="0" fontId="55" fillId="0" borderId="0" xfId="11" applyFont="1" applyFill="1" applyAlignment="1">
      <alignment horizontal="left"/>
    </xf>
    <xf numFmtId="0" fontId="55" fillId="0" borderId="37" xfId="11" applyFont="1" applyFill="1" applyBorder="1" applyAlignment="1">
      <alignment horizontal="left"/>
    </xf>
    <xf numFmtId="0" fontId="34" fillId="0" borderId="25" xfId="11" applyFont="1" applyFill="1" applyBorder="1" applyAlignment="1">
      <alignment horizontal="center" vertical="center" wrapText="1"/>
    </xf>
    <xf numFmtId="0" fontId="34" fillId="0" borderId="28" xfId="11" applyFont="1" applyFill="1" applyBorder="1" applyAlignment="1">
      <alignment horizontal="center" vertical="center" wrapText="1"/>
    </xf>
    <xf numFmtId="0" fontId="34" fillId="0" borderId="26" xfId="11" applyFont="1" applyFill="1" applyBorder="1" applyAlignment="1">
      <alignment horizontal="center" vertical="center" wrapText="1"/>
    </xf>
    <xf numFmtId="49" fontId="33" fillId="6" borderId="23" xfId="11" applyNumberFormat="1" applyFont="1" applyFill="1" applyBorder="1" applyAlignment="1">
      <alignment horizontal="center" vertical="center"/>
    </xf>
    <xf numFmtId="0" fontId="33" fillId="6" borderId="23" xfId="11" applyFont="1" applyFill="1" applyBorder="1" applyAlignment="1">
      <alignment horizontal="center" vertical="center"/>
    </xf>
    <xf numFmtId="0" fontId="34" fillId="0" borderId="25" xfId="11" applyNumberFormat="1" applyFont="1" applyFill="1" applyBorder="1" applyAlignment="1">
      <alignment horizontal="center" vertical="center"/>
    </xf>
    <xf numFmtId="0" fontId="34" fillId="0" borderId="28" xfId="11" applyNumberFormat="1" applyFont="1" applyFill="1" applyBorder="1" applyAlignment="1">
      <alignment horizontal="center" vertical="center"/>
    </xf>
    <xf numFmtId="0" fontId="34" fillId="0" borderId="26" xfId="11" applyNumberFormat="1" applyFont="1" applyFill="1" applyBorder="1" applyAlignment="1">
      <alignment horizontal="center" vertical="center"/>
    </xf>
    <xf numFmtId="0" fontId="34" fillId="0" borderId="32" xfId="11" applyFont="1" applyFill="1" applyBorder="1" applyAlignment="1">
      <alignment horizontal="center" vertical="center" wrapText="1"/>
    </xf>
    <xf numFmtId="0" fontId="34" fillId="0" borderId="22" xfId="11" applyFont="1" applyFill="1" applyBorder="1" applyAlignment="1">
      <alignment horizontal="center" vertical="center" wrapText="1"/>
    </xf>
    <xf numFmtId="0" fontId="34" fillId="0" borderId="33" xfId="11" applyFont="1" applyFill="1" applyBorder="1" applyAlignment="1">
      <alignment horizontal="center" vertical="center" wrapText="1"/>
    </xf>
    <xf numFmtId="49" fontId="33" fillId="0" borderId="30" xfId="11" applyNumberFormat="1" applyFont="1" applyFill="1" applyBorder="1" applyAlignment="1">
      <alignment horizontal="center" vertical="center"/>
    </xf>
    <xf numFmtId="0" fontId="33" fillId="0" borderId="30" xfId="11" applyFont="1" applyFill="1" applyBorder="1" applyAlignment="1">
      <alignment horizontal="center" vertical="center"/>
    </xf>
    <xf numFmtId="0" fontId="34" fillId="0" borderId="30" xfId="11" applyNumberFormat="1" applyFont="1" applyFill="1" applyBorder="1" applyAlignment="1">
      <alignment horizontal="center" vertical="center"/>
    </xf>
    <xf numFmtId="0" fontId="35" fillId="0" borderId="18" xfId="11" applyFont="1" applyFill="1" applyBorder="1" applyAlignment="1">
      <alignment horizontal="center"/>
    </xf>
    <xf numFmtId="0" fontId="35" fillId="0" borderId="16" xfId="11" applyFont="1" applyFill="1" applyBorder="1" applyAlignment="1">
      <alignment horizontal="center"/>
    </xf>
    <xf numFmtId="0" fontId="35" fillId="0" borderId="19" xfId="11" applyFont="1" applyFill="1" applyBorder="1" applyAlignment="1">
      <alignment horizontal="center"/>
    </xf>
    <xf numFmtId="49" fontId="36" fillId="0" borderId="36" xfId="11" applyNumberFormat="1" applyFont="1" applyFill="1" applyBorder="1" applyAlignment="1">
      <alignment horizontal="left"/>
    </xf>
    <xf numFmtId="49" fontId="36" fillId="0" borderId="0" xfId="11" applyNumberFormat="1" applyFont="1" applyFill="1" applyAlignment="1">
      <alignment horizontal="left"/>
    </xf>
    <xf numFmtId="49" fontId="36" fillId="0" borderId="37" xfId="11" applyNumberFormat="1" applyFont="1" applyFill="1" applyBorder="1" applyAlignment="1">
      <alignment horizontal="left"/>
    </xf>
    <xf numFmtId="49" fontId="33" fillId="9" borderId="34" xfId="11" applyNumberFormat="1" applyFont="1" applyFill="1" applyBorder="1" applyAlignment="1">
      <alignment horizontal="center" vertical="center"/>
    </xf>
    <xf numFmtId="49" fontId="33" fillId="9" borderId="35" xfId="11" applyNumberFormat="1" applyFont="1" applyFill="1" applyBorder="1" applyAlignment="1">
      <alignment horizontal="center" vertical="center"/>
    </xf>
    <xf numFmtId="0" fontId="34" fillId="0" borderId="29" xfId="11" applyFont="1" applyFill="1" applyBorder="1" applyAlignment="1">
      <alignment horizontal="center" vertical="center" wrapText="1"/>
    </xf>
    <xf numFmtId="0" fontId="34" fillId="0" borderId="30" xfId="11" applyFont="1" applyFill="1" applyBorder="1" applyAlignment="1">
      <alignment horizontal="center" vertical="center" wrapText="1"/>
    </xf>
    <xf numFmtId="0" fontId="34" fillId="0" borderId="31" xfId="11" applyFont="1" applyFill="1" applyBorder="1" applyAlignment="1">
      <alignment horizontal="center" vertical="center" wrapText="1"/>
    </xf>
    <xf numFmtId="49" fontId="33" fillId="0" borderId="30" xfId="11" applyNumberFormat="1" applyFont="1" applyFill="1" applyBorder="1" applyAlignment="1">
      <alignment horizontal="center"/>
    </xf>
    <xf numFmtId="0" fontId="33" fillId="0" borderId="30" xfId="11" applyFont="1" applyFill="1" applyBorder="1" applyAlignment="1">
      <alignment horizontal="center"/>
    </xf>
    <xf numFmtId="49" fontId="34" fillId="0" borderId="28" xfId="11" applyNumberFormat="1" applyFont="1" applyFill="1" applyBorder="1" applyAlignment="1">
      <alignment horizontal="center" vertical="center"/>
    </xf>
    <xf numFmtId="0" fontId="34" fillId="0" borderId="29" xfId="11" applyFont="1" applyFill="1" applyBorder="1" applyAlignment="1">
      <alignment horizontal="center" vertical="center"/>
    </xf>
    <xf numFmtId="0" fontId="34" fillId="0" borderId="30" xfId="11" applyFont="1" applyFill="1" applyBorder="1" applyAlignment="1">
      <alignment horizontal="center" vertical="center"/>
    </xf>
    <xf numFmtId="0" fontId="34" fillId="0" borderId="31" xfId="11" applyFont="1" applyFill="1" applyBorder="1" applyAlignment="1">
      <alignment horizontal="center" vertical="center"/>
    </xf>
    <xf numFmtId="0" fontId="34" fillId="0" borderId="32" xfId="11" applyFont="1" applyFill="1" applyBorder="1" applyAlignment="1">
      <alignment horizontal="center" vertical="center"/>
    </xf>
    <xf numFmtId="0" fontId="34" fillId="0" borderId="22" xfId="11" applyFont="1" applyFill="1" applyBorder="1" applyAlignment="1">
      <alignment horizontal="center" vertical="center"/>
    </xf>
    <xf numFmtId="0" fontId="34" fillId="0" borderId="33" xfId="11" applyFont="1" applyFill="1" applyBorder="1" applyAlignment="1">
      <alignment horizontal="center" vertical="center"/>
    </xf>
    <xf numFmtId="49" fontId="33" fillId="5" borderId="23" xfId="11" applyNumberFormat="1" applyFont="1" applyFill="1" applyBorder="1" applyAlignment="1">
      <alignment horizontal="center" vertical="center"/>
    </xf>
    <xf numFmtId="0" fontId="33" fillId="5" borderId="23" xfId="11" applyFont="1" applyFill="1" applyBorder="1" applyAlignment="1">
      <alignment horizontal="center" vertical="center"/>
    </xf>
    <xf numFmtId="49" fontId="25" fillId="7" borderId="11" xfId="11" applyNumberFormat="1" applyFont="1" applyFill="1" applyBorder="1" applyAlignment="1">
      <alignment horizontal="center" vertical="center"/>
    </xf>
    <xf numFmtId="168" fontId="25" fillId="7" borderId="12" xfId="11" applyNumberFormat="1" applyFont="1" applyFill="1" applyBorder="1" applyAlignment="1">
      <alignment horizontal="center" vertical="center"/>
    </xf>
    <xf numFmtId="168" fontId="25" fillId="7" borderId="13" xfId="11" applyNumberFormat="1" applyFont="1" applyFill="1" applyBorder="1" applyAlignment="1">
      <alignment horizontal="center" vertical="center"/>
    </xf>
    <xf numFmtId="49" fontId="26" fillId="3" borderId="18" xfId="11" applyNumberFormat="1" applyFont="1" applyFill="1" applyBorder="1" applyAlignment="1">
      <alignment horizontal="center" vertical="center" wrapText="1"/>
    </xf>
    <xf numFmtId="0" fontId="27" fillId="3" borderId="16" xfId="11" applyFont="1" applyFill="1" applyBorder="1" applyAlignment="1">
      <alignment horizontal="center" vertical="center" wrapText="1"/>
    </xf>
    <xf numFmtId="0" fontId="27" fillId="3" borderId="19" xfId="11" applyFont="1" applyFill="1" applyBorder="1" applyAlignment="1">
      <alignment horizontal="center" vertical="center" wrapText="1"/>
    </xf>
    <xf numFmtId="0" fontId="27" fillId="3" borderId="20" xfId="11" applyFont="1" applyFill="1" applyBorder="1" applyAlignment="1">
      <alignment horizontal="center" vertical="center" wrapText="1"/>
    </xf>
    <xf numFmtId="0" fontId="27" fillId="3" borderId="17" xfId="11" applyFont="1" applyFill="1" applyBorder="1" applyAlignment="1">
      <alignment horizontal="center" vertical="center" wrapText="1"/>
    </xf>
    <xf numFmtId="0" fontId="27" fillId="3" borderId="21" xfId="11" applyFont="1" applyFill="1" applyBorder="1" applyAlignment="1">
      <alignment horizontal="center" vertical="center" wrapText="1"/>
    </xf>
    <xf numFmtId="49" fontId="28" fillId="0" borderId="11" xfId="11" applyNumberFormat="1" applyFont="1" applyFill="1" applyBorder="1" applyAlignment="1">
      <alignment horizontal="center" vertical="center"/>
    </xf>
    <xf numFmtId="49" fontId="28" fillId="0" borderId="15" xfId="11" applyNumberFormat="1" applyFont="1" applyFill="1" applyBorder="1" applyAlignment="1">
      <alignment horizontal="center" vertical="center"/>
    </xf>
    <xf numFmtId="14" fontId="45" fillId="3" borderId="11" xfId="11" applyNumberFormat="1" applyFont="1" applyFill="1" applyBorder="1" applyAlignment="1">
      <alignment horizontal="center" vertical="center"/>
    </xf>
    <xf numFmtId="14" fontId="45" fillId="3" borderId="15" xfId="11" applyNumberFormat="1" applyFont="1" applyFill="1" applyBorder="1" applyAlignment="1">
      <alignment horizontal="center" vertical="center"/>
    </xf>
    <xf numFmtId="14" fontId="7" fillId="0" borderId="11" xfId="11" applyNumberFormat="1" applyFont="1" applyFill="1" applyBorder="1" applyAlignment="1">
      <alignment horizontal="center" vertical="center" wrapText="1"/>
    </xf>
    <xf numFmtId="14" fontId="7" fillId="0" borderId="15" xfId="11" applyNumberFormat="1" applyFont="1" applyFill="1" applyBorder="1" applyAlignment="1">
      <alignment horizontal="center" vertical="center" wrapText="1"/>
    </xf>
    <xf numFmtId="14" fontId="29" fillId="0" borderId="11" xfId="11" applyNumberFormat="1" applyFont="1" applyFill="1" applyBorder="1" applyAlignment="1">
      <alignment horizontal="center" vertical="center"/>
    </xf>
    <xf numFmtId="14" fontId="29" fillId="0" borderId="12" xfId="11" applyNumberFormat="1" applyFont="1" applyFill="1" applyBorder="1" applyAlignment="1">
      <alignment horizontal="center" vertical="center"/>
    </xf>
    <xf numFmtId="14" fontId="29" fillId="0" borderId="15" xfId="11" applyNumberFormat="1" applyFont="1" applyFill="1" applyBorder="1" applyAlignment="1">
      <alignment horizontal="center" vertical="center"/>
    </xf>
    <xf numFmtId="49" fontId="34" fillId="0" borderId="23" xfId="11" applyNumberFormat="1" applyFont="1" applyFill="1" applyBorder="1" applyAlignment="1">
      <alignment horizontal="center" vertical="center"/>
    </xf>
    <xf numFmtId="0" fontId="34" fillId="0" borderId="23" xfId="11" applyFont="1" applyFill="1" applyBorder="1" applyAlignment="1">
      <alignment horizontal="center" vertical="center"/>
    </xf>
    <xf numFmtId="49" fontId="33" fillId="8" borderId="25" xfId="11" applyNumberFormat="1" applyFont="1" applyFill="1" applyBorder="1" applyAlignment="1">
      <alignment horizontal="center" vertical="center"/>
    </xf>
    <xf numFmtId="49" fontId="33" fillId="8" borderId="26" xfId="11" applyNumberFormat="1" applyFont="1" applyFill="1" applyBorder="1" applyAlignment="1">
      <alignment horizontal="center" vertical="center"/>
    </xf>
    <xf numFmtId="0" fontId="33" fillId="8" borderId="26" xfId="11" applyFont="1" applyFill="1" applyBorder="1" applyAlignment="1">
      <alignment horizontal="center" vertical="center"/>
    </xf>
  </cellXfs>
  <cellStyles count="13">
    <cellStyle name="Euro" xfId="1" xr:uid="{00000000-0005-0000-0000-000000000000}"/>
    <cellStyle name="Lien hypertexte" xfId="2" builtinId="8"/>
    <cellStyle name="Lien hypertexte 2" xfId="10" xr:uid="{770DE1F5-CF60-3A42-B3D3-140F39A35F63}"/>
    <cellStyle name="Millier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3" xfId="12" xr:uid="{641F4563-1A71-D14C-8DDD-530BAE7DE937}"/>
    <cellStyle name="Normal 3" xfId="6" xr:uid="{00000000-0005-0000-0000-000006000000}"/>
    <cellStyle name="Normal 3 2" xfId="11" xr:uid="{F6D8023D-467A-3546-B422-45F3F3FEAA46}"/>
    <cellStyle name="Normal 4" xfId="7" xr:uid="{00000000-0005-0000-0000-000007000000}"/>
    <cellStyle name="Normal 5" xfId="9" xr:uid="{F4100509-5F64-B24D-A8E7-4D45A0087E15}"/>
    <cellStyle name="Pourcentage" xfId="8" builtinId="5"/>
  </cellStyles>
  <dxfs count="8"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CAE"/>
      <color rgb="FFFFC5FB"/>
      <color rgb="FFFF8AD8"/>
      <color rgb="FFFFC7FD"/>
      <color rgb="FF0432FF"/>
      <color rgb="FF7A81FF"/>
      <color rgb="FF95FDA6"/>
      <color rgb="FF67EEF0"/>
      <color rgb="FFD59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50</xdr:row>
      <xdr:rowOff>114300</xdr:rowOff>
    </xdr:from>
    <xdr:to>
      <xdr:col>10</xdr:col>
      <xdr:colOff>1409699</xdr:colOff>
      <xdr:row>51</xdr:row>
      <xdr:rowOff>0</xdr:rowOff>
    </xdr:to>
    <xdr:sp macro="" textlink="">
      <xdr:nvSpPr>
        <xdr:cNvPr id="2" name="Shape 44">
          <a:extLst>
            <a:ext uri="{FF2B5EF4-FFF2-40B4-BE49-F238E27FC236}">
              <a16:creationId xmlns:a16="http://schemas.microsoft.com/office/drawing/2014/main" id="{AB17BB67-2DB6-034B-9A48-57B5145B72A3}"/>
            </a:ext>
          </a:extLst>
        </xdr:cNvPr>
        <xdr:cNvSpPr/>
      </xdr:nvSpPr>
      <xdr:spPr>
        <a:xfrm flipV="1">
          <a:off x="25400" y="17208500"/>
          <a:ext cx="15011399" cy="50800"/>
        </a:xfrm>
        <a:prstGeom prst="line">
          <a:avLst/>
        </a:prstGeom>
        <a:noFill/>
        <a:ln w="38100" cap="flat">
          <a:solidFill>
            <a:srgbClr val="000000"/>
          </a:solidFill>
          <a:prstDash val="dash"/>
          <a:round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E4C1-BF74-1841-ACCF-BC532C1952D5}">
  <sheetPr>
    <tabColor rgb="FFFF0000"/>
    <pageSetUpPr fitToPage="1"/>
  </sheetPr>
  <dimension ref="A1:F20"/>
  <sheetViews>
    <sheetView workbookViewId="0">
      <selection activeCell="B2" sqref="B2:F20"/>
    </sheetView>
  </sheetViews>
  <sheetFormatPr baseColWidth="10" defaultRowHeight="13"/>
  <cols>
    <col min="1" max="1" width="48" style="84" bestFit="1" customWidth="1"/>
    <col min="2" max="2" width="29.83203125" style="87" customWidth="1"/>
    <col min="3" max="3" width="14.1640625" style="86" customWidth="1"/>
    <col min="4" max="4" width="38.6640625" style="85" customWidth="1"/>
    <col min="5" max="5" width="17.83203125" style="86" customWidth="1"/>
    <col min="6" max="6" width="38" style="84" customWidth="1"/>
    <col min="7" max="16384" width="10.83203125" style="84"/>
  </cols>
  <sheetData>
    <row r="1" spans="1:6" s="80" customFormat="1" ht="52" customHeight="1" thickBot="1">
      <c r="A1" s="75" t="s">
        <v>15</v>
      </c>
      <c r="B1" s="76" t="s">
        <v>3</v>
      </c>
      <c r="C1" s="76" t="s">
        <v>124</v>
      </c>
      <c r="D1" s="77" t="s">
        <v>70</v>
      </c>
      <c r="E1" s="78" t="s">
        <v>71</v>
      </c>
      <c r="F1" s="79" t="s">
        <v>54</v>
      </c>
    </row>
    <row r="2" spans="1:6" s="81" customFormat="1" ht="17">
      <c r="A2" s="157" t="s">
        <v>83</v>
      </c>
      <c r="B2" s="158"/>
      <c r="C2" s="159"/>
      <c r="D2" s="160"/>
      <c r="E2" s="161"/>
      <c r="F2" s="184"/>
    </row>
    <row r="3" spans="1:6" s="81" customFormat="1" ht="17">
      <c r="A3" s="162" t="s">
        <v>73</v>
      </c>
      <c r="B3" s="163"/>
      <c r="C3" s="149"/>
      <c r="D3" s="164"/>
      <c r="E3" s="161"/>
      <c r="F3" s="184"/>
    </row>
    <row r="4" spans="1:6" s="81" customFormat="1" ht="17">
      <c r="A4" s="162" t="s">
        <v>77</v>
      </c>
      <c r="B4" s="163"/>
      <c r="C4" s="149"/>
      <c r="D4" s="165"/>
      <c r="E4" s="166"/>
      <c r="F4" s="167"/>
    </row>
    <row r="5" spans="1:6" s="81" customFormat="1" ht="17">
      <c r="A5" s="162" t="s">
        <v>84</v>
      </c>
      <c r="B5" s="163"/>
      <c r="C5" s="149"/>
      <c r="D5" s="165"/>
      <c r="E5" s="168"/>
      <c r="F5" s="169"/>
    </row>
    <row r="6" spans="1:6" s="81" customFormat="1" ht="17">
      <c r="A6" s="162" t="s">
        <v>85</v>
      </c>
      <c r="B6" s="163"/>
      <c r="C6" s="149"/>
      <c r="D6" s="170"/>
      <c r="E6" s="168"/>
      <c r="F6" s="167"/>
    </row>
    <row r="7" spans="1:6" s="81" customFormat="1" ht="17">
      <c r="A7" s="162" t="s">
        <v>86</v>
      </c>
      <c r="B7" s="163"/>
      <c r="C7" s="149"/>
      <c r="D7" s="170"/>
      <c r="E7" s="168"/>
      <c r="F7" s="171"/>
    </row>
    <row r="8" spans="1:6" s="81" customFormat="1" ht="17">
      <c r="A8" s="162" t="s">
        <v>87</v>
      </c>
      <c r="B8" s="163"/>
      <c r="C8" s="149"/>
      <c r="D8" s="170"/>
      <c r="E8" s="168"/>
      <c r="F8" s="172"/>
    </row>
    <row r="9" spans="1:6" s="81" customFormat="1" ht="17">
      <c r="A9" s="162" t="s">
        <v>78</v>
      </c>
      <c r="B9" s="163"/>
      <c r="C9" s="149"/>
      <c r="D9" s="170"/>
      <c r="E9" s="168"/>
      <c r="F9" s="173"/>
    </row>
    <row r="10" spans="1:6" s="81" customFormat="1" ht="17">
      <c r="A10" s="162" t="s">
        <v>88</v>
      </c>
      <c r="B10" s="163"/>
      <c r="C10" s="149"/>
      <c r="D10" s="170"/>
      <c r="E10" s="168"/>
      <c r="F10" s="167"/>
    </row>
    <row r="11" spans="1:6" s="81" customFormat="1" ht="17">
      <c r="A11" s="162" t="s">
        <v>72</v>
      </c>
      <c r="B11" s="163"/>
      <c r="C11" s="149"/>
      <c r="D11" s="165"/>
      <c r="E11" s="166"/>
      <c r="F11" s="167"/>
    </row>
    <row r="12" spans="1:6" s="81" customFormat="1" ht="17">
      <c r="A12" s="162" t="s">
        <v>79</v>
      </c>
      <c r="B12" s="163"/>
      <c r="C12" s="149"/>
      <c r="D12" s="165"/>
      <c r="E12" s="166"/>
      <c r="F12" s="167"/>
    </row>
    <row r="13" spans="1:6" s="81" customFormat="1" ht="17">
      <c r="A13" s="162" t="s">
        <v>89</v>
      </c>
      <c r="B13" s="83"/>
      <c r="C13" s="150"/>
      <c r="D13" s="83"/>
      <c r="E13" s="174"/>
      <c r="F13" s="185"/>
    </row>
    <row r="14" spans="1:6" s="81" customFormat="1" ht="17">
      <c r="A14" s="162" t="s">
        <v>90</v>
      </c>
      <c r="B14" s="163"/>
      <c r="C14" s="149"/>
      <c r="D14" s="165"/>
      <c r="E14" s="166"/>
      <c r="F14" s="175"/>
    </row>
    <row r="15" spans="1:6" s="81" customFormat="1" ht="17">
      <c r="A15" s="162" t="s">
        <v>80</v>
      </c>
      <c r="B15" s="163"/>
      <c r="C15" s="149"/>
      <c r="D15" s="165"/>
      <c r="E15" s="166"/>
      <c r="F15" s="171"/>
    </row>
    <row r="16" spans="1:6" s="81" customFormat="1" ht="17">
      <c r="A16" s="162" t="s">
        <v>76</v>
      </c>
      <c r="B16" s="176"/>
      <c r="C16" s="177"/>
      <c r="D16" s="178"/>
      <c r="E16" s="168"/>
      <c r="F16" s="169"/>
    </row>
    <row r="17" spans="1:6" s="81" customFormat="1" ht="17">
      <c r="A17" s="162" t="s">
        <v>81</v>
      </c>
      <c r="B17" s="163"/>
      <c r="C17" s="149"/>
      <c r="D17" s="165"/>
      <c r="E17" s="166"/>
      <c r="F17" s="167"/>
    </row>
    <row r="18" spans="1:6" s="81" customFormat="1" ht="17">
      <c r="A18" s="82" t="s">
        <v>74</v>
      </c>
      <c r="B18" s="83"/>
      <c r="C18" s="149"/>
      <c r="D18" s="170"/>
      <c r="E18" s="168"/>
      <c r="F18" s="179"/>
    </row>
    <row r="19" spans="1:6" s="81" customFormat="1" ht="17">
      <c r="A19" s="82" t="s">
        <v>75</v>
      </c>
      <c r="B19" s="83"/>
      <c r="C19" s="149"/>
      <c r="D19" s="180"/>
      <c r="E19" s="168"/>
      <c r="F19" s="175"/>
    </row>
    <row r="20" spans="1:6" s="81" customFormat="1" ht="18" thickBot="1">
      <c r="A20" s="186" t="s">
        <v>82</v>
      </c>
      <c r="B20" s="187"/>
      <c r="C20" s="188"/>
      <c r="D20" s="181"/>
      <c r="E20" s="182"/>
      <c r="F20" s="183"/>
    </row>
  </sheetData>
  <pageMargins left="0.78740157499999996" right="0.78740157499999996" top="0.984251969" bottom="0.984251969" header="0.4921259845" footer="0.4921259845"/>
  <pageSetup paperSize="9" scale="43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B451-BBA7-A04D-8C6E-1284EF388FFD}">
  <dimension ref="A1:I32"/>
  <sheetViews>
    <sheetView workbookViewId="0">
      <selection activeCell="B2" sqref="B2:I30"/>
    </sheetView>
  </sheetViews>
  <sheetFormatPr baseColWidth="10" defaultRowHeight="16"/>
  <cols>
    <col min="1" max="1" width="11.6640625" style="11" bestFit="1" customWidth="1"/>
    <col min="2" max="2" width="41" style="11" bestFit="1" customWidth="1"/>
    <col min="3" max="3" width="19.5" style="93" bestFit="1" customWidth="1"/>
    <col min="4" max="4" width="35.33203125" style="11" bestFit="1" customWidth="1"/>
    <col min="5" max="5" width="31.33203125" style="12" bestFit="1" customWidth="1"/>
    <col min="6" max="6" width="45.83203125" style="12" bestFit="1" customWidth="1"/>
    <col min="7" max="9" width="14.6640625" style="125" customWidth="1"/>
    <col min="10" max="16384" width="10.83203125" style="11"/>
  </cols>
  <sheetData>
    <row r="1" spans="1:9" s="10" customFormat="1" ht="65" customHeight="1">
      <c r="A1" s="9" t="s">
        <v>13</v>
      </c>
      <c r="B1" s="9" t="s">
        <v>31</v>
      </c>
      <c r="C1" s="91" t="s">
        <v>32</v>
      </c>
      <c r="D1" s="9" t="s">
        <v>33</v>
      </c>
      <c r="E1" s="9" t="s">
        <v>34</v>
      </c>
      <c r="F1" s="9" t="s">
        <v>35</v>
      </c>
      <c r="G1" s="123" t="s">
        <v>36</v>
      </c>
      <c r="H1" s="123" t="s">
        <v>37</v>
      </c>
      <c r="I1" s="123" t="s">
        <v>91</v>
      </c>
    </row>
    <row r="2" spans="1:9" s="14" customFormat="1">
      <c r="A2" s="89" t="s">
        <v>119</v>
      </c>
      <c r="B2" s="90"/>
      <c r="C2" s="92"/>
      <c r="D2" s="90"/>
      <c r="E2" s="13"/>
      <c r="F2" s="13"/>
      <c r="G2" s="124"/>
      <c r="H2" s="124"/>
      <c r="I2" s="124"/>
    </row>
    <row r="3" spans="1:9" s="14" customFormat="1">
      <c r="A3" s="89" t="s">
        <v>120</v>
      </c>
      <c r="B3" s="90"/>
      <c r="C3" s="92"/>
      <c r="D3" s="90"/>
      <c r="E3" s="13"/>
      <c r="F3" s="13"/>
      <c r="G3" s="124"/>
      <c r="H3" s="124"/>
      <c r="I3" s="124"/>
    </row>
    <row r="4" spans="1:9" s="14" customFormat="1">
      <c r="A4" s="89" t="s">
        <v>121</v>
      </c>
      <c r="B4" s="90"/>
      <c r="C4" s="92"/>
      <c r="D4" s="90"/>
      <c r="E4" s="13"/>
      <c r="F4" s="13"/>
      <c r="G4" s="124"/>
      <c r="H4" s="124"/>
      <c r="I4" s="124"/>
    </row>
    <row r="5" spans="1:9" s="14" customFormat="1">
      <c r="A5" s="89" t="s">
        <v>93</v>
      </c>
      <c r="B5" s="90"/>
      <c r="C5" s="92"/>
      <c r="D5" s="90"/>
      <c r="E5" s="13"/>
      <c r="F5" s="13"/>
      <c r="G5" s="124"/>
      <c r="H5" s="124"/>
      <c r="I5" s="124"/>
    </row>
    <row r="6" spans="1:9" s="14" customFormat="1">
      <c r="A6" s="89" t="s">
        <v>94</v>
      </c>
      <c r="B6" s="90"/>
      <c r="C6" s="92"/>
      <c r="D6" s="90"/>
      <c r="E6" s="13"/>
      <c r="F6" s="13"/>
      <c r="G6" s="124"/>
      <c r="H6" s="124"/>
      <c r="I6" s="124"/>
    </row>
    <row r="7" spans="1:9" s="14" customFormat="1">
      <c r="A7" s="89" t="s">
        <v>95</v>
      </c>
      <c r="B7" s="90"/>
      <c r="C7" s="92"/>
      <c r="D7" s="90"/>
      <c r="E7" s="15"/>
      <c r="F7" s="15"/>
      <c r="G7" s="124"/>
      <c r="H7" s="124"/>
      <c r="I7" s="124"/>
    </row>
    <row r="8" spans="1:9" s="14" customFormat="1">
      <c r="A8" s="89" t="s">
        <v>96</v>
      </c>
      <c r="B8" s="90"/>
      <c r="C8" s="92"/>
      <c r="D8" s="90"/>
      <c r="E8" s="13"/>
      <c r="F8" s="13"/>
      <c r="G8" s="124"/>
      <c r="H8" s="124"/>
      <c r="I8" s="124"/>
    </row>
    <row r="9" spans="1:9" s="14" customFormat="1">
      <c r="A9" s="89" t="s">
        <v>97</v>
      </c>
      <c r="B9" s="90"/>
      <c r="C9" s="92"/>
      <c r="D9" s="90"/>
      <c r="E9" s="13"/>
      <c r="F9" s="13"/>
      <c r="G9" s="124"/>
      <c r="H9" s="124"/>
      <c r="I9" s="124"/>
    </row>
    <row r="10" spans="1:9" s="14" customFormat="1">
      <c r="A10" s="89" t="s">
        <v>98</v>
      </c>
      <c r="B10" s="90"/>
      <c r="C10" s="92"/>
      <c r="D10" s="90"/>
      <c r="E10" s="13"/>
      <c r="F10" s="13"/>
      <c r="G10" s="124"/>
      <c r="H10" s="124"/>
      <c r="I10" s="124"/>
    </row>
    <row r="11" spans="1:9" s="14" customFormat="1">
      <c r="A11" s="89" t="s">
        <v>99</v>
      </c>
      <c r="B11" s="90"/>
      <c r="C11" s="92"/>
      <c r="D11" s="90"/>
      <c r="E11" s="13"/>
      <c r="F11" s="13"/>
      <c r="G11" s="124"/>
      <c r="H11" s="124"/>
      <c r="I11" s="124"/>
    </row>
    <row r="12" spans="1:9" s="14" customFormat="1">
      <c r="A12" s="89" t="s">
        <v>100</v>
      </c>
      <c r="B12" s="90"/>
      <c r="C12" s="92"/>
      <c r="D12" s="90"/>
      <c r="E12" s="13"/>
      <c r="F12" s="13"/>
      <c r="G12" s="124"/>
      <c r="H12" s="124"/>
      <c r="I12" s="124"/>
    </row>
    <row r="13" spans="1:9" s="14" customFormat="1">
      <c r="A13" s="89" t="s">
        <v>101</v>
      </c>
      <c r="B13" s="90"/>
      <c r="C13" s="92"/>
      <c r="D13" s="90"/>
      <c r="E13" s="13"/>
      <c r="F13" s="13"/>
      <c r="G13" s="124"/>
      <c r="H13" s="124"/>
      <c r="I13" s="124"/>
    </row>
    <row r="14" spans="1:9" s="14" customFormat="1">
      <c r="A14" s="89" t="s">
        <v>117</v>
      </c>
      <c r="B14" s="90"/>
      <c r="C14" s="92"/>
      <c r="D14" s="90"/>
      <c r="E14" s="13"/>
      <c r="F14" s="13"/>
      <c r="G14" s="124"/>
      <c r="H14" s="124"/>
      <c r="I14" s="124"/>
    </row>
    <row r="15" spans="1:9" s="14" customFormat="1">
      <c r="A15" s="89" t="s">
        <v>102</v>
      </c>
      <c r="B15" s="90"/>
      <c r="C15" s="92"/>
      <c r="D15" s="90"/>
      <c r="E15" s="13"/>
      <c r="F15" s="13"/>
      <c r="G15" s="124"/>
      <c r="H15" s="124"/>
      <c r="I15" s="124"/>
    </row>
    <row r="16" spans="1:9" s="14" customFormat="1">
      <c r="A16" s="89" t="s">
        <v>115</v>
      </c>
      <c r="B16" s="90"/>
      <c r="C16" s="130"/>
      <c r="D16" s="90"/>
      <c r="E16" s="13"/>
      <c r="F16" s="13"/>
      <c r="G16" s="124"/>
      <c r="H16" s="124"/>
      <c r="I16" s="124"/>
    </row>
    <row r="17" spans="1:9" s="14" customFormat="1">
      <c r="A17" s="89" t="s">
        <v>112</v>
      </c>
      <c r="B17" s="90"/>
      <c r="C17" s="92"/>
      <c r="D17" s="90"/>
      <c r="E17" s="13"/>
      <c r="F17" s="13"/>
      <c r="G17" s="124"/>
      <c r="H17" s="124"/>
      <c r="I17" s="124"/>
    </row>
    <row r="18" spans="1:9" s="14" customFormat="1">
      <c r="A18" s="89" t="s">
        <v>116</v>
      </c>
      <c r="B18" s="90"/>
      <c r="C18" s="92"/>
      <c r="D18" s="90"/>
      <c r="E18" s="13"/>
      <c r="F18" s="13"/>
      <c r="G18" s="124"/>
      <c r="H18" s="124"/>
      <c r="I18" s="124"/>
    </row>
    <row r="19" spans="1:9" s="14" customFormat="1">
      <c r="A19" s="89" t="s">
        <v>103</v>
      </c>
      <c r="B19" s="90"/>
      <c r="C19" s="92"/>
      <c r="D19" s="90"/>
      <c r="E19" s="13"/>
      <c r="F19" s="13"/>
      <c r="G19" s="124"/>
      <c r="H19" s="124"/>
      <c r="I19" s="124"/>
    </row>
    <row r="20" spans="1:9" s="14" customFormat="1">
      <c r="A20" s="89" t="s">
        <v>104</v>
      </c>
      <c r="B20" s="90"/>
      <c r="C20" s="92"/>
      <c r="D20" s="90"/>
      <c r="E20" s="13"/>
      <c r="F20" s="13"/>
      <c r="G20" s="124"/>
      <c r="H20" s="124"/>
      <c r="I20" s="124"/>
    </row>
    <row r="21" spans="1:9" s="14" customFormat="1">
      <c r="A21" s="89" t="s">
        <v>105</v>
      </c>
      <c r="B21" s="90"/>
      <c r="C21" s="92"/>
      <c r="D21" s="90"/>
      <c r="E21" s="13"/>
      <c r="F21" s="13"/>
      <c r="G21" s="124"/>
      <c r="H21" s="124"/>
      <c r="I21" s="124"/>
    </row>
    <row r="22" spans="1:9" s="14" customFormat="1">
      <c r="A22" s="89" t="s">
        <v>106</v>
      </c>
      <c r="B22" s="90"/>
      <c r="C22" s="92"/>
      <c r="D22" s="90"/>
      <c r="E22" s="13"/>
      <c r="F22" s="13"/>
      <c r="G22" s="124"/>
      <c r="H22" s="124"/>
      <c r="I22" s="124"/>
    </row>
    <row r="23" spans="1:9" s="14" customFormat="1">
      <c r="A23" s="89" t="s">
        <v>118</v>
      </c>
      <c r="B23" s="90"/>
      <c r="C23" s="92"/>
      <c r="D23" s="90"/>
      <c r="E23" s="13"/>
      <c r="F23" s="13"/>
      <c r="G23" s="124"/>
      <c r="H23" s="124"/>
      <c r="I23" s="124"/>
    </row>
    <row r="24" spans="1:9" s="14" customFormat="1">
      <c r="A24" s="89" t="s">
        <v>114</v>
      </c>
      <c r="B24" s="90"/>
      <c r="C24" s="92"/>
      <c r="D24" s="90"/>
      <c r="E24" s="13"/>
      <c r="F24" s="13"/>
      <c r="G24" s="124"/>
      <c r="H24" s="124"/>
      <c r="I24" s="124"/>
    </row>
    <row r="25" spans="1:9" s="14" customFormat="1">
      <c r="A25" s="89" t="s">
        <v>107</v>
      </c>
      <c r="B25" s="90"/>
      <c r="C25" s="92"/>
      <c r="D25" s="90"/>
      <c r="E25" s="13"/>
      <c r="F25" s="13"/>
      <c r="G25" s="124"/>
      <c r="H25" s="124"/>
      <c r="I25" s="124"/>
    </row>
    <row r="26" spans="1:9" s="14" customFormat="1">
      <c r="A26" s="89" t="s">
        <v>109</v>
      </c>
      <c r="B26" s="90"/>
      <c r="C26" s="92"/>
      <c r="D26" s="90"/>
      <c r="E26" s="13"/>
      <c r="F26" s="13"/>
      <c r="G26" s="124"/>
      <c r="H26" s="124"/>
      <c r="I26" s="124"/>
    </row>
    <row r="27" spans="1:9" s="14" customFormat="1">
      <c r="A27" s="89" t="s">
        <v>108</v>
      </c>
      <c r="B27" s="90"/>
      <c r="C27" s="92"/>
      <c r="D27" s="90"/>
      <c r="E27" s="13"/>
      <c r="F27" s="13"/>
      <c r="G27" s="124"/>
      <c r="H27" s="124"/>
      <c r="I27" s="124"/>
    </row>
    <row r="28" spans="1:9" s="14" customFormat="1">
      <c r="A28" s="89" t="s">
        <v>110</v>
      </c>
      <c r="B28" s="90"/>
      <c r="C28" s="92"/>
      <c r="D28" s="90"/>
      <c r="E28" s="13"/>
      <c r="F28" s="13"/>
      <c r="G28" s="124"/>
      <c r="H28" s="124"/>
      <c r="I28" s="124"/>
    </row>
    <row r="29" spans="1:9">
      <c r="A29" s="89" t="s">
        <v>113</v>
      </c>
      <c r="B29" s="90"/>
      <c r="C29" s="92"/>
      <c r="D29" s="90"/>
      <c r="E29" s="13"/>
      <c r="F29" s="13"/>
      <c r="G29" s="124"/>
      <c r="H29" s="124"/>
      <c r="I29" s="124"/>
    </row>
    <row r="30" spans="1:9">
      <c r="A30" s="89" t="s">
        <v>111</v>
      </c>
      <c r="B30" s="90"/>
      <c r="C30" s="92"/>
      <c r="D30" s="90"/>
      <c r="E30" s="13"/>
      <c r="F30" s="13"/>
      <c r="G30" s="124"/>
      <c r="H30" s="124"/>
      <c r="I30" s="124"/>
    </row>
    <row r="32" spans="1:9">
      <c r="A32" s="89"/>
      <c r="B32" s="89" t="s">
        <v>127</v>
      </c>
    </row>
  </sheetData>
  <phoneticPr fontId="5" type="noConversion"/>
  <conditionalFormatting sqref="C16">
    <cfRule type="expression" dxfId="7" priority="1">
      <formula>AND(OR($K16="RM1",M16="LIV"),$U16&lt;&gt;"LEVEE",$U16&lt;&gt;"1")</formula>
    </cfRule>
  </conditionalFormatting>
  <conditionalFormatting sqref="C16">
    <cfRule type="expression" dxfId="6" priority="2">
      <formula>AND(OR($K16="LIV",M16="RM1"),$U16&lt;&gt;"LEVEE",$U16&lt;&gt;"1")</formula>
    </cfRule>
    <cfRule type="expression" dxfId="5" priority="3">
      <formula>$U16="LEVEE"</formula>
    </cfRule>
    <cfRule type="expression" dxfId="4" priority="4">
      <formula>$Q16="X"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290"/>
  <sheetViews>
    <sheetView tabSelected="1" view="pageBreakPreview" zoomScale="109" zoomScaleNormal="100" zoomScaleSheetLayoutView="88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A11" sqref="A11"/>
    </sheetView>
  </sheetViews>
  <sheetFormatPr baseColWidth="10" defaultColWidth="11.5" defaultRowHeight="16"/>
  <cols>
    <col min="1" max="1" width="15" style="119" customWidth="1"/>
    <col min="2" max="2" width="16.83203125" style="102" customWidth="1"/>
    <col min="3" max="3" width="42.1640625" style="129" customWidth="1"/>
    <col min="4" max="4" width="22.33203125" style="129" customWidth="1"/>
    <col min="5" max="5" width="31.83203125" style="129" customWidth="1"/>
    <col min="6" max="6" width="22" style="129" customWidth="1"/>
    <col min="7" max="7" width="26.1640625" style="129" customWidth="1"/>
    <col min="8" max="8" width="23.5" style="99" customWidth="1"/>
    <col min="9" max="9" width="97.83203125" style="120" customWidth="1"/>
    <col min="10" max="10" width="10.83203125" style="99" customWidth="1"/>
    <col min="11" max="11" width="13.6640625" style="101" customWidth="1"/>
    <col min="12" max="12" width="19.1640625" style="155" customWidth="1"/>
    <col min="13" max="13" width="20.83203125" style="97" customWidth="1"/>
    <col min="14" max="14" width="20.83203125" style="99" customWidth="1"/>
    <col min="15" max="15" width="28.5" style="98" customWidth="1"/>
    <col min="16" max="16" width="6.83203125" style="99" customWidth="1"/>
    <col min="17" max="17" width="16.6640625" style="121" customWidth="1"/>
    <col min="18" max="18" width="9.1640625" style="101" customWidth="1"/>
    <col min="19" max="19" width="13.83203125" style="155" customWidth="1"/>
    <col min="20" max="20" width="11.1640625" style="99" customWidth="1"/>
    <col min="21" max="22" width="16.6640625" style="121" customWidth="1"/>
    <col min="23" max="23" width="42.5" style="98" customWidth="1"/>
    <col min="24" max="24" width="19.6640625" style="98" customWidth="1"/>
    <col min="25" max="25" width="84.6640625" style="120" bestFit="1" customWidth="1"/>
    <col min="26" max="26" width="8.33203125" style="98" customWidth="1"/>
    <col min="27" max="27" width="12.83203125" style="197" customWidth="1"/>
    <col min="28" max="16384" width="11.5" style="98"/>
  </cols>
  <sheetData>
    <row r="2" spans="1:27" ht="35">
      <c r="A2" s="253" t="s">
        <v>131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4"/>
      <c r="Z2" s="253"/>
      <c r="AA2" s="253"/>
    </row>
    <row r="3" spans="1:27" ht="31" thickBot="1">
      <c r="A3" s="236"/>
      <c r="B3" s="148"/>
      <c r="C3" s="147"/>
      <c r="D3" s="131"/>
      <c r="E3" s="131"/>
      <c r="F3" s="131"/>
      <c r="G3" s="131"/>
      <c r="H3" s="131"/>
      <c r="I3" s="131"/>
      <c r="J3" s="131"/>
      <c r="K3" s="131"/>
      <c r="L3" s="154"/>
      <c r="M3" s="131"/>
      <c r="N3" s="131"/>
      <c r="O3" s="131"/>
      <c r="Q3" s="153"/>
      <c r="R3" s="131"/>
      <c r="S3" s="154"/>
      <c r="T3" s="154"/>
    </row>
    <row r="4" spans="1:27" ht="18" thickBot="1">
      <c r="A4" s="237" t="s">
        <v>136</v>
      </c>
      <c r="B4" s="97"/>
      <c r="C4" s="97"/>
      <c r="D4" s="238" t="s">
        <v>140</v>
      </c>
      <c r="E4" s="97"/>
      <c r="F4" s="97"/>
      <c r="G4" s="97"/>
      <c r="H4" s="97"/>
      <c r="I4" s="97"/>
      <c r="J4" s="97"/>
      <c r="K4" s="97"/>
      <c r="L4" s="99"/>
      <c r="N4" s="97"/>
      <c r="O4" s="97"/>
      <c r="R4" s="97"/>
      <c r="S4" s="99"/>
      <c r="W4" s="100"/>
    </row>
    <row r="5" spans="1:27" ht="18" thickBot="1">
      <c r="A5" s="237" t="s">
        <v>137</v>
      </c>
      <c r="B5" s="121"/>
      <c r="C5" s="97"/>
      <c r="D5" s="239" t="s">
        <v>141</v>
      </c>
      <c r="I5" s="97"/>
      <c r="J5" s="97"/>
      <c r="K5" s="97"/>
      <c r="L5" s="99"/>
      <c r="N5" s="97"/>
      <c r="O5" s="97"/>
      <c r="W5" s="100"/>
    </row>
    <row r="6" spans="1:27" ht="18" thickBot="1">
      <c r="A6" s="237" t="s">
        <v>138</v>
      </c>
      <c r="C6" s="97"/>
      <c r="D6" s="240" t="s">
        <v>142</v>
      </c>
      <c r="I6" s="97"/>
      <c r="J6" s="97"/>
      <c r="K6" s="97"/>
      <c r="L6" s="99"/>
      <c r="N6" s="97"/>
      <c r="O6" s="97"/>
      <c r="W6" s="100"/>
    </row>
    <row r="7" spans="1:27">
      <c r="A7" s="237" t="s">
        <v>139</v>
      </c>
      <c r="H7" s="103"/>
      <c r="I7" s="99"/>
      <c r="O7" s="99"/>
      <c r="W7" s="99"/>
    </row>
    <row r="8" spans="1:27" ht="17" thickBot="1">
      <c r="A8" s="237"/>
      <c r="H8" s="103"/>
      <c r="I8" s="99"/>
      <c r="O8" s="99"/>
      <c r="W8" s="99"/>
    </row>
    <row r="9" spans="1:27" s="115" customFormat="1" ht="43" customHeight="1">
      <c r="A9" s="259" t="s">
        <v>125</v>
      </c>
      <c r="B9" s="251" t="s">
        <v>15</v>
      </c>
      <c r="C9" s="255" t="s">
        <v>31</v>
      </c>
      <c r="D9" s="257" t="s">
        <v>32</v>
      </c>
      <c r="E9" s="255" t="s">
        <v>33</v>
      </c>
      <c r="F9" s="255" t="s">
        <v>34</v>
      </c>
      <c r="G9" s="255" t="s">
        <v>35</v>
      </c>
      <c r="H9" s="247" t="s">
        <v>16</v>
      </c>
      <c r="I9" s="247" t="s">
        <v>8</v>
      </c>
      <c r="J9" s="247" t="s">
        <v>17</v>
      </c>
      <c r="K9" s="241" t="s">
        <v>0</v>
      </c>
      <c r="L9" s="241" t="s">
        <v>1</v>
      </c>
      <c r="M9" s="247" t="s">
        <v>2</v>
      </c>
      <c r="N9" s="247" t="s">
        <v>9</v>
      </c>
      <c r="O9" s="245" t="s">
        <v>7</v>
      </c>
      <c r="P9" s="245" t="s">
        <v>27</v>
      </c>
      <c r="Q9" s="243" t="s">
        <v>18</v>
      </c>
      <c r="R9" s="241" t="s">
        <v>123</v>
      </c>
      <c r="S9" s="241" t="s">
        <v>19</v>
      </c>
      <c r="T9" s="245" t="s">
        <v>20</v>
      </c>
      <c r="U9" s="243" t="s">
        <v>126</v>
      </c>
      <c r="V9" s="243" t="s">
        <v>30</v>
      </c>
      <c r="W9" s="243" t="s">
        <v>122</v>
      </c>
      <c r="X9" s="249" t="s">
        <v>21</v>
      </c>
      <c r="Y9" s="245" t="s">
        <v>23</v>
      </c>
      <c r="Z9" s="245" t="s">
        <v>24</v>
      </c>
      <c r="AA9" s="261"/>
    </row>
    <row r="10" spans="1:27" s="115" customFormat="1" ht="43" customHeight="1" thickBot="1">
      <c r="A10" s="260"/>
      <c r="B10" s="252"/>
      <c r="C10" s="256"/>
      <c r="D10" s="258"/>
      <c r="E10" s="256"/>
      <c r="F10" s="256"/>
      <c r="G10" s="256"/>
      <c r="H10" s="248"/>
      <c r="I10" s="248"/>
      <c r="J10" s="248"/>
      <c r="K10" s="242"/>
      <c r="L10" s="242"/>
      <c r="M10" s="248"/>
      <c r="N10" s="248"/>
      <c r="O10" s="246"/>
      <c r="P10" s="246"/>
      <c r="Q10" s="244"/>
      <c r="R10" s="242"/>
      <c r="S10" s="242"/>
      <c r="T10" s="246"/>
      <c r="U10" s="244"/>
      <c r="V10" s="244"/>
      <c r="W10" s="244"/>
      <c r="X10" s="250"/>
      <c r="Y10" s="246"/>
      <c r="Z10" s="230" t="s">
        <v>26</v>
      </c>
      <c r="AA10" s="231" t="s">
        <v>25</v>
      </c>
    </row>
    <row r="11" spans="1:27" s="104" customFormat="1" ht="17">
      <c r="A11" s="234">
        <v>1</v>
      </c>
      <c r="B11" s="216" t="s">
        <v>132</v>
      </c>
      <c r="C11" s="216" t="s">
        <v>143</v>
      </c>
      <c r="D11" s="216" t="s">
        <v>144</v>
      </c>
      <c r="E11" s="216"/>
      <c r="F11" s="216"/>
      <c r="G11" s="217"/>
      <c r="H11" s="218"/>
      <c r="I11" s="219"/>
      <c r="J11" s="220" t="s">
        <v>29</v>
      </c>
      <c r="K11" s="220"/>
      <c r="L11" s="216"/>
      <c r="M11" s="220"/>
      <c r="N11" s="221"/>
      <c r="O11" s="216"/>
      <c r="P11" s="222"/>
      <c r="Q11" s="223"/>
      <c r="R11" s="216"/>
      <c r="S11" s="224"/>
      <c r="T11" s="225">
        <v>1</v>
      </c>
      <c r="U11" s="223"/>
      <c r="V11" s="226"/>
      <c r="W11" s="227"/>
      <c r="X11" s="227"/>
      <c r="Y11" s="228"/>
      <c r="Z11" s="227"/>
      <c r="AA11" s="229"/>
    </row>
    <row r="12" spans="1:27" s="104" customFormat="1" ht="17">
      <c r="A12" s="235">
        <v>2</v>
      </c>
      <c r="B12" s="205" t="s">
        <v>133</v>
      </c>
      <c r="C12" s="205"/>
      <c r="D12" s="205"/>
      <c r="E12" s="205"/>
      <c r="F12" s="152"/>
      <c r="G12" s="206"/>
      <c r="H12" s="207"/>
      <c r="I12" s="212"/>
      <c r="J12" s="205" t="s">
        <v>29</v>
      </c>
      <c r="K12" s="207"/>
      <c r="L12" s="205"/>
      <c r="M12" s="205"/>
      <c r="N12" s="208"/>
      <c r="O12" s="205"/>
      <c r="P12" s="205"/>
      <c r="Q12" s="209"/>
      <c r="R12" s="205"/>
      <c r="S12" s="95"/>
      <c r="T12" s="156">
        <v>1</v>
      </c>
      <c r="U12" s="209"/>
      <c r="V12" s="209"/>
      <c r="W12" s="107"/>
      <c r="X12" s="211"/>
      <c r="Y12" s="213"/>
      <c r="Z12" s="107"/>
      <c r="AA12" s="198"/>
    </row>
    <row r="13" spans="1:27" s="104" customFormat="1" ht="17">
      <c r="A13" s="235">
        <v>3</v>
      </c>
      <c r="B13" s="96" t="s">
        <v>134</v>
      </c>
      <c r="C13" s="214" t="s">
        <v>145</v>
      </c>
      <c r="D13" s="215" t="s">
        <v>146</v>
      </c>
      <c r="E13" s="214" t="s">
        <v>147</v>
      </c>
      <c r="F13" s="96" t="s">
        <v>148</v>
      </c>
      <c r="G13" s="96" t="s">
        <v>149</v>
      </c>
      <c r="H13" s="96" t="s">
        <v>150</v>
      </c>
      <c r="I13" s="189" t="s">
        <v>151</v>
      </c>
      <c r="J13" s="106" t="s">
        <v>28</v>
      </c>
      <c r="K13" s="95" t="s">
        <v>152</v>
      </c>
      <c r="L13" s="156" t="s">
        <v>152</v>
      </c>
      <c r="M13" s="106"/>
      <c r="N13" s="96"/>
      <c r="O13" s="107"/>
      <c r="P13" s="109"/>
      <c r="Q13" s="209"/>
      <c r="R13" s="205"/>
      <c r="S13" s="95"/>
      <c r="T13" s="156">
        <v>1</v>
      </c>
      <c r="U13" s="209"/>
      <c r="V13" s="122"/>
      <c r="W13" s="107"/>
      <c r="X13" s="107"/>
      <c r="Y13" s="189"/>
      <c r="Z13" s="108"/>
      <c r="AA13" s="199"/>
    </row>
    <row r="14" spans="1:27" s="104" customFormat="1" ht="17">
      <c r="A14" s="235">
        <v>4</v>
      </c>
      <c r="B14" s="96" t="s">
        <v>135</v>
      </c>
      <c r="C14" s="214"/>
      <c r="D14" s="215"/>
      <c r="E14" s="214"/>
      <c r="F14" s="96"/>
      <c r="G14" s="96"/>
      <c r="H14" s="96"/>
      <c r="I14" s="189"/>
      <c r="J14" s="106" t="s">
        <v>28</v>
      </c>
      <c r="K14" s="95"/>
      <c r="L14" s="156"/>
      <c r="M14" s="106"/>
      <c r="N14" s="96"/>
      <c r="O14" s="107"/>
      <c r="P14" s="109"/>
      <c r="Q14" s="209"/>
      <c r="R14" s="205"/>
      <c r="S14" s="95"/>
      <c r="T14" s="156">
        <v>1</v>
      </c>
      <c r="U14" s="209"/>
      <c r="V14" s="210"/>
      <c r="W14" s="107"/>
      <c r="X14" s="107"/>
      <c r="Y14" s="189"/>
      <c r="Z14" s="108"/>
      <c r="AA14" s="199"/>
    </row>
    <row r="15" spans="1:27" s="104" customFormat="1" ht="17">
      <c r="A15" s="235">
        <v>5</v>
      </c>
      <c r="B15" s="96"/>
      <c r="C15" s="214"/>
      <c r="D15" s="215"/>
      <c r="E15" s="214"/>
      <c r="F15" s="96"/>
      <c r="G15" s="96"/>
      <c r="H15" s="96"/>
      <c r="I15" s="189"/>
      <c r="J15" s="106" t="s">
        <v>22</v>
      </c>
      <c r="K15" s="95"/>
      <c r="L15" s="156"/>
      <c r="M15" s="106"/>
      <c r="N15" s="96"/>
      <c r="O15" s="107"/>
      <c r="P15" s="109"/>
      <c r="Q15" s="209"/>
      <c r="R15" s="205"/>
      <c r="S15" s="95"/>
      <c r="T15" s="225">
        <v>1</v>
      </c>
      <c r="U15" s="209"/>
      <c r="V15" s="122"/>
      <c r="W15" s="107"/>
      <c r="X15" s="107"/>
      <c r="Y15" s="189"/>
      <c r="Z15" s="108"/>
      <c r="AA15" s="199"/>
    </row>
    <row r="16" spans="1:27" s="104" customFormat="1" ht="17">
      <c r="A16" s="235">
        <v>6</v>
      </c>
      <c r="B16" s="96"/>
      <c r="C16" s="214"/>
      <c r="D16" s="215"/>
      <c r="E16" s="214"/>
      <c r="F16" s="96"/>
      <c r="G16" s="96"/>
      <c r="H16" s="96"/>
      <c r="I16" s="189"/>
      <c r="J16" s="106" t="s">
        <v>28</v>
      </c>
      <c r="K16" s="95"/>
      <c r="L16" s="156"/>
      <c r="M16" s="106"/>
      <c r="N16" s="96"/>
      <c r="O16" s="107"/>
      <c r="P16" s="109"/>
      <c r="Q16" s="209"/>
      <c r="R16" s="205"/>
      <c r="S16" s="95"/>
      <c r="T16" s="156">
        <v>1</v>
      </c>
      <c r="U16" s="209"/>
      <c r="V16" s="122"/>
      <c r="W16" s="107"/>
      <c r="X16" s="107"/>
      <c r="Y16" s="107"/>
      <c r="Z16" s="108"/>
      <c r="AA16" s="199"/>
    </row>
    <row r="17" spans="1:27" s="104" customFormat="1" ht="17">
      <c r="A17" s="235">
        <v>7</v>
      </c>
      <c r="B17" s="96"/>
      <c r="C17" s="214"/>
      <c r="D17" s="215"/>
      <c r="E17" s="214"/>
      <c r="F17" s="96"/>
      <c r="G17" s="96"/>
      <c r="H17" s="96"/>
      <c r="I17" s="189"/>
      <c r="J17" s="106" t="s">
        <v>28</v>
      </c>
      <c r="K17" s="95"/>
      <c r="L17" s="156"/>
      <c r="M17" s="106"/>
      <c r="N17" s="96"/>
      <c r="O17" s="107"/>
      <c r="P17" s="109"/>
      <c r="Q17" s="209"/>
      <c r="R17" s="205"/>
      <c r="S17" s="95"/>
      <c r="T17" s="156">
        <v>1</v>
      </c>
      <c r="U17" s="209"/>
      <c r="V17" s="122"/>
      <c r="W17" s="107"/>
      <c r="X17" s="107"/>
      <c r="Y17" s="107"/>
      <c r="Z17" s="108"/>
      <c r="AA17" s="199"/>
    </row>
    <row r="18" spans="1:27" s="104" customFormat="1" ht="17">
      <c r="A18" s="235">
        <v>8</v>
      </c>
      <c r="B18" s="96"/>
      <c r="C18" s="214"/>
      <c r="D18" s="215"/>
      <c r="E18" s="214"/>
      <c r="F18" s="96"/>
      <c r="G18" s="96"/>
      <c r="H18" s="96"/>
      <c r="I18" s="189"/>
      <c r="J18" s="106" t="s">
        <v>28</v>
      </c>
      <c r="K18" s="95"/>
      <c r="L18" s="156"/>
      <c r="M18" s="106"/>
      <c r="N18" s="96"/>
      <c r="O18" s="107"/>
      <c r="P18" s="109"/>
      <c r="Q18" s="209"/>
      <c r="R18" s="205"/>
      <c r="S18" s="95"/>
      <c r="T18" s="156">
        <v>1</v>
      </c>
      <c r="U18" s="209"/>
      <c r="V18" s="122"/>
      <c r="W18" s="107"/>
      <c r="X18" s="107"/>
      <c r="Y18" s="189"/>
      <c r="Z18" s="108"/>
      <c r="AA18" s="199"/>
    </row>
    <row r="19" spans="1:27" s="104" customFormat="1" ht="17">
      <c r="A19" s="235">
        <v>9</v>
      </c>
      <c r="B19" s="96"/>
      <c r="C19" s="214"/>
      <c r="D19" s="215"/>
      <c r="E19" s="214"/>
      <c r="F19" s="96"/>
      <c r="G19" s="96"/>
      <c r="H19" s="96"/>
      <c r="I19" s="189"/>
      <c r="J19" s="106" t="s">
        <v>28</v>
      </c>
      <c r="K19" s="95"/>
      <c r="L19" s="156"/>
      <c r="M19" s="106"/>
      <c r="N19" s="96"/>
      <c r="O19" s="107"/>
      <c r="P19" s="109"/>
      <c r="Q19" s="209"/>
      <c r="R19" s="205"/>
      <c r="S19" s="95"/>
      <c r="T19" s="225">
        <v>1</v>
      </c>
      <c r="U19" s="209"/>
      <c r="V19" s="122"/>
      <c r="W19" s="107"/>
      <c r="X19" s="107"/>
      <c r="Y19" s="107"/>
      <c r="Z19" s="108"/>
      <c r="AA19" s="199"/>
    </row>
    <row r="20" spans="1:27" s="104" customFormat="1" ht="17">
      <c r="A20" s="235">
        <v>10</v>
      </c>
      <c r="B20" s="96"/>
      <c r="C20" s="214"/>
      <c r="D20" s="215"/>
      <c r="E20" s="214"/>
      <c r="F20" s="96"/>
      <c r="G20" s="96"/>
      <c r="H20" s="96"/>
      <c r="I20" s="189"/>
      <c r="J20" s="106" t="s">
        <v>28</v>
      </c>
      <c r="K20" s="95"/>
      <c r="L20" s="156"/>
      <c r="M20" s="106"/>
      <c r="N20" s="96"/>
      <c r="O20" s="107"/>
      <c r="P20" s="109"/>
      <c r="Q20" s="209"/>
      <c r="R20" s="205"/>
      <c r="S20" s="95"/>
      <c r="T20" s="156">
        <v>1</v>
      </c>
      <c r="U20" s="209"/>
      <c r="V20" s="122"/>
      <c r="W20" s="107"/>
      <c r="X20" s="107"/>
      <c r="Y20" s="107"/>
      <c r="Z20" s="108"/>
      <c r="AA20" s="199"/>
    </row>
    <row r="21" spans="1:27" s="104" customFormat="1">
      <c r="A21" s="204"/>
      <c r="B21" s="96"/>
      <c r="C21" s="214"/>
      <c r="D21" s="215"/>
      <c r="E21" s="214"/>
      <c r="F21" s="96"/>
      <c r="G21" s="96"/>
      <c r="H21" s="96"/>
      <c r="I21" s="189"/>
      <c r="J21" s="106"/>
      <c r="K21" s="95"/>
      <c r="L21" s="156"/>
      <c r="M21" s="106"/>
      <c r="N21" s="96"/>
      <c r="O21" s="107"/>
      <c r="P21" s="109"/>
      <c r="Q21" s="209"/>
      <c r="R21" s="205"/>
      <c r="S21" s="95"/>
      <c r="T21" s="156">
        <v>1</v>
      </c>
      <c r="U21" s="209"/>
      <c r="V21" s="210"/>
      <c r="W21" s="107"/>
      <c r="X21" s="107"/>
      <c r="Y21" s="189"/>
      <c r="Z21" s="108"/>
      <c r="AA21" s="199"/>
    </row>
    <row r="22" spans="1:27" s="104" customFormat="1">
      <c r="A22" s="204"/>
      <c r="B22" s="96"/>
      <c r="C22" s="214"/>
      <c r="D22" s="215"/>
      <c r="E22" s="214"/>
      <c r="F22" s="96"/>
      <c r="G22" s="96"/>
      <c r="H22" s="96"/>
      <c r="I22" s="189"/>
      <c r="J22" s="106"/>
      <c r="K22" s="95"/>
      <c r="L22" s="156"/>
      <c r="M22" s="106"/>
      <c r="N22" s="96"/>
      <c r="O22" s="107"/>
      <c r="P22" s="109"/>
      <c r="Q22" s="209"/>
      <c r="R22" s="205"/>
      <c r="S22" s="95"/>
      <c r="T22" s="156">
        <v>1</v>
      </c>
      <c r="U22" s="209"/>
      <c r="V22" s="122"/>
      <c r="W22" s="107"/>
      <c r="X22" s="107"/>
      <c r="Y22" s="189"/>
      <c r="Z22" s="108"/>
      <c r="AA22" s="199"/>
    </row>
    <row r="23" spans="1:27" s="104" customFormat="1">
      <c r="A23" s="204"/>
      <c r="B23" s="96"/>
      <c r="C23" s="214"/>
      <c r="D23" s="215"/>
      <c r="E23" s="214"/>
      <c r="F23" s="96"/>
      <c r="G23" s="96"/>
      <c r="H23" s="96"/>
      <c r="I23" s="189"/>
      <c r="J23" s="106"/>
      <c r="K23" s="95"/>
      <c r="L23" s="156"/>
      <c r="M23" s="106"/>
      <c r="N23" s="96"/>
      <c r="O23" s="107"/>
      <c r="P23" s="109"/>
      <c r="Q23" s="209"/>
      <c r="R23" s="205"/>
      <c r="S23" s="95"/>
      <c r="T23" s="225">
        <v>1</v>
      </c>
      <c r="U23" s="209"/>
      <c r="V23" s="122"/>
      <c r="W23" s="107"/>
      <c r="X23" s="107"/>
      <c r="Y23" s="189"/>
      <c r="Z23" s="108"/>
      <c r="AA23" s="199"/>
    </row>
    <row r="24" spans="1:27" s="104" customFormat="1">
      <c r="A24" s="204"/>
      <c r="B24" s="96"/>
      <c r="C24" s="214"/>
      <c r="D24" s="215"/>
      <c r="E24" s="214"/>
      <c r="F24" s="96"/>
      <c r="G24" s="96"/>
      <c r="H24" s="96"/>
      <c r="I24" s="189"/>
      <c r="J24" s="106"/>
      <c r="K24" s="95"/>
      <c r="L24" s="156"/>
      <c r="M24" s="106"/>
      <c r="N24" s="96"/>
      <c r="O24" s="107"/>
      <c r="P24" s="109"/>
      <c r="Q24" s="209"/>
      <c r="R24" s="205"/>
      <c r="S24" s="95"/>
      <c r="T24" s="156">
        <v>1</v>
      </c>
      <c r="U24" s="209"/>
      <c r="V24" s="210"/>
      <c r="W24" s="107"/>
      <c r="X24" s="107"/>
      <c r="Y24" s="189"/>
      <c r="Z24" s="108"/>
      <c r="AA24" s="199"/>
    </row>
    <row r="25" spans="1:27" s="104" customFormat="1">
      <c r="A25" s="204"/>
      <c r="B25" s="96"/>
      <c r="C25" s="214"/>
      <c r="D25" s="215"/>
      <c r="E25" s="214"/>
      <c r="F25" s="96"/>
      <c r="G25" s="96"/>
      <c r="H25" s="96"/>
      <c r="I25" s="189"/>
      <c r="J25" s="106"/>
      <c r="K25" s="95"/>
      <c r="L25" s="156"/>
      <c r="M25" s="106"/>
      <c r="N25" s="96"/>
      <c r="O25" s="107"/>
      <c r="P25" s="109"/>
      <c r="Q25" s="209"/>
      <c r="R25" s="205"/>
      <c r="S25" s="95"/>
      <c r="T25" s="156">
        <v>1</v>
      </c>
      <c r="U25" s="209"/>
      <c r="V25" s="122"/>
      <c r="W25" s="107"/>
      <c r="X25" s="107"/>
      <c r="Y25" s="107"/>
      <c r="Z25" s="108"/>
      <c r="AA25" s="199"/>
    </row>
    <row r="26" spans="1:27" s="104" customFormat="1">
      <c r="A26" s="204"/>
      <c r="B26" s="96"/>
      <c r="C26" s="214"/>
      <c r="D26" s="215"/>
      <c r="E26" s="214"/>
      <c r="F26" s="96"/>
      <c r="G26" s="96"/>
      <c r="H26" s="96"/>
      <c r="I26" s="189"/>
      <c r="J26" s="106"/>
      <c r="K26" s="95"/>
      <c r="L26" s="156"/>
      <c r="M26" s="106"/>
      <c r="N26" s="96"/>
      <c r="O26" s="107"/>
      <c r="P26" s="109"/>
      <c r="Q26" s="209"/>
      <c r="R26" s="205"/>
      <c r="S26" s="95"/>
      <c r="T26" s="156">
        <v>1</v>
      </c>
      <c r="U26" s="209"/>
      <c r="V26" s="122"/>
      <c r="W26" s="107"/>
      <c r="X26" s="107"/>
      <c r="Y26" s="189"/>
      <c r="Z26" s="108"/>
      <c r="AA26" s="199"/>
    </row>
    <row r="27" spans="1:27" s="104" customFormat="1">
      <c r="A27" s="204"/>
      <c r="B27" s="96"/>
      <c r="C27" s="214"/>
      <c r="D27" s="215"/>
      <c r="E27" s="214"/>
      <c r="F27" s="96"/>
      <c r="G27" s="96"/>
      <c r="H27" s="96"/>
      <c r="I27" s="189"/>
      <c r="J27" s="106"/>
      <c r="K27" s="95"/>
      <c r="L27" s="156"/>
      <c r="M27" s="106"/>
      <c r="N27" s="96"/>
      <c r="O27" s="107"/>
      <c r="P27" s="109"/>
      <c r="Q27" s="209"/>
      <c r="R27" s="205"/>
      <c r="S27" s="95"/>
      <c r="T27" s="225">
        <v>1</v>
      </c>
      <c r="U27" s="209"/>
      <c r="V27" s="122"/>
      <c r="W27" s="107"/>
      <c r="X27" s="107"/>
      <c r="Y27" s="189"/>
      <c r="Z27" s="108"/>
      <c r="AA27" s="199"/>
    </row>
    <row r="28" spans="1:27" s="104" customFormat="1">
      <c r="A28" s="204"/>
      <c r="B28" s="96"/>
      <c r="C28" s="214"/>
      <c r="D28" s="215"/>
      <c r="E28" s="214"/>
      <c r="F28" s="96"/>
      <c r="G28" s="96"/>
      <c r="H28" s="96"/>
      <c r="I28" s="189"/>
      <c r="J28" s="106"/>
      <c r="K28" s="95"/>
      <c r="L28" s="156"/>
      <c r="M28" s="106"/>
      <c r="N28" s="96"/>
      <c r="O28" s="107"/>
      <c r="P28" s="109"/>
      <c r="Q28" s="209"/>
      <c r="R28" s="205"/>
      <c r="S28" s="95"/>
      <c r="T28" s="156">
        <v>1</v>
      </c>
      <c r="U28" s="209"/>
      <c r="V28" s="210"/>
      <c r="W28" s="107"/>
      <c r="X28" s="107"/>
      <c r="Y28" s="189"/>
      <c r="Z28" s="108"/>
      <c r="AA28" s="199"/>
    </row>
    <row r="29" spans="1:27" s="104" customFormat="1">
      <c r="A29" s="204"/>
      <c r="B29" s="96"/>
      <c r="C29" s="214"/>
      <c r="D29" s="215"/>
      <c r="E29" s="214"/>
      <c r="F29" s="96"/>
      <c r="G29" s="96"/>
      <c r="H29" s="96"/>
      <c r="I29" s="189"/>
      <c r="J29" s="106"/>
      <c r="K29" s="95"/>
      <c r="L29" s="156"/>
      <c r="M29" s="106"/>
      <c r="N29" s="96"/>
      <c r="O29" s="107"/>
      <c r="P29" s="109"/>
      <c r="Q29" s="209"/>
      <c r="R29" s="205"/>
      <c r="S29" s="95"/>
      <c r="T29" s="156">
        <v>1</v>
      </c>
      <c r="U29" s="209"/>
      <c r="V29" s="122"/>
      <c r="W29" s="107"/>
      <c r="X29" s="107"/>
      <c r="Y29" s="189"/>
      <c r="Z29" s="108"/>
      <c r="AA29" s="199"/>
    </row>
    <row r="30" spans="1:27" s="104" customFormat="1">
      <c r="A30" s="204"/>
      <c r="B30" s="96"/>
      <c r="C30" s="214"/>
      <c r="D30" s="215"/>
      <c r="E30" s="214"/>
      <c r="F30" s="96"/>
      <c r="G30" s="96"/>
      <c r="H30" s="96"/>
      <c r="I30" s="189"/>
      <c r="J30" s="106"/>
      <c r="K30" s="95"/>
      <c r="L30" s="156"/>
      <c r="M30" s="106"/>
      <c r="N30" s="96"/>
      <c r="O30" s="107"/>
      <c r="P30" s="109"/>
      <c r="Q30" s="209"/>
      <c r="R30" s="205"/>
      <c r="S30" s="95"/>
      <c r="T30" s="156">
        <v>1</v>
      </c>
      <c r="U30" s="209"/>
      <c r="V30" s="210"/>
      <c r="W30" s="107"/>
      <c r="X30" s="107"/>
      <c r="Y30" s="189"/>
      <c r="Z30" s="108"/>
      <c r="AA30" s="199"/>
    </row>
    <row r="31" spans="1:27" s="104" customFormat="1">
      <c r="A31" s="204"/>
      <c r="B31" s="96"/>
      <c r="C31" s="214"/>
      <c r="D31" s="215"/>
      <c r="E31" s="214"/>
      <c r="F31" s="96"/>
      <c r="G31" s="96"/>
      <c r="H31" s="96"/>
      <c r="I31" s="189"/>
      <c r="J31" s="106"/>
      <c r="K31" s="95"/>
      <c r="L31" s="156"/>
      <c r="M31" s="106"/>
      <c r="N31" s="96"/>
      <c r="O31" s="107"/>
      <c r="P31" s="109"/>
      <c r="Q31" s="209"/>
      <c r="R31" s="205"/>
      <c r="S31" s="95"/>
      <c r="T31" s="225">
        <v>1</v>
      </c>
      <c r="U31" s="209"/>
      <c r="V31" s="122"/>
      <c r="W31" s="107"/>
      <c r="X31" s="107"/>
      <c r="Y31" s="189"/>
      <c r="Z31" s="108"/>
      <c r="AA31" s="199"/>
    </row>
    <row r="32" spans="1:27" s="104" customFormat="1">
      <c r="A32" s="204"/>
      <c r="B32" s="96"/>
      <c r="C32" s="214"/>
      <c r="D32" s="215"/>
      <c r="E32" s="214"/>
      <c r="F32" s="96"/>
      <c r="G32" s="96"/>
      <c r="H32" s="96"/>
      <c r="I32" s="189"/>
      <c r="J32" s="106"/>
      <c r="K32" s="95"/>
      <c r="L32" s="156"/>
      <c r="M32" s="106"/>
      <c r="N32" s="96"/>
      <c r="O32" s="107"/>
      <c r="P32" s="109"/>
      <c r="Q32" s="209"/>
      <c r="R32" s="205"/>
      <c r="S32" s="95"/>
      <c r="T32" s="156">
        <v>1</v>
      </c>
      <c r="U32" s="209"/>
      <c r="V32" s="122"/>
      <c r="W32" s="107"/>
      <c r="X32" s="107"/>
      <c r="Y32" s="189"/>
      <c r="Z32" s="108"/>
      <c r="AA32" s="199"/>
    </row>
    <row r="33" spans="1:27" s="104" customFormat="1">
      <c r="A33" s="204"/>
      <c r="B33" s="96"/>
      <c r="C33" s="214"/>
      <c r="D33" s="215"/>
      <c r="E33" s="214"/>
      <c r="F33" s="96"/>
      <c r="G33" s="96"/>
      <c r="H33" s="96"/>
      <c r="I33" s="189"/>
      <c r="J33" s="106"/>
      <c r="K33" s="95"/>
      <c r="L33" s="156"/>
      <c r="M33" s="106"/>
      <c r="N33" s="96"/>
      <c r="O33" s="107"/>
      <c r="P33" s="109"/>
      <c r="Q33" s="209"/>
      <c r="R33" s="205"/>
      <c r="S33" s="95"/>
      <c r="T33" s="156">
        <v>1</v>
      </c>
      <c r="U33" s="209"/>
      <c r="V33" s="122"/>
      <c r="W33" s="107"/>
      <c r="X33" s="107"/>
      <c r="Y33" s="107"/>
      <c r="Z33" s="108"/>
      <c r="AA33" s="199"/>
    </row>
    <row r="34" spans="1:27" s="104" customFormat="1">
      <c r="A34" s="204"/>
      <c r="B34" s="96"/>
      <c r="C34" s="214"/>
      <c r="D34" s="215"/>
      <c r="E34" s="214"/>
      <c r="F34" s="96"/>
      <c r="G34" s="96"/>
      <c r="H34" s="96"/>
      <c r="I34" s="189"/>
      <c r="J34" s="106"/>
      <c r="K34" s="95"/>
      <c r="L34" s="156"/>
      <c r="M34" s="106"/>
      <c r="N34" s="96"/>
      <c r="O34" s="107"/>
      <c r="P34" s="109"/>
      <c r="Q34" s="209"/>
      <c r="R34" s="205"/>
      <c r="S34" s="95"/>
      <c r="T34" s="156">
        <v>1</v>
      </c>
      <c r="U34" s="209"/>
      <c r="V34" s="210"/>
      <c r="W34" s="107"/>
      <c r="X34" s="107"/>
      <c r="Y34" s="189"/>
      <c r="Z34" s="108"/>
      <c r="AA34" s="199"/>
    </row>
    <row r="35" spans="1:27" s="104" customFormat="1">
      <c r="A35" s="204"/>
      <c r="B35" s="96"/>
      <c r="C35" s="214"/>
      <c r="D35" s="215"/>
      <c r="E35" s="214"/>
      <c r="F35" s="96"/>
      <c r="G35" s="96"/>
      <c r="H35" s="96"/>
      <c r="I35" s="189"/>
      <c r="J35" s="106"/>
      <c r="K35" s="95"/>
      <c r="L35" s="156"/>
      <c r="M35" s="106"/>
      <c r="N35" s="96"/>
      <c r="O35" s="107"/>
      <c r="P35" s="109"/>
      <c r="Q35" s="209"/>
      <c r="R35" s="205"/>
      <c r="S35" s="95"/>
      <c r="T35" s="225">
        <v>1</v>
      </c>
      <c r="U35" s="209"/>
      <c r="V35" s="122"/>
      <c r="W35" s="107"/>
      <c r="X35" s="107"/>
      <c r="Y35" s="189"/>
      <c r="Z35" s="108"/>
      <c r="AA35" s="199"/>
    </row>
    <row r="36" spans="1:27" s="104" customFormat="1">
      <c r="A36" s="204"/>
      <c r="B36" s="96"/>
      <c r="C36" s="214"/>
      <c r="D36" s="215"/>
      <c r="E36" s="214"/>
      <c r="F36" s="96"/>
      <c r="G36" s="96"/>
      <c r="H36" s="96"/>
      <c r="I36" s="189"/>
      <c r="J36" s="106"/>
      <c r="K36" s="95"/>
      <c r="L36" s="156"/>
      <c r="M36" s="106"/>
      <c r="N36" s="96"/>
      <c r="O36" s="107"/>
      <c r="P36" s="109"/>
      <c r="Q36" s="209"/>
      <c r="R36" s="205"/>
      <c r="S36" s="95"/>
      <c r="T36" s="156">
        <v>1</v>
      </c>
      <c r="U36" s="209"/>
      <c r="V36" s="122"/>
      <c r="W36" s="107"/>
      <c r="X36" s="107"/>
      <c r="Y36" s="189"/>
      <c r="Z36" s="108"/>
      <c r="AA36" s="199"/>
    </row>
    <row r="37" spans="1:27" s="104" customFormat="1">
      <c r="A37" s="204"/>
      <c r="B37" s="96"/>
      <c r="C37" s="214"/>
      <c r="D37" s="215"/>
      <c r="E37" s="214"/>
      <c r="F37" s="96"/>
      <c r="G37" s="96"/>
      <c r="H37" s="96"/>
      <c r="I37" s="189"/>
      <c r="J37" s="106"/>
      <c r="K37" s="95"/>
      <c r="L37" s="156"/>
      <c r="M37" s="106"/>
      <c r="N37" s="96"/>
      <c r="O37" s="107"/>
      <c r="P37" s="109"/>
      <c r="Q37" s="209"/>
      <c r="R37" s="205"/>
      <c r="S37" s="95"/>
      <c r="T37" s="156">
        <v>1</v>
      </c>
      <c r="U37" s="209"/>
      <c r="V37" s="122"/>
      <c r="W37" s="107"/>
      <c r="X37" s="107"/>
      <c r="Y37" s="107"/>
      <c r="Z37" s="108"/>
      <c r="AA37" s="199"/>
    </row>
    <row r="38" spans="1:27" s="104" customFormat="1">
      <c r="A38" s="204"/>
      <c r="B38" s="96"/>
      <c r="C38" s="214"/>
      <c r="D38" s="215"/>
      <c r="E38" s="214"/>
      <c r="F38" s="96"/>
      <c r="G38" s="96"/>
      <c r="H38" s="96"/>
      <c r="I38" s="189"/>
      <c r="J38" s="106"/>
      <c r="K38" s="95"/>
      <c r="L38" s="156"/>
      <c r="M38" s="106"/>
      <c r="N38" s="96"/>
      <c r="O38" s="107"/>
      <c r="P38" s="109"/>
      <c r="Q38" s="209"/>
      <c r="R38" s="205"/>
      <c r="S38" s="95"/>
      <c r="T38" s="156">
        <v>1</v>
      </c>
      <c r="U38" s="209"/>
      <c r="V38" s="122"/>
      <c r="W38" s="107"/>
      <c r="X38" s="107"/>
      <c r="Y38" s="189"/>
      <c r="Z38" s="108"/>
      <c r="AA38" s="199"/>
    </row>
    <row r="39" spans="1:27" s="104" customFormat="1">
      <c r="A39" s="204"/>
      <c r="B39" s="96"/>
      <c r="C39" s="214"/>
      <c r="D39" s="215"/>
      <c r="E39" s="214"/>
      <c r="F39" s="96"/>
      <c r="G39" s="96"/>
      <c r="H39" s="96"/>
      <c r="I39" s="189"/>
      <c r="J39" s="106"/>
      <c r="K39" s="95"/>
      <c r="L39" s="156"/>
      <c r="M39" s="106"/>
      <c r="N39" s="96"/>
      <c r="O39" s="107"/>
      <c r="P39" s="109"/>
      <c r="Q39" s="209"/>
      <c r="R39" s="205"/>
      <c r="S39" s="95"/>
      <c r="T39" s="225">
        <v>1</v>
      </c>
      <c r="U39" s="209"/>
      <c r="V39" s="122"/>
      <c r="W39" s="107"/>
      <c r="X39" s="107"/>
      <c r="Y39" s="189"/>
      <c r="Z39" s="108"/>
      <c r="AA39" s="199"/>
    </row>
    <row r="40" spans="1:27" s="104" customFormat="1">
      <c r="A40" s="204"/>
      <c r="B40" s="96"/>
      <c r="C40" s="214"/>
      <c r="D40" s="215"/>
      <c r="E40" s="214"/>
      <c r="F40" s="96"/>
      <c r="G40" s="96"/>
      <c r="H40" s="96"/>
      <c r="I40" s="189"/>
      <c r="J40" s="106"/>
      <c r="K40" s="95"/>
      <c r="L40" s="156"/>
      <c r="M40" s="106"/>
      <c r="N40" s="96"/>
      <c r="O40" s="107"/>
      <c r="P40" s="109"/>
      <c r="Q40" s="209"/>
      <c r="R40" s="205"/>
      <c r="S40" s="95"/>
      <c r="T40" s="156">
        <v>1</v>
      </c>
      <c r="U40" s="209"/>
      <c r="V40" s="122"/>
      <c r="W40" s="107"/>
      <c r="X40" s="107"/>
      <c r="Y40" s="189"/>
      <c r="Z40" s="108"/>
      <c r="AA40" s="199"/>
    </row>
    <row r="41" spans="1:27" s="104" customFormat="1">
      <c r="A41" s="204"/>
      <c r="B41" s="96"/>
      <c r="C41" s="214"/>
      <c r="D41" s="215"/>
      <c r="E41" s="214"/>
      <c r="F41" s="96"/>
      <c r="G41" s="96"/>
      <c r="H41" s="96"/>
      <c r="I41" s="189"/>
      <c r="J41" s="106"/>
      <c r="K41" s="95"/>
      <c r="L41" s="156"/>
      <c r="M41" s="106"/>
      <c r="N41" s="96"/>
      <c r="O41" s="107"/>
      <c r="P41" s="109"/>
      <c r="Q41" s="209"/>
      <c r="R41" s="205"/>
      <c r="S41" s="95"/>
      <c r="T41" s="156">
        <v>1</v>
      </c>
      <c r="U41" s="209"/>
      <c r="V41" s="122"/>
      <c r="W41" s="107"/>
      <c r="X41" s="107"/>
      <c r="Y41" s="189"/>
      <c r="Z41" s="108"/>
      <c r="AA41" s="199"/>
    </row>
    <row r="42" spans="1:27" s="104" customFormat="1">
      <c r="A42" s="204"/>
      <c r="B42" s="96"/>
      <c r="C42" s="214"/>
      <c r="D42" s="215"/>
      <c r="E42" s="214"/>
      <c r="F42" s="96"/>
      <c r="G42" s="96"/>
      <c r="H42" s="96"/>
      <c r="I42" s="189"/>
      <c r="J42" s="106"/>
      <c r="K42" s="95"/>
      <c r="L42" s="156"/>
      <c r="M42" s="106"/>
      <c r="N42" s="96"/>
      <c r="O42" s="107"/>
      <c r="P42" s="109"/>
      <c r="Q42" s="209"/>
      <c r="R42" s="205"/>
      <c r="S42" s="95"/>
      <c r="T42" s="156">
        <v>1</v>
      </c>
      <c r="U42" s="209"/>
      <c r="V42" s="122"/>
      <c r="W42" s="107"/>
      <c r="X42" s="107"/>
      <c r="Y42" s="189"/>
      <c r="Z42" s="108"/>
      <c r="AA42" s="199"/>
    </row>
    <row r="43" spans="1:27" s="104" customFormat="1">
      <c r="A43" s="204"/>
      <c r="B43" s="96"/>
      <c r="C43" s="214"/>
      <c r="D43" s="215"/>
      <c r="E43" s="214"/>
      <c r="F43" s="96"/>
      <c r="G43" s="96"/>
      <c r="H43" s="96"/>
      <c r="I43" s="189"/>
      <c r="J43" s="106"/>
      <c r="K43" s="95"/>
      <c r="L43" s="156"/>
      <c r="M43" s="106"/>
      <c r="N43" s="96"/>
      <c r="O43" s="107"/>
      <c r="P43" s="109"/>
      <c r="Q43" s="209"/>
      <c r="R43" s="205"/>
      <c r="S43" s="95"/>
      <c r="T43" s="225">
        <v>1</v>
      </c>
      <c r="U43" s="209"/>
      <c r="V43" s="122"/>
      <c r="W43" s="107"/>
      <c r="X43" s="107"/>
      <c r="Y43" s="189"/>
      <c r="Z43" s="108"/>
      <c r="AA43" s="199"/>
    </row>
    <row r="44" spans="1:27" s="104" customFormat="1">
      <c r="A44" s="204"/>
      <c r="B44" s="96"/>
      <c r="C44" s="214"/>
      <c r="D44" s="215"/>
      <c r="E44" s="214"/>
      <c r="F44" s="96"/>
      <c r="G44" s="96"/>
      <c r="H44" s="96"/>
      <c r="I44" s="189"/>
      <c r="J44" s="106"/>
      <c r="K44" s="95"/>
      <c r="L44" s="156"/>
      <c r="M44" s="106"/>
      <c r="N44" s="96"/>
      <c r="O44" s="107"/>
      <c r="P44" s="109"/>
      <c r="Q44" s="209"/>
      <c r="R44" s="205"/>
      <c r="S44" s="95"/>
      <c r="T44" s="156">
        <v>1</v>
      </c>
      <c r="U44" s="209"/>
      <c r="V44" s="122"/>
      <c r="W44" s="107"/>
      <c r="X44" s="107"/>
      <c r="Y44" s="189"/>
      <c r="Z44" s="108"/>
      <c r="AA44" s="199"/>
    </row>
    <row r="45" spans="1:27" s="104" customFormat="1">
      <c r="A45" s="204"/>
      <c r="B45" s="96"/>
      <c r="C45" s="214"/>
      <c r="D45" s="215"/>
      <c r="E45" s="214"/>
      <c r="F45" s="96"/>
      <c r="G45" s="96"/>
      <c r="H45" s="96"/>
      <c r="I45" s="189"/>
      <c r="J45" s="106"/>
      <c r="K45" s="95"/>
      <c r="L45" s="156"/>
      <c r="M45" s="106"/>
      <c r="N45" s="96"/>
      <c r="O45" s="107"/>
      <c r="P45" s="109"/>
      <c r="Q45" s="209"/>
      <c r="R45" s="205"/>
      <c r="S45" s="95"/>
      <c r="T45" s="156">
        <v>1</v>
      </c>
      <c r="U45" s="209"/>
      <c r="V45" s="122"/>
      <c r="W45" s="107"/>
      <c r="X45" s="107"/>
      <c r="Y45" s="189"/>
      <c r="Z45" s="108"/>
      <c r="AA45" s="199"/>
    </row>
    <row r="46" spans="1:27" s="104" customFormat="1">
      <c r="A46" s="204"/>
      <c r="B46" s="96"/>
      <c r="C46" s="214"/>
      <c r="D46" s="215"/>
      <c r="E46" s="214"/>
      <c r="F46" s="96"/>
      <c r="G46" s="96"/>
      <c r="H46" s="96"/>
      <c r="I46" s="189"/>
      <c r="J46" s="106"/>
      <c r="K46" s="95"/>
      <c r="L46" s="156"/>
      <c r="M46" s="106"/>
      <c r="N46" s="96"/>
      <c r="O46" s="107"/>
      <c r="P46" s="109"/>
      <c r="Q46" s="209"/>
      <c r="R46" s="205"/>
      <c r="S46" s="95"/>
      <c r="T46" s="156">
        <v>1</v>
      </c>
      <c r="U46" s="209"/>
      <c r="V46" s="122"/>
      <c r="W46" s="107"/>
      <c r="X46" s="107"/>
      <c r="Y46" s="189"/>
      <c r="Z46" s="108"/>
      <c r="AA46" s="199"/>
    </row>
    <row r="47" spans="1:27" s="104" customFormat="1">
      <c r="A47" s="204"/>
      <c r="B47" s="96"/>
      <c r="C47" s="214"/>
      <c r="D47" s="215"/>
      <c r="E47" s="214"/>
      <c r="F47" s="96"/>
      <c r="G47" s="96"/>
      <c r="H47" s="96"/>
      <c r="I47" s="189"/>
      <c r="J47" s="106"/>
      <c r="K47" s="95"/>
      <c r="L47" s="156"/>
      <c r="M47" s="106"/>
      <c r="N47" s="96"/>
      <c r="O47" s="107"/>
      <c r="P47" s="109"/>
      <c r="Q47" s="209"/>
      <c r="R47" s="205"/>
      <c r="S47" s="95"/>
      <c r="T47" s="225">
        <v>1</v>
      </c>
      <c r="U47" s="209"/>
      <c r="V47" s="122"/>
      <c r="W47" s="107"/>
      <c r="X47" s="107"/>
      <c r="Y47" s="107"/>
      <c r="Z47" s="108"/>
      <c r="AA47" s="199"/>
    </row>
    <row r="48" spans="1:27" s="104" customFormat="1">
      <c r="A48" s="204"/>
      <c r="B48" s="96"/>
      <c r="C48" s="214"/>
      <c r="D48" s="215"/>
      <c r="E48" s="214"/>
      <c r="F48" s="96"/>
      <c r="G48" s="96"/>
      <c r="H48" s="96"/>
      <c r="I48" s="189"/>
      <c r="J48" s="106"/>
      <c r="K48" s="95"/>
      <c r="L48" s="156"/>
      <c r="M48" s="106"/>
      <c r="N48" s="96"/>
      <c r="O48" s="107"/>
      <c r="P48" s="109"/>
      <c r="Q48" s="209"/>
      <c r="R48" s="205"/>
      <c r="S48" s="95"/>
      <c r="T48" s="156">
        <v>1</v>
      </c>
      <c r="U48" s="209"/>
      <c r="V48" s="122"/>
      <c r="W48" s="107"/>
      <c r="X48" s="107"/>
      <c r="Y48" s="189"/>
      <c r="Z48" s="108"/>
      <c r="AA48" s="199"/>
    </row>
    <row r="49" spans="1:27" s="104" customFormat="1">
      <c r="A49" s="204"/>
      <c r="B49" s="96"/>
      <c r="C49" s="214"/>
      <c r="D49" s="215"/>
      <c r="E49" s="214"/>
      <c r="F49" s="96"/>
      <c r="G49" s="189"/>
      <c r="H49" s="106"/>
      <c r="I49" s="192"/>
      <c r="J49" s="105"/>
      <c r="K49" s="95"/>
      <c r="L49" s="96"/>
      <c r="M49" s="106"/>
      <c r="N49" s="109"/>
      <c r="O49" s="95"/>
      <c r="P49" s="205"/>
      <c r="Q49" s="209"/>
      <c r="R49" s="105"/>
      <c r="S49" s="193"/>
      <c r="T49" s="156">
        <v>1</v>
      </c>
      <c r="U49" s="209"/>
      <c r="V49" s="122"/>
      <c r="W49" s="107"/>
      <c r="X49" s="108"/>
      <c r="Y49" s="190"/>
      <c r="Z49" s="107"/>
      <c r="AA49" s="198"/>
    </row>
    <row r="50" spans="1:27" s="104" customFormat="1">
      <c r="A50" s="204"/>
      <c r="B50" s="96"/>
      <c r="C50" s="214"/>
      <c r="D50" s="215"/>
      <c r="E50" s="214"/>
      <c r="F50" s="96"/>
      <c r="G50" s="96"/>
      <c r="H50" s="96"/>
      <c r="I50" s="189"/>
      <c r="J50" s="106"/>
      <c r="K50" s="95"/>
      <c r="L50" s="156"/>
      <c r="M50" s="106"/>
      <c r="N50" s="96"/>
      <c r="O50" s="107"/>
      <c r="P50" s="109"/>
      <c r="Q50" s="209"/>
      <c r="R50" s="205"/>
      <c r="S50" s="95"/>
      <c r="T50" s="156">
        <v>1</v>
      </c>
      <c r="U50" s="209"/>
      <c r="V50" s="122"/>
      <c r="W50" s="107"/>
      <c r="X50" s="107"/>
      <c r="Y50" s="107"/>
      <c r="Z50" s="108"/>
      <c r="AA50" s="199"/>
    </row>
    <row r="51" spans="1:27" s="104" customFormat="1">
      <c r="A51" s="204"/>
      <c r="B51" s="96"/>
      <c r="C51" s="214"/>
      <c r="D51" s="215"/>
      <c r="E51" s="214"/>
      <c r="F51" s="96"/>
      <c r="G51" s="96"/>
      <c r="H51" s="96"/>
      <c r="I51" s="189"/>
      <c r="J51" s="106"/>
      <c r="K51" s="95"/>
      <c r="L51" s="156"/>
      <c r="M51" s="106"/>
      <c r="N51" s="96"/>
      <c r="O51" s="107"/>
      <c r="P51" s="109"/>
      <c r="Q51" s="209"/>
      <c r="R51" s="205"/>
      <c r="S51" s="193"/>
      <c r="T51" s="225">
        <v>1</v>
      </c>
      <c r="U51" s="209"/>
      <c r="V51" s="122"/>
      <c r="W51" s="107"/>
      <c r="X51" s="107"/>
      <c r="Y51" s="189"/>
      <c r="Z51" s="108"/>
      <c r="AA51" s="199"/>
    </row>
    <row r="52" spans="1:27" s="104" customFormat="1">
      <c r="A52" s="204"/>
      <c r="B52" s="96"/>
      <c r="C52" s="214"/>
      <c r="D52" s="215"/>
      <c r="E52" s="214"/>
      <c r="F52" s="96"/>
      <c r="G52" s="96"/>
      <c r="H52" s="96"/>
      <c r="I52" s="189"/>
      <c r="J52" s="106"/>
      <c r="K52" s="95"/>
      <c r="L52" s="156"/>
      <c r="M52" s="106"/>
      <c r="N52" s="96"/>
      <c r="O52" s="107"/>
      <c r="P52" s="109"/>
      <c r="Q52" s="209"/>
      <c r="R52" s="205"/>
      <c r="S52" s="95"/>
      <c r="T52" s="156">
        <v>1</v>
      </c>
      <c r="U52" s="209"/>
      <c r="V52" s="122"/>
      <c r="W52" s="107"/>
      <c r="X52" s="107"/>
      <c r="Y52" s="107"/>
      <c r="Z52" s="108"/>
      <c r="AA52" s="199"/>
    </row>
    <row r="53" spans="1:27" s="104" customFormat="1">
      <c r="A53" s="204"/>
      <c r="B53" s="96"/>
      <c r="C53" s="214"/>
      <c r="D53" s="215"/>
      <c r="E53" s="214"/>
      <c r="F53" s="96"/>
      <c r="G53" s="96"/>
      <c r="H53" s="96"/>
      <c r="I53" s="189"/>
      <c r="J53" s="106"/>
      <c r="K53" s="95"/>
      <c r="L53" s="156"/>
      <c r="M53" s="106"/>
      <c r="N53" s="96"/>
      <c r="O53" s="107"/>
      <c r="P53" s="109"/>
      <c r="Q53" s="209"/>
      <c r="R53" s="205"/>
      <c r="S53" s="95"/>
      <c r="T53" s="156">
        <v>1</v>
      </c>
      <c r="U53" s="209"/>
      <c r="V53" s="122"/>
      <c r="W53" s="107"/>
      <c r="X53" s="107"/>
      <c r="Y53" s="189"/>
      <c r="Z53" s="108"/>
      <c r="AA53" s="199"/>
    </row>
    <row r="54" spans="1:27" s="104" customFormat="1">
      <c r="A54" s="204"/>
      <c r="B54" s="96"/>
      <c r="C54" s="214"/>
      <c r="D54" s="215"/>
      <c r="E54" s="214"/>
      <c r="F54" s="96"/>
      <c r="G54" s="96"/>
      <c r="H54" s="96"/>
      <c r="I54" s="189"/>
      <c r="J54" s="106"/>
      <c r="K54" s="95"/>
      <c r="L54" s="156"/>
      <c r="M54" s="106"/>
      <c r="N54" s="96"/>
      <c r="O54" s="107"/>
      <c r="P54" s="109"/>
      <c r="Q54" s="209"/>
      <c r="R54" s="205"/>
      <c r="S54" s="95"/>
      <c r="T54" s="156">
        <v>1</v>
      </c>
      <c r="U54" s="209"/>
      <c r="V54" s="122"/>
      <c r="W54" s="107"/>
      <c r="X54" s="107"/>
      <c r="Y54" s="107"/>
      <c r="Z54" s="108"/>
      <c r="AA54" s="199"/>
    </row>
    <row r="55" spans="1:27" s="104" customFormat="1">
      <c r="A55" s="204"/>
      <c r="B55" s="96"/>
      <c r="C55" s="214"/>
      <c r="D55" s="215"/>
      <c r="E55" s="214"/>
      <c r="F55" s="96"/>
      <c r="G55" s="96"/>
      <c r="H55" s="96"/>
      <c r="I55" s="189"/>
      <c r="J55" s="106"/>
      <c r="K55" s="95"/>
      <c r="L55" s="156"/>
      <c r="M55" s="106"/>
      <c r="N55" s="96"/>
      <c r="O55" s="107"/>
      <c r="P55" s="109"/>
      <c r="Q55" s="209"/>
      <c r="R55" s="205"/>
      <c r="S55" s="193"/>
      <c r="T55" s="225">
        <v>1</v>
      </c>
      <c r="U55" s="209"/>
      <c r="V55" s="122"/>
      <c r="W55" s="107"/>
      <c r="X55" s="107"/>
      <c r="Y55" s="189"/>
      <c r="Z55" s="108"/>
      <c r="AA55" s="199"/>
    </row>
    <row r="56" spans="1:27" s="104" customFormat="1">
      <c r="A56" s="204"/>
      <c r="B56" s="96"/>
      <c r="C56" s="214"/>
      <c r="D56" s="215"/>
      <c r="E56" s="214"/>
      <c r="F56" s="96"/>
      <c r="G56" s="96"/>
      <c r="H56" s="96"/>
      <c r="I56" s="189"/>
      <c r="J56" s="106"/>
      <c r="K56" s="95"/>
      <c r="L56" s="156"/>
      <c r="M56" s="106"/>
      <c r="N56" s="96"/>
      <c r="O56" s="107"/>
      <c r="P56" s="109"/>
      <c r="Q56" s="209"/>
      <c r="R56" s="205"/>
      <c r="S56" s="95"/>
      <c r="T56" s="156">
        <v>1</v>
      </c>
      <c r="U56" s="209"/>
      <c r="V56" s="122"/>
      <c r="W56" s="107"/>
      <c r="X56" s="107"/>
      <c r="Y56" s="107"/>
      <c r="Z56" s="108"/>
      <c r="AA56" s="199"/>
    </row>
    <row r="57" spans="1:27" s="104" customFormat="1">
      <c r="A57" s="204"/>
      <c r="B57" s="96"/>
      <c r="C57" s="214"/>
      <c r="D57" s="215"/>
      <c r="E57" s="214"/>
      <c r="F57" s="96"/>
      <c r="G57" s="96"/>
      <c r="H57" s="96"/>
      <c r="I57" s="189"/>
      <c r="J57" s="106"/>
      <c r="K57" s="95"/>
      <c r="L57" s="156"/>
      <c r="M57" s="106"/>
      <c r="N57" s="96"/>
      <c r="O57" s="107"/>
      <c r="P57" s="109"/>
      <c r="Q57" s="209"/>
      <c r="R57" s="205"/>
      <c r="S57" s="95"/>
      <c r="T57" s="156">
        <v>1</v>
      </c>
      <c r="U57" s="209"/>
      <c r="V57" s="122"/>
      <c r="W57" s="107"/>
      <c r="X57" s="107"/>
      <c r="Y57" s="107"/>
      <c r="Z57" s="108"/>
      <c r="AA57" s="199"/>
    </row>
    <row r="58" spans="1:27" s="104" customFormat="1">
      <c r="A58" s="204"/>
      <c r="B58" s="96"/>
      <c r="C58" s="214"/>
      <c r="D58" s="215"/>
      <c r="E58" s="214"/>
      <c r="F58" s="96"/>
      <c r="G58" s="96"/>
      <c r="H58" s="96"/>
      <c r="I58" s="189"/>
      <c r="J58" s="106"/>
      <c r="K58" s="95"/>
      <c r="L58" s="156"/>
      <c r="M58" s="106"/>
      <c r="N58" s="96"/>
      <c r="O58" s="107"/>
      <c r="P58" s="109"/>
      <c r="Q58" s="209"/>
      <c r="R58" s="205"/>
      <c r="S58" s="95"/>
      <c r="T58" s="156">
        <v>1</v>
      </c>
      <c r="U58" s="209"/>
      <c r="V58" s="122"/>
      <c r="W58" s="107"/>
      <c r="X58" s="107"/>
      <c r="Y58" s="107"/>
      <c r="Z58" s="108"/>
      <c r="AA58" s="199"/>
    </row>
    <row r="59" spans="1:27" s="104" customFormat="1">
      <c r="A59" s="204"/>
      <c r="B59" s="96"/>
      <c r="C59" s="214"/>
      <c r="D59" s="215"/>
      <c r="E59" s="214"/>
      <c r="F59" s="96"/>
      <c r="G59" s="96"/>
      <c r="H59" s="96"/>
      <c r="I59" s="189"/>
      <c r="J59" s="106"/>
      <c r="K59" s="95"/>
      <c r="L59" s="156"/>
      <c r="M59" s="106"/>
      <c r="N59" s="96"/>
      <c r="O59" s="107"/>
      <c r="P59" s="109"/>
      <c r="Q59" s="209"/>
      <c r="R59" s="205"/>
      <c r="S59" s="95"/>
      <c r="T59" s="225">
        <v>1</v>
      </c>
      <c r="U59" s="209"/>
      <c r="V59" s="122"/>
      <c r="W59" s="107"/>
      <c r="X59" s="107"/>
      <c r="Y59" s="107"/>
      <c r="Z59" s="108"/>
      <c r="AA59" s="199"/>
    </row>
    <row r="60" spans="1:27" s="104" customFormat="1">
      <c r="A60" s="204"/>
      <c r="B60" s="96"/>
      <c r="C60" s="214"/>
      <c r="D60" s="215"/>
      <c r="E60" s="214"/>
      <c r="F60" s="96"/>
      <c r="G60" s="96"/>
      <c r="H60" s="96"/>
      <c r="I60" s="189"/>
      <c r="J60" s="106"/>
      <c r="K60" s="95"/>
      <c r="L60" s="156"/>
      <c r="M60" s="106"/>
      <c r="N60" s="96"/>
      <c r="O60" s="107"/>
      <c r="P60" s="109"/>
      <c r="Q60" s="209"/>
      <c r="R60" s="205"/>
      <c r="S60" s="95"/>
      <c r="T60" s="156">
        <v>1</v>
      </c>
      <c r="U60" s="209"/>
      <c r="V60" s="122"/>
      <c r="W60" s="107"/>
      <c r="X60" s="107"/>
      <c r="Y60" s="189"/>
      <c r="Z60" s="108"/>
      <c r="AA60" s="199"/>
    </row>
    <row r="61" spans="1:27" s="104" customFormat="1">
      <c r="A61" s="204"/>
      <c r="B61" s="96"/>
      <c r="C61" s="214"/>
      <c r="D61" s="215"/>
      <c r="E61" s="214"/>
      <c r="F61" s="96"/>
      <c r="G61" s="96"/>
      <c r="H61" s="96"/>
      <c r="I61" s="189"/>
      <c r="J61" s="106"/>
      <c r="K61" s="95"/>
      <c r="L61" s="156"/>
      <c r="M61" s="106"/>
      <c r="N61" s="96"/>
      <c r="O61" s="107"/>
      <c r="P61" s="109"/>
      <c r="Q61" s="209"/>
      <c r="R61" s="205"/>
      <c r="S61" s="95"/>
      <c r="T61" s="156">
        <v>1</v>
      </c>
      <c r="U61" s="209"/>
      <c r="V61" s="122"/>
      <c r="W61" s="107"/>
      <c r="X61" s="107"/>
      <c r="Y61" s="189"/>
      <c r="Z61" s="108"/>
      <c r="AA61" s="199"/>
    </row>
    <row r="62" spans="1:27" s="104" customFormat="1">
      <c r="A62" s="204"/>
      <c r="B62" s="96"/>
      <c r="C62" s="214"/>
      <c r="D62" s="215"/>
      <c r="E62" s="214"/>
      <c r="F62" s="96"/>
      <c r="G62" s="96"/>
      <c r="H62" s="96"/>
      <c r="I62" s="189"/>
      <c r="J62" s="106"/>
      <c r="K62" s="95"/>
      <c r="L62" s="156"/>
      <c r="M62" s="106"/>
      <c r="N62" s="96"/>
      <c r="O62" s="107"/>
      <c r="P62" s="109"/>
      <c r="Q62" s="209"/>
      <c r="R62" s="205"/>
      <c r="S62" s="95"/>
      <c r="T62" s="156">
        <v>1</v>
      </c>
      <c r="U62" s="209"/>
      <c r="V62" s="122"/>
      <c r="W62" s="107"/>
      <c r="X62" s="107"/>
      <c r="Y62" s="189"/>
      <c r="Z62" s="108"/>
      <c r="AA62" s="199"/>
    </row>
    <row r="63" spans="1:27" s="104" customFormat="1">
      <c r="A63" s="204"/>
      <c r="B63" s="96"/>
      <c r="C63" s="214"/>
      <c r="D63" s="215"/>
      <c r="E63" s="214"/>
      <c r="F63" s="96"/>
      <c r="G63" s="96"/>
      <c r="H63" s="96"/>
      <c r="I63" s="189"/>
      <c r="J63" s="106"/>
      <c r="K63" s="95"/>
      <c r="L63" s="156"/>
      <c r="M63" s="106"/>
      <c r="N63" s="96"/>
      <c r="O63" s="107"/>
      <c r="P63" s="109"/>
      <c r="Q63" s="209"/>
      <c r="R63" s="205"/>
      <c r="S63" s="95"/>
      <c r="T63" s="225">
        <v>1</v>
      </c>
      <c r="U63" s="209"/>
      <c r="V63" s="122"/>
      <c r="W63" s="107"/>
      <c r="X63" s="107"/>
      <c r="Y63" s="189"/>
      <c r="Z63" s="108"/>
      <c r="AA63" s="199"/>
    </row>
    <row r="64" spans="1:27" s="104" customFormat="1">
      <c r="A64" s="204"/>
      <c r="B64" s="96"/>
      <c r="C64" s="214"/>
      <c r="D64" s="215"/>
      <c r="E64" s="214"/>
      <c r="F64" s="96"/>
      <c r="G64" s="96"/>
      <c r="H64" s="96"/>
      <c r="I64" s="189"/>
      <c r="J64" s="106"/>
      <c r="K64" s="95"/>
      <c r="L64" s="156"/>
      <c r="M64" s="106"/>
      <c r="N64" s="96"/>
      <c r="O64" s="107"/>
      <c r="P64" s="109"/>
      <c r="Q64" s="209"/>
      <c r="R64" s="205"/>
      <c r="S64" s="95"/>
      <c r="T64" s="156">
        <v>1</v>
      </c>
      <c r="U64" s="209"/>
      <c r="V64" s="122"/>
      <c r="W64" s="107"/>
      <c r="X64" s="107"/>
      <c r="Y64" s="189"/>
      <c r="Z64" s="108"/>
      <c r="AA64" s="199"/>
    </row>
    <row r="65" spans="1:27" s="104" customFormat="1">
      <c r="A65" s="204"/>
      <c r="B65" s="96"/>
      <c r="C65" s="214"/>
      <c r="D65" s="215"/>
      <c r="E65" s="214"/>
      <c r="F65" s="96"/>
      <c r="G65" s="96"/>
      <c r="H65" s="96"/>
      <c r="I65" s="189"/>
      <c r="J65" s="106"/>
      <c r="K65" s="95"/>
      <c r="L65" s="156"/>
      <c r="M65" s="106"/>
      <c r="N65" s="96"/>
      <c r="O65" s="107"/>
      <c r="P65" s="109"/>
      <c r="Q65" s="209"/>
      <c r="R65" s="205"/>
      <c r="S65" s="95"/>
      <c r="T65" s="156">
        <v>1</v>
      </c>
      <c r="U65" s="209"/>
      <c r="V65" s="122"/>
      <c r="W65" s="107"/>
      <c r="X65" s="107"/>
      <c r="Y65" s="107"/>
      <c r="Z65" s="108"/>
      <c r="AA65" s="199"/>
    </row>
    <row r="66" spans="1:27" s="104" customFormat="1">
      <c r="A66" s="204"/>
      <c r="B66" s="96"/>
      <c r="C66" s="214"/>
      <c r="D66" s="215"/>
      <c r="E66" s="214"/>
      <c r="F66" s="96"/>
      <c r="G66" s="96"/>
      <c r="H66" s="96"/>
      <c r="I66" s="189"/>
      <c r="J66" s="106"/>
      <c r="K66" s="95"/>
      <c r="L66" s="156"/>
      <c r="M66" s="106"/>
      <c r="N66" s="96"/>
      <c r="O66" s="107"/>
      <c r="P66" s="109"/>
      <c r="Q66" s="209"/>
      <c r="R66" s="205"/>
      <c r="S66" s="193"/>
      <c r="T66" s="156">
        <v>1</v>
      </c>
      <c r="U66" s="209"/>
      <c r="V66" s="122"/>
      <c r="W66" s="107"/>
      <c r="X66" s="107"/>
      <c r="Y66" s="189"/>
      <c r="Z66" s="108"/>
      <c r="AA66" s="199"/>
    </row>
    <row r="67" spans="1:27" s="104" customFormat="1">
      <c r="A67" s="204"/>
      <c r="B67" s="96"/>
      <c r="C67" s="214"/>
      <c r="D67" s="215"/>
      <c r="E67" s="214"/>
      <c r="F67" s="96"/>
      <c r="G67" s="96"/>
      <c r="H67" s="96"/>
      <c r="I67" s="189"/>
      <c r="J67" s="106"/>
      <c r="K67" s="95"/>
      <c r="L67" s="156"/>
      <c r="M67" s="106"/>
      <c r="N67" s="96"/>
      <c r="O67" s="107"/>
      <c r="P67" s="109"/>
      <c r="Q67" s="209"/>
      <c r="R67" s="205"/>
      <c r="S67" s="95"/>
      <c r="T67" s="225">
        <v>1</v>
      </c>
      <c r="U67" s="209"/>
      <c r="V67" s="122"/>
      <c r="W67" s="107"/>
      <c r="X67" s="107"/>
      <c r="Y67" s="189"/>
      <c r="Z67" s="108"/>
      <c r="AA67" s="199"/>
    </row>
    <row r="68" spans="1:27" s="104" customFormat="1">
      <c r="A68" s="204"/>
      <c r="B68" s="96"/>
      <c r="C68" s="214"/>
      <c r="D68" s="215"/>
      <c r="E68" s="214"/>
      <c r="F68" s="96"/>
      <c r="G68" s="96"/>
      <c r="H68" s="96"/>
      <c r="I68" s="189"/>
      <c r="J68" s="106"/>
      <c r="K68" s="95"/>
      <c r="L68" s="156"/>
      <c r="M68" s="106"/>
      <c r="N68" s="96"/>
      <c r="O68" s="107"/>
      <c r="P68" s="109"/>
      <c r="Q68" s="209"/>
      <c r="R68" s="205"/>
      <c r="S68" s="95"/>
      <c r="T68" s="156">
        <v>1</v>
      </c>
      <c r="U68" s="209"/>
      <c r="V68" s="122"/>
      <c r="W68" s="107"/>
      <c r="X68" s="107"/>
      <c r="Y68" s="189"/>
      <c r="Z68" s="108"/>
      <c r="AA68" s="199"/>
    </row>
    <row r="69" spans="1:27" s="104" customFormat="1">
      <c r="A69" s="204"/>
      <c r="B69" s="96"/>
      <c r="C69" s="214"/>
      <c r="D69" s="215"/>
      <c r="E69" s="214"/>
      <c r="F69" s="96"/>
      <c r="G69" s="96"/>
      <c r="H69" s="96"/>
      <c r="I69" s="189"/>
      <c r="J69" s="106"/>
      <c r="K69" s="95"/>
      <c r="L69" s="156"/>
      <c r="M69" s="106"/>
      <c r="N69" s="96"/>
      <c r="O69" s="107"/>
      <c r="P69" s="109"/>
      <c r="Q69" s="209"/>
      <c r="R69" s="205"/>
      <c r="S69" s="95"/>
      <c r="T69" s="156">
        <v>1</v>
      </c>
      <c r="U69" s="209"/>
      <c r="V69" s="122"/>
      <c r="W69" s="107"/>
      <c r="X69" s="107"/>
      <c r="Y69" s="107"/>
      <c r="Z69" s="108"/>
      <c r="AA69" s="199"/>
    </row>
    <row r="70" spans="1:27" s="104" customFormat="1">
      <c r="A70" s="204"/>
      <c r="B70" s="96"/>
      <c r="C70" s="214"/>
      <c r="D70" s="215"/>
      <c r="E70" s="214"/>
      <c r="F70" s="96"/>
      <c r="G70" s="96"/>
      <c r="H70" s="96"/>
      <c r="I70" s="189"/>
      <c r="J70" s="106"/>
      <c r="K70" s="95"/>
      <c r="L70" s="156"/>
      <c r="M70" s="106"/>
      <c r="N70" s="96"/>
      <c r="O70" s="107"/>
      <c r="P70" s="109"/>
      <c r="Q70" s="209"/>
      <c r="R70" s="205"/>
      <c r="S70" s="95"/>
      <c r="T70" s="156">
        <v>1</v>
      </c>
      <c r="U70" s="209"/>
      <c r="V70" s="122"/>
      <c r="W70" s="107"/>
      <c r="X70" s="107"/>
      <c r="Y70" s="189"/>
      <c r="Z70" s="108"/>
      <c r="AA70" s="199"/>
    </row>
    <row r="71" spans="1:27" s="104" customFormat="1">
      <c r="A71" s="204"/>
      <c r="B71" s="96"/>
      <c r="C71" s="214"/>
      <c r="D71" s="215"/>
      <c r="E71" s="214"/>
      <c r="F71" s="96"/>
      <c r="G71" s="96"/>
      <c r="H71" s="96"/>
      <c r="I71" s="189"/>
      <c r="J71" s="106"/>
      <c r="K71" s="95"/>
      <c r="L71" s="156"/>
      <c r="M71" s="106"/>
      <c r="N71" s="96"/>
      <c r="O71" s="107"/>
      <c r="P71" s="109"/>
      <c r="Q71" s="209"/>
      <c r="R71" s="205"/>
      <c r="S71" s="95"/>
      <c r="T71" s="225">
        <v>1</v>
      </c>
      <c r="U71" s="209"/>
      <c r="V71" s="122"/>
      <c r="W71" s="107"/>
      <c r="X71" s="107"/>
      <c r="Y71" s="189"/>
      <c r="Z71" s="108"/>
      <c r="AA71" s="199"/>
    </row>
    <row r="72" spans="1:27" s="104" customFormat="1">
      <c r="A72" s="204"/>
      <c r="B72" s="96"/>
      <c r="C72" s="214"/>
      <c r="D72" s="215"/>
      <c r="E72" s="214"/>
      <c r="F72" s="96"/>
      <c r="G72" s="96"/>
      <c r="H72" s="96"/>
      <c r="I72" s="189"/>
      <c r="J72" s="106"/>
      <c r="K72" s="95"/>
      <c r="L72" s="156"/>
      <c r="M72" s="106"/>
      <c r="N72" s="96"/>
      <c r="O72" s="107"/>
      <c r="P72" s="109"/>
      <c r="Q72" s="209"/>
      <c r="R72" s="205"/>
      <c r="S72" s="95"/>
      <c r="T72" s="156">
        <v>1</v>
      </c>
      <c r="U72" s="209"/>
      <c r="V72" s="122"/>
      <c r="W72" s="107"/>
      <c r="X72" s="107"/>
      <c r="Y72" s="107"/>
      <c r="Z72" s="108"/>
      <c r="AA72" s="199"/>
    </row>
    <row r="73" spans="1:27" s="104" customFormat="1">
      <c r="A73" s="204"/>
      <c r="B73" s="96"/>
      <c r="C73" s="214"/>
      <c r="D73" s="215"/>
      <c r="E73" s="214"/>
      <c r="F73" s="96"/>
      <c r="G73" s="96"/>
      <c r="H73" s="96"/>
      <c r="I73" s="189"/>
      <c r="J73" s="106"/>
      <c r="K73" s="95"/>
      <c r="L73" s="156"/>
      <c r="M73" s="106"/>
      <c r="N73" s="96"/>
      <c r="O73" s="107"/>
      <c r="P73" s="109"/>
      <c r="Q73" s="209"/>
      <c r="R73" s="205"/>
      <c r="S73" s="95"/>
      <c r="T73" s="156">
        <v>1</v>
      </c>
      <c r="U73" s="209"/>
      <c r="V73" s="122"/>
      <c r="W73" s="107"/>
      <c r="X73" s="107"/>
      <c r="Y73" s="107"/>
      <c r="Z73" s="108"/>
      <c r="AA73" s="199"/>
    </row>
    <row r="74" spans="1:27" s="104" customFormat="1">
      <c r="A74" s="204"/>
      <c r="B74" s="96"/>
      <c r="C74" s="214"/>
      <c r="D74" s="215"/>
      <c r="E74" s="214"/>
      <c r="F74" s="96"/>
      <c r="G74" s="96"/>
      <c r="H74" s="96"/>
      <c r="I74" s="189"/>
      <c r="J74" s="106"/>
      <c r="K74" s="95"/>
      <c r="L74" s="156"/>
      <c r="M74" s="106"/>
      <c r="N74" s="96"/>
      <c r="O74" s="107"/>
      <c r="P74" s="109"/>
      <c r="Q74" s="209"/>
      <c r="R74" s="205"/>
      <c r="S74" s="95"/>
      <c r="T74" s="156">
        <v>1</v>
      </c>
      <c r="U74" s="209"/>
      <c r="V74" s="122"/>
      <c r="W74" s="107"/>
      <c r="X74" s="107"/>
      <c r="Y74" s="107"/>
      <c r="Z74" s="108"/>
      <c r="AA74" s="199"/>
    </row>
    <row r="75" spans="1:27" s="104" customFormat="1">
      <c r="A75" s="204"/>
      <c r="B75" s="96"/>
      <c r="C75" s="214"/>
      <c r="D75" s="215"/>
      <c r="E75" s="214"/>
      <c r="F75" s="96"/>
      <c r="G75" s="96"/>
      <c r="H75" s="96"/>
      <c r="I75" s="189"/>
      <c r="J75" s="106"/>
      <c r="K75" s="95"/>
      <c r="L75" s="156"/>
      <c r="M75" s="106"/>
      <c r="N75" s="96"/>
      <c r="O75" s="107"/>
      <c r="P75" s="109"/>
      <c r="Q75" s="209"/>
      <c r="R75" s="205"/>
      <c r="S75" s="95"/>
      <c r="T75" s="225">
        <v>1</v>
      </c>
      <c r="U75" s="209"/>
      <c r="V75" s="122"/>
      <c r="W75" s="107"/>
      <c r="X75" s="107"/>
      <c r="Y75" s="107"/>
      <c r="Z75" s="108"/>
      <c r="AA75" s="199"/>
    </row>
    <row r="76" spans="1:27" s="104" customFormat="1">
      <c r="A76" s="204"/>
      <c r="B76" s="96"/>
      <c r="C76" s="214"/>
      <c r="D76" s="215"/>
      <c r="E76" s="214"/>
      <c r="F76" s="96"/>
      <c r="G76" s="96"/>
      <c r="H76" s="96"/>
      <c r="I76" s="189"/>
      <c r="J76" s="106"/>
      <c r="K76" s="95"/>
      <c r="L76" s="156"/>
      <c r="M76" s="106"/>
      <c r="N76" s="96"/>
      <c r="O76" s="107"/>
      <c r="P76" s="109"/>
      <c r="Q76" s="209"/>
      <c r="R76" s="205"/>
      <c r="S76" s="95"/>
      <c r="T76" s="156">
        <v>1</v>
      </c>
      <c r="U76" s="209"/>
      <c r="V76" s="122"/>
      <c r="W76" s="107"/>
      <c r="X76" s="107"/>
      <c r="Y76" s="107"/>
      <c r="Z76" s="108"/>
      <c r="AA76" s="199"/>
    </row>
    <row r="77" spans="1:27" s="104" customFormat="1">
      <c r="A77" s="204"/>
      <c r="B77" s="96"/>
      <c r="C77" s="214"/>
      <c r="D77" s="215"/>
      <c r="E77" s="214"/>
      <c r="F77" s="96"/>
      <c r="G77" s="96"/>
      <c r="H77" s="96"/>
      <c r="I77" s="189"/>
      <c r="J77" s="106"/>
      <c r="K77" s="95"/>
      <c r="L77" s="156"/>
      <c r="M77" s="106"/>
      <c r="N77" s="96"/>
      <c r="O77" s="107"/>
      <c r="P77" s="109"/>
      <c r="Q77" s="209"/>
      <c r="R77" s="205"/>
      <c r="S77" s="95"/>
      <c r="T77" s="156">
        <v>1</v>
      </c>
      <c r="U77" s="209"/>
      <c r="V77" s="122"/>
      <c r="W77" s="107"/>
      <c r="X77" s="107"/>
      <c r="Y77" s="189"/>
      <c r="Z77" s="108"/>
      <c r="AA77" s="199"/>
    </row>
    <row r="78" spans="1:27" s="104" customFormat="1">
      <c r="A78" s="204"/>
      <c r="B78" s="96"/>
      <c r="C78" s="214"/>
      <c r="D78" s="215"/>
      <c r="E78" s="214"/>
      <c r="F78" s="96"/>
      <c r="G78" s="96"/>
      <c r="H78" s="96"/>
      <c r="I78" s="189"/>
      <c r="J78" s="106"/>
      <c r="K78" s="95"/>
      <c r="L78" s="156"/>
      <c r="M78" s="106"/>
      <c r="N78" s="96"/>
      <c r="O78" s="107"/>
      <c r="P78" s="109"/>
      <c r="Q78" s="209"/>
      <c r="R78" s="205"/>
      <c r="S78" s="95"/>
      <c r="T78" s="156">
        <v>1</v>
      </c>
      <c r="U78" s="209"/>
      <c r="V78" s="122"/>
      <c r="W78" s="107"/>
      <c r="X78" s="107"/>
      <c r="Y78" s="189"/>
      <c r="Z78" s="108"/>
      <c r="AA78" s="199"/>
    </row>
    <row r="79" spans="1:27" s="104" customFormat="1">
      <c r="A79" s="204"/>
      <c r="B79" s="96"/>
      <c r="C79" s="214"/>
      <c r="D79" s="215"/>
      <c r="E79" s="214"/>
      <c r="F79" s="96"/>
      <c r="G79" s="96"/>
      <c r="H79" s="96"/>
      <c r="I79" s="189"/>
      <c r="J79" s="106"/>
      <c r="K79" s="95"/>
      <c r="L79" s="156"/>
      <c r="M79" s="106"/>
      <c r="N79" s="96"/>
      <c r="O79" s="107"/>
      <c r="P79" s="109"/>
      <c r="Q79" s="209"/>
      <c r="R79" s="205"/>
      <c r="S79" s="95"/>
      <c r="T79" s="225">
        <v>1</v>
      </c>
      <c r="U79" s="209"/>
      <c r="V79" s="122"/>
      <c r="W79" s="107"/>
      <c r="X79" s="107"/>
      <c r="Y79" s="107"/>
      <c r="Z79" s="108"/>
      <c r="AA79" s="199"/>
    </row>
    <row r="80" spans="1:27" s="104" customFormat="1">
      <c r="A80" s="204"/>
      <c r="B80" s="96"/>
      <c r="C80" s="214"/>
      <c r="D80" s="215"/>
      <c r="E80" s="214"/>
      <c r="F80" s="96"/>
      <c r="G80" s="96"/>
      <c r="H80" s="96"/>
      <c r="I80" s="189"/>
      <c r="J80" s="106"/>
      <c r="K80" s="95"/>
      <c r="L80" s="156"/>
      <c r="M80" s="106"/>
      <c r="N80" s="96"/>
      <c r="O80" s="107"/>
      <c r="P80" s="109"/>
      <c r="Q80" s="209"/>
      <c r="R80" s="205"/>
      <c r="S80" s="95"/>
      <c r="T80" s="156">
        <v>1</v>
      </c>
      <c r="U80" s="209"/>
      <c r="V80" s="122"/>
      <c r="W80" s="107"/>
      <c r="X80" s="107"/>
      <c r="Y80" s="189"/>
      <c r="Z80" s="108"/>
      <c r="AA80" s="199"/>
    </row>
    <row r="81" spans="1:27" s="104" customFormat="1">
      <c r="A81" s="204"/>
      <c r="B81" s="96"/>
      <c r="C81" s="214"/>
      <c r="D81" s="215"/>
      <c r="E81" s="214"/>
      <c r="F81" s="96"/>
      <c r="G81" s="96"/>
      <c r="H81" s="96"/>
      <c r="I81" s="189"/>
      <c r="J81" s="106"/>
      <c r="K81" s="95"/>
      <c r="L81" s="156"/>
      <c r="M81" s="106"/>
      <c r="N81" s="96"/>
      <c r="O81" s="107"/>
      <c r="P81" s="109"/>
      <c r="Q81" s="209"/>
      <c r="R81" s="205"/>
      <c r="S81" s="95"/>
      <c r="T81" s="156">
        <v>1</v>
      </c>
      <c r="U81" s="209"/>
      <c r="V81" s="122"/>
      <c r="W81" s="107"/>
      <c r="X81" s="107"/>
      <c r="Y81" s="107"/>
      <c r="Z81" s="108"/>
      <c r="AA81" s="199"/>
    </row>
    <row r="82" spans="1:27" s="104" customFormat="1">
      <c r="A82" s="204"/>
      <c r="B82" s="96"/>
      <c r="C82" s="214"/>
      <c r="D82" s="215"/>
      <c r="E82" s="214"/>
      <c r="F82" s="96"/>
      <c r="G82" s="96"/>
      <c r="H82" s="96"/>
      <c r="I82" s="189"/>
      <c r="J82" s="106"/>
      <c r="K82" s="95"/>
      <c r="L82" s="156"/>
      <c r="M82" s="106"/>
      <c r="N82" s="96"/>
      <c r="O82" s="107"/>
      <c r="P82" s="109"/>
      <c r="Q82" s="209"/>
      <c r="R82" s="205"/>
      <c r="S82" s="95"/>
      <c r="T82" s="156">
        <v>1</v>
      </c>
      <c r="U82" s="209"/>
      <c r="V82" s="122"/>
      <c r="W82" s="107"/>
      <c r="X82" s="107"/>
      <c r="Y82" s="107"/>
      <c r="Z82" s="108"/>
      <c r="AA82" s="199"/>
    </row>
    <row r="83" spans="1:27" s="104" customFormat="1">
      <c r="A83" s="204"/>
      <c r="B83" s="96"/>
      <c r="C83" s="214"/>
      <c r="D83" s="215"/>
      <c r="E83" s="214"/>
      <c r="F83" s="96"/>
      <c r="G83" s="96"/>
      <c r="H83" s="96"/>
      <c r="I83" s="189"/>
      <c r="J83" s="106"/>
      <c r="K83" s="95"/>
      <c r="L83" s="156"/>
      <c r="M83" s="106"/>
      <c r="N83" s="96"/>
      <c r="O83" s="107"/>
      <c r="P83" s="109"/>
      <c r="Q83" s="209"/>
      <c r="R83" s="205"/>
      <c r="S83" s="95"/>
      <c r="T83" s="225">
        <v>1</v>
      </c>
      <c r="U83" s="209"/>
      <c r="V83" s="122"/>
      <c r="W83" s="107"/>
      <c r="X83" s="107"/>
      <c r="Y83" s="107"/>
      <c r="Z83" s="108"/>
      <c r="AA83" s="199"/>
    </row>
    <row r="84" spans="1:27" s="104" customFormat="1">
      <c r="A84" s="204"/>
      <c r="B84" s="96"/>
      <c r="C84" s="214"/>
      <c r="D84" s="215"/>
      <c r="E84" s="214"/>
      <c r="F84" s="96"/>
      <c r="G84" s="96"/>
      <c r="H84" s="96"/>
      <c r="I84" s="189"/>
      <c r="J84" s="106"/>
      <c r="K84" s="95"/>
      <c r="L84" s="156"/>
      <c r="M84" s="106"/>
      <c r="N84" s="96"/>
      <c r="O84" s="107"/>
      <c r="P84" s="109"/>
      <c r="Q84" s="209"/>
      <c r="R84" s="205"/>
      <c r="S84" s="95"/>
      <c r="T84" s="156">
        <v>1</v>
      </c>
      <c r="U84" s="209"/>
      <c r="V84" s="122"/>
      <c r="W84" s="107"/>
      <c r="X84" s="107"/>
      <c r="Y84" s="107"/>
      <c r="Z84" s="108"/>
      <c r="AA84" s="199"/>
    </row>
    <row r="85" spans="1:27" s="104" customFormat="1">
      <c r="A85" s="204"/>
      <c r="B85" s="96"/>
      <c r="C85" s="214"/>
      <c r="D85" s="215"/>
      <c r="E85" s="214"/>
      <c r="F85" s="96"/>
      <c r="G85" s="96"/>
      <c r="H85" s="96"/>
      <c r="I85" s="189"/>
      <c r="J85" s="106"/>
      <c r="K85" s="95"/>
      <c r="L85" s="156"/>
      <c r="M85" s="106"/>
      <c r="N85" s="96"/>
      <c r="O85" s="107"/>
      <c r="P85" s="109"/>
      <c r="Q85" s="209"/>
      <c r="R85" s="205"/>
      <c r="S85" s="95"/>
      <c r="T85" s="156">
        <v>1</v>
      </c>
      <c r="U85" s="209"/>
      <c r="V85" s="122"/>
      <c r="W85" s="107"/>
      <c r="X85" s="107"/>
      <c r="Y85" s="107"/>
      <c r="Z85" s="108"/>
      <c r="AA85" s="199"/>
    </row>
    <row r="86" spans="1:27" s="104" customFormat="1">
      <c r="A86" s="204"/>
      <c r="B86" s="96"/>
      <c r="C86" s="214"/>
      <c r="D86" s="215"/>
      <c r="E86" s="214"/>
      <c r="F86" s="96"/>
      <c r="G86" s="96"/>
      <c r="H86" s="96"/>
      <c r="I86" s="189"/>
      <c r="J86" s="106"/>
      <c r="K86" s="95"/>
      <c r="L86" s="156"/>
      <c r="M86" s="106"/>
      <c r="N86" s="96"/>
      <c r="O86" s="107"/>
      <c r="P86" s="109"/>
      <c r="Q86" s="209"/>
      <c r="R86" s="205"/>
      <c r="S86" s="95"/>
      <c r="T86" s="156">
        <v>1</v>
      </c>
      <c r="U86" s="209"/>
      <c r="V86" s="122"/>
      <c r="W86" s="107"/>
      <c r="X86" s="107"/>
      <c r="Y86" s="107"/>
      <c r="Z86" s="108"/>
      <c r="AA86" s="199"/>
    </row>
    <row r="87" spans="1:27" s="104" customFormat="1">
      <c r="A87" s="204"/>
      <c r="B87" s="96"/>
      <c r="C87" s="214"/>
      <c r="D87" s="215"/>
      <c r="E87" s="214"/>
      <c r="F87" s="96"/>
      <c r="G87" s="96"/>
      <c r="H87" s="96"/>
      <c r="I87" s="189"/>
      <c r="J87" s="106"/>
      <c r="K87" s="95"/>
      <c r="L87" s="156"/>
      <c r="M87" s="106"/>
      <c r="N87" s="96"/>
      <c r="O87" s="107"/>
      <c r="P87" s="109"/>
      <c r="Q87" s="209"/>
      <c r="R87" s="205"/>
      <c r="S87" s="95"/>
      <c r="T87" s="225">
        <v>1</v>
      </c>
      <c r="U87" s="209"/>
      <c r="V87" s="122"/>
      <c r="W87" s="107"/>
      <c r="X87" s="107"/>
      <c r="Y87" s="107"/>
      <c r="Z87" s="108"/>
      <c r="AA87" s="199"/>
    </row>
    <row r="88" spans="1:27" s="104" customFormat="1">
      <c r="A88" s="204"/>
      <c r="B88" s="96"/>
      <c r="C88" s="214"/>
      <c r="D88" s="215"/>
      <c r="E88" s="214"/>
      <c r="F88" s="96"/>
      <c r="G88" s="96"/>
      <c r="H88" s="96"/>
      <c r="I88" s="189"/>
      <c r="J88" s="106"/>
      <c r="K88" s="95"/>
      <c r="L88" s="156"/>
      <c r="M88" s="106"/>
      <c r="N88" s="96"/>
      <c r="O88" s="107"/>
      <c r="P88" s="109"/>
      <c r="Q88" s="209"/>
      <c r="R88" s="205"/>
      <c r="S88" s="95"/>
      <c r="T88" s="156">
        <v>1</v>
      </c>
      <c r="U88" s="209"/>
      <c r="V88" s="122"/>
      <c r="W88" s="107"/>
      <c r="X88" s="107"/>
      <c r="Y88" s="107"/>
      <c r="Z88" s="108"/>
      <c r="AA88" s="199"/>
    </row>
    <row r="89" spans="1:27" s="104" customFormat="1">
      <c r="A89" s="204"/>
      <c r="B89" s="96"/>
      <c r="C89" s="214"/>
      <c r="D89" s="215"/>
      <c r="E89" s="214"/>
      <c r="F89" s="96"/>
      <c r="G89" s="96"/>
      <c r="H89" s="96"/>
      <c r="I89" s="189"/>
      <c r="J89" s="106"/>
      <c r="K89" s="95"/>
      <c r="L89" s="156"/>
      <c r="M89" s="106"/>
      <c r="N89" s="96"/>
      <c r="O89" s="107"/>
      <c r="P89" s="109"/>
      <c r="Q89" s="209"/>
      <c r="R89" s="205"/>
      <c r="S89" s="95"/>
      <c r="T89" s="156">
        <v>1</v>
      </c>
      <c r="U89" s="209"/>
      <c r="V89" s="122"/>
      <c r="W89" s="107"/>
      <c r="X89" s="107"/>
      <c r="Y89" s="107"/>
      <c r="Z89" s="108"/>
      <c r="AA89" s="199"/>
    </row>
    <row r="90" spans="1:27" s="104" customFormat="1">
      <c r="A90" s="204"/>
      <c r="B90" s="96"/>
      <c r="C90" s="214"/>
      <c r="D90" s="215"/>
      <c r="E90" s="214"/>
      <c r="F90" s="96"/>
      <c r="G90" s="96"/>
      <c r="H90" s="96"/>
      <c r="I90" s="189"/>
      <c r="J90" s="106"/>
      <c r="K90" s="95"/>
      <c r="L90" s="156"/>
      <c r="M90" s="106"/>
      <c r="N90" s="96"/>
      <c r="O90" s="107"/>
      <c r="P90" s="109"/>
      <c r="Q90" s="209"/>
      <c r="R90" s="205"/>
      <c r="S90" s="95"/>
      <c r="T90" s="156">
        <v>1</v>
      </c>
      <c r="U90" s="209"/>
      <c r="V90" s="122"/>
      <c r="W90" s="107"/>
      <c r="X90" s="107"/>
      <c r="Y90" s="107"/>
      <c r="Z90" s="108"/>
      <c r="AA90" s="199"/>
    </row>
    <row r="91" spans="1:27" s="104" customFormat="1">
      <c r="A91" s="204"/>
      <c r="B91" s="96"/>
      <c r="C91" s="214"/>
      <c r="D91" s="215"/>
      <c r="E91" s="214"/>
      <c r="F91" s="96"/>
      <c r="G91" s="96"/>
      <c r="H91" s="96"/>
      <c r="I91" s="189"/>
      <c r="J91" s="106"/>
      <c r="K91" s="95"/>
      <c r="L91" s="156"/>
      <c r="M91" s="106"/>
      <c r="N91" s="96"/>
      <c r="O91" s="107"/>
      <c r="P91" s="109"/>
      <c r="Q91" s="209"/>
      <c r="R91" s="205"/>
      <c r="S91" s="95"/>
      <c r="T91" s="225">
        <v>1</v>
      </c>
      <c r="U91" s="209"/>
      <c r="V91" s="122"/>
      <c r="W91" s="107"/>
      <c r="X91" s="107"/>
      <c r="Y91" s="107"/>
      <c r="Z91" s="108"/>
      <c r="AA91" s="199"/>
    </row>
    <row r="92" spans="1:27" s="104" customFormat="1">
      <c r="A92" s="204"/>
      <c r="B92" s="96"/>
      <c r="C92" s="214"/>
      <c r="D92" s="215"/>
      <c r="E92" s="214"/>
      <c r="F92" s="96"/>
      <c r="G92" s="96"/>
      <c r="H92" s="96"/>
      <c r="I92" s="189"/>
      <c r="J92" s="106"/>
      <c r="K92" s="95"/>
      <c r="L92" s="156"/>
      <c r="M92" s="106"/>
      <c r="N92" s="96"/>
      <c r="O92" s="107"/>
      <c r="P92" s="109"/>
      <c r="Q92" s="209"/>
      <c r="R92" s="205"/>
      <c r="S92" s="95"/>
      <c r="T92" s="156">
        <v>1</v>
      </c>
      <c r="U92" s="209"/>
      <c r="V92" s="122"/>
      <c r="W92" s="107"/>
      <c r="X92" s="107"/>
      <c r="Y92" s="107"/>
      <c r="Z92" s="108"/>
      <c r="AA92" s="199"/>
    </row>
    <row r="93" spans="1:27" s="104" customFormat="1">
      <c r="A93" s="204"/>
      <c r="B93" s="96"/>
      <c r="C93" s="214"/>
      <c r="D93" s="215"/>
      <c r="E93" s="214"/>
      <c r="F93" s="96"/>
      <c r="G93" s="96"/>
      <c r="H93" s="96"/>
      <c r="I93" s="189"/>
      <c r="J93" s="106"/>
      <c r="K93" s="95"/>
      <c r="L93" s="156"/>
      <c r="M93" s="106"/>
      <c r="N93" s="96"/>
      <c r="O93" s="107"/>
      <c r="P93" s="109"/>
      <c r="Q93" s="209"/>
      <c r="R93" s="205"/>
      <c r="S93" s="95"/>
      <c r="T93" s="156">
        <v>1</v>
      </c>
      <c r="U93" s="209"/>
      <c r="V93" s="122"/>
      <c r="W93" s="107"/>
      <c r="X93" s="107"/>
      <c r="Y93" s="107"/>
      <c r="Z93" s="108"/>
      <c r="AA93" s="199"/>
    </row>
    <row r="94" spans="1:27" s="104" customFormat="1">
      <c r="A94" s="204"/>
      <c r="B94" s="96"/>
      <c r="C94" s="214"/>
      <c r="D94" s="215"/>
      <c r="E94" s="214"/>
      <c r="F94" s="96"/>
      <c r="G94" s="96"/>
      <c r="H94" s="96"/>
      <c r="I94" s="189"/>
      <c r="J94" s="106"/>
      <c r="K94" s="95"/>
      <c r="L94" s="156"/>
      <c r="M94" s="106"/>
      <c r="N94" s="96"/>
      <c r="O94" s="107"/>
      <c r="P94" s="109"/>
      <c r="Q94" s="209"/>
      <c r="R94" s="205"/>
      <c r="S94" s="95"/>
      <c r="T94" s="156">
        <v>1</v>
      </c>
      <c r="U94" s="209"/>
      <c r="V94" s="122"/>
      <c r="W94" s="107"/>
      <c r="X94" s="107"/>
      <c r="Y94" s="107"/>
      <c r="Z94" s="108"/>
      <c r="AA94" s="199"/>
    </row>
    <row r="95" spans="1:27" s="104" customFormat="1">
      <c r="A95" s="204"/>
      <c r="B95" s="96"/>
      <c r="C95" s="214"/>
      <c r="D95" s="215"/>
      <c r="E95" s="214"/>
      <c r="F95" s="96"/>
      <c r="G95" s="96"/>
      <c r="H95" s="96"/>
      <c r="I95" s="189"/>
      <c r="J95" s="106"/>
      <c r="K95" s="95"/>
      <c r="L95" s="156"/>
      <c r="M95" s="106"/>
      <c r="N95" s="96"/>
      <c r="O95" s="107"/>
      <c r="P95" s="109"/>
      <c r="Q95" s="209"/>
      <c r="R95" s="205"/>
      <c r="S95" s="95"/>
      <c r="T95" s="225">
        <v>1</v>
      </c>
      <c r="U95" s="209"/>
      <c r="V95" s="122"/>
      <c r="W95" s="107"/>
      <c r="X95" s="107"/>
      <c r="Y95" s="107"/>
      <c r="Z95" s="108"/>
      <c r="AA95" s="199"/>
    </row>
    <row r="96" spans="1:27" s="104" customFormat="1">
      <c r="A96" s="204"/>
      <c r="B96" s="96"/>
      <c r="C96" s="214"/>
      <c r="D96" s="215"/>
      <c r="E96" s="214"/>
      <c r="F96" s="96"/>
      <c r="G96" s="96"/>
      <c r="H96" s="96"/>
      <c r="I96" s="189"/>
      <c r="J96" s="106"/>
      <c r="K96" s="95"/>
      <c r="L96" s="156"/>
      <c r="M96" s="106"/>
      <c r="N96" s="96"/>
      <c r="O96" s="107"/>
      <c r="P96" s="109"/>
      <c r="Q96" s="209"/>
      <c r="R96" s="205"/>
      <c r="S96" s="95"/>
      <c r="T96" s="156">
        <v>1</v>
      </c>
      <c r="U96" s="209"/>
      <c r="V96" s="122"/>
      <c r="W96" s="107"/>
      <c r="X96" s="107"/>
      <c r="Y96" s="107"/>
      <c r="Z96" s="108"/>
      <c r="AA96" s="199"/>
    </row>
    <row r="97" spans="1:27" s="104" customFormat="1">
      <c r="A97" s="204"/>
      <c r="B97" s="96"/>
      <c r="C97" s="214"/>
      <c r="D97" s="215"/>
      <c r="E97" s="214"/>
      <c r="F97" s="96"/>
      <c r="G97" s="96"/>
      <c r="H97" s="96"/>
      <c r="I97" s="189"/>
      <c r="J97" s="106"/>
      <c r="K97" s="95"/>
      <c r="L97" s="156"/>
      <c r="M97" s="106"/>
      <c r="N97" s="96"/>
      <c r="O97" s="107"/>
      <c r="P97" s="109"/>
      <c r="Q97" s="209"/>
      <c r="R97" s="205"/>
      <c r="S97" s="95"/>
      <c r="T97" s="156">
        <v>1</v>
      </c>
      <c r="U97" s="209"/>
      <c r="V97" s="122"/>
      <c r="W97" s="107"/>
      <c r="X97" s="107"/>
      <c r="Y97" s="107"/>
      <c r="Z97" s="108"/>
      <c r="AA97" s="199"/>
    </row>
    <row r="98" spans="1:27" s="104" customFormat="1">
      <c r="A98" s="204"/>
      <c r="B98" s="96"/>
      <c r="C98" s="214"/>
      <c r="D98" s="215"/>
      <c r="E98" s="214"/>
      <c r="F98" s="96"/>
      <c r="G98" s="96"/>
      <c r="H98" s="96"/>
      <c r="I98" s="189"/>
      <c r="J98" s="106"/>
      <c r="K98" s="95"/>
      <c r="L98" s="156"/>
      <c r="M98" s="106"/>
      <c r="N98" s="96"/>
      <c r="O98" s="107"/>
      <c r="P98" s="109"/>
      <c r="Q98" s="209"/>
      <c r="R98" s="205"/>
      <c r="S98" s="95"/>
      <c r="T98" s="156">
        <v>1</v>
      </c>
      <c r="U98" s="209"/>
      <c r="V98" s="122"/>
      <c r="W98" s="107"/>
      <c r="X98" s="107"/>
      <c r="Y98" s="107"/>
      <c r="Z98" s="108"/>
      <c r="AA98" s="199"/>
    </row>
    <row r="99" spans="1:27" s="104" customFormat="1">
      <c r="A99" s="204"/>
      <c r="B99" s="96"/>
      <c r="C99" s="214"/>
      <c r="D99" s="215"/>
      <c r="E99" s="214"/>
      <c r="F99" s="96"/>
      <c r="G99" s="96"/>
      <c r="H99" s="96"/>
      <c r="I99" s="189"/>
      <c r="J99" s="106"/>
      <c r="K99" s="95"/>
      <c r="L99" s="156"/>
      <c r="M99" s="106"/>
      <c r="N99" s="96"/>
      <c r="O99" s="107"/>
      <c r="P99" s="109"/>
      <c r="Q99" s="209"/>
      <c r="R99" s="205"/>
      <c r="S99" s="95"/>
      <c r="T99" s="225">
        <v>1</v>
      </c>
      <c r="U99" s="209"/>
      <c r="V99" s="122"/>
      <c r="W99" s="107"/>
      <c r="X99" s="107"/>
      <c r="Y99" s="107"/>
      <c r="Z99" s="108"/>
      <c r="AA99" s="199"/>
    </row>
    <row r="100" spans="1:27" s="104" customFormat="1">
      <c r="A100" s="204"/>
      <c r="B100" s="96"/>
      <c r="C100" s="214"/>
      <c r="D100" s="215"/>
      <c r="E100" s="214"/>
      <c r="F100" s="96"/>
      <c r="G100" s="96"/>
      <c r="H100" s="96"/>
      <c r="I100" s="189"/>
      <c r="J100" s="106"/>
      <c r="K100" s="95"/>
      <c r="L100" s="156"/>
      <c r="M100" s="106"/>
      <c r="N100" s="96"/>
      <c r="O100" s="107"/>
      <c r="P100" s="109"/>
      <c r="Q100" s="209"/>
      <c r="R100" s="205"/>
      <c r="S100" s="95"/>
      <c r="T100" s="156">
        <v>1</v>
      </c>
      <c r="U100" s="209"/>
      <c r="V100" s="122"/>
      <c r="W100" s="107"/>
      <c r="X100" s="107"/>
      <c r="Y100" s="107"/>
      <c r="Z100" s="108"/>
      <c r="AA100" s="199"/>
    </row>
    <row r="101" spans="1:27" s="104" customFormat="1">
      <c r="A101" s="204"/>
      <c r="B101" s="96"/>
      <c r="C101" s="214"/>
      <c r="D101" s="215"/>
      <c r="E101" s="214"/>
      <c r="F101" s="96"/>
      <c r="G101" s="96"/>
      <c r="H101" s="96"/>
      <c r="I101" s="189"/>
      <c r="J101" s="106"/>
      <c r="K101" s="95"/>
      <c r="L101" s="156"/>
      <c r="M101" s="106"/>
      <c r="N101" s="96"/>
      <c r="O101" s="107"/>
      <c r="P101" s="109"/>
      <c r="Q101" s="209"/>
      <c r="R101" s="205"/>
      <c r="S101" s="95"/>
      <c r="T101" s="156">
        <v>1</v>
      </c>
      <c r="U101" s="209"/>
      <c r="V101" s="122"/>
      <c r="W101" s="107"/>
      <c r="X101" s="107"/>
      <c r="Y101" s="107"/>
      <c r="Z101" s="108"/>
      <c r="AA101" s="199"/>
    </row>
    <row r="102" spans="1:27" s="104" customFormat="1">
      <c r="A102" s="204"/>
      <c r="B102" s="96"/>
      <c r="C102" s="214"/>
      <c r="D102" s="215"/>
      <c r="E102" s="214"/>
      <c r="F102" s="96"/>
      <c r="G102" s="96"/>
      <c r="H102" s="96"/>
      <c r="I102" s="189"/>
      <c r="J102" s="106"/>
      <c r="K102" s="95"/>
      <c r="L102" s="156"/>
      <c r="M102" s="106"/>
      <c r="N102" s="96"/>
      <c r="O102" s="107"/>
      <c r="P102" s="109"/>
      <c r="Q102" s="209"/>
      <c r="R102" s="205"/>
      <c r="S102" s="95"/>
      <c r="T102" s="156">
        <v>1</v>
      </c>
      <c r="U102" s="209"/>
      <c r="V102" s="122"/>
      <c r="W102" s="107"/>
      <c r="X102" s="107"/>
      <c r="Y102" s="107"/>
      <c r="Z102" s="108"/>
      <c r="AA102" s="199"/>
    </row>
    <row r="103" spans="1:27" s="104" customFormat="1">
      <c r="A103" s="204"/>
      <c r="B103" s="96"/>
      <c r="C103" s="214"/>
      <c r="D103" s="215"/>
      <c r="E103" s="214"/>
      <c r="F103" s="96"/>
      <c r="G103" s="96"/>
      <c r="H103" s="96"/>
      <c r="I103" s="189"/>
      <c r="J103" s="106"/>
      <c r="K103" s="95"/>
      <c r="L103" s="156"/>
      <c r="M103" s="106"/>
      <c r="N103" s="96"/>
      <c r="O103" s="107"/>
      <c r="P103" s="109"/>
      <c r="Q103" s="209"/>
      <c r="R103" s="205"/>
      <c r="S103" s="95"/>
      <c r="T103" s="225">
        <v>1</v>
      </c>
      <c r="U103" s="209"/>
      <c r="V103" s="122"/>
      <c r="W103" s="107"/>
      <c r="X103" s="107"/>
      <c r="Y103" s="107"/>
      <c r="Z103" s="108"/>
      <c r="AA103" s="199"/>
    </row>
    <row r="104" spans="1:27" s="104" customFormat="1">
      <c r="A104" s="204"/>
      <c r="B104" s="96"/>
      <c r="C104" s="214"/>
      <c r="D104" s="215"/>
      <c r="E104" s="214"/>
      <c r="F104" s="96"/>
      <c r="G104" s="96"/>
      <c r="H104" s="96"/>
      <c r="I104" s="189"/>
      <c r="J104" s="106"/>
      <c r="K104" s="95"/>
      <c r="L104" s="156"/>
      <c r="M104" s="106"/>
      <c r="N104" s="96"/>
      <c r="O104" s="107"/>
      <c r="P104" s="109"/>
      <c r="Q104" s="209"/>
      <c r="R104" s="205"/>
      <c r="S104" s="95"/>
      <c r="T104" s="156">
        <v>1</v>
      </c>
      <c r="U104" s="209"/>
      <c r="V104" s="122"/>
      <c r="W104" s="107"/>
      <c r="X104" s="107"/>
      <c r="Y104" s="107"/>
      <c r="Z104" s="108"/>
      <c r="AA104" s="199"/>
    </row>
    <row r="105" spans="1:27" s="104" customFormat="1">
      <c r="A105" s="204"/>
      <c r="B105" s="96"/>
      <c r="C105" s="214"/>
      <c r="D105" s="215"/>
      <c r="E105" s="214"/>
      <c r="F105" s="96"/>
      <c r="G105" s="96"/>
      <c r="H105" s="96"/>
      <c r="I105" s="189"/>
      <c r="J105" s="106"/>
      <c r="K105" s="95"/>
      <c r="L105" s="156"/>
      <c r="M105" s="106"/>
      <c r="N105" s="96"/>
      <c r="O105" s="107"/>
      <c r="P105" s="109"/>
      <c r="Q105" s="209"/>
      <c r="R105" s="205"/>
      <c r="S105" s="95"/>
      <c r="T105" s="156">
        <v>1</v>
      </c>
      <c r="U105" s="209"/>
      <c r="V105" s="122"/>
      <c r="W105" s="107"/>
      <c r="X105" s="107"/>
      <c r="Y105" s="107"/>
      <c r="Z105" s="108"/>
      <c r="AA105" s="199"/>
    </row>
    <row r="106" spans="1:27" s="104" customFormat="1">
      <c r="A106" s="204"/>
      <c r="B106" s="96"/>
      <c r="C106" s="214"/>
      <c r="D106" s="215"/>
      <c r="E106" s="214"/>
      <c r="F106" s="96"/>
      <c r="G106" s="96"/>
      <c r="H106" s="96"/>
      <c r="I106" s="189"/>
      <c r="J106" s="106"/>
      <c r="K106" s="95"/>
      <c r="L106" s="156"/>
      <c r="M106" s="106"/>
      <c r="N106" s="96"/>
      <c r="O106" s="107"/>
      <c r="P106" s="109"/>
      <c r="Q106" s="209"/>
      <c r="R106" s="205"/>
      <c r="S106" s="95"/>
      <c r="T106" s="156">
        <v>1</v>
      </c>
      <c r="U106" s="209"/>
      <c r="V106" s="122"/>
      <c r="W106" s="107"/>
      <c r="X106" s="107"/>
      <c r="Y106" s="107"/>
      <c r="Z106" s="108"/>
      <c r="AA106" s="199"/>
    </row>
    <row r="107" spans="1:27" s="104" customFormat="1">
      <c r="A107" s="204"/>
      <c r="B107" s="96"/>
      <c r="C107" s="214"/>
      <c r="D107" s="215"/>
      <c r="E107" s="214"/>
      <c r="F107" s="96"/>
      <c r="G107" s="96"/>
      <c r="H107" s="96"/>
      <c r="I107" s="189"/>
      <c r="J107" s="106"/>
      <c r="K107" s="95"/>
      <c r="L107" s="156"/>
      <c r="M107" s="106"/>
      <c r="N107" s="96"/>
      <c r="O107" s="107"/>
      <c r="P107" s="109"/>
      <c r="Q107" s="209"/>
      <c r="R107" s="205"/>
      <c r="S107" s="95"/>
      <c r="T107" s="225">
        <v>1</v>
      </c>
      <c r="U107" s="209"/>
      <c r="V107" s="122"/>
      <c r="W107" s="107"/>
      <c r="X107" s="107"/>
      <c r="Y107" s="107"/>
      <c r="Z107" s="108"/>
      <c r="AA107" s="199"/>
    </row>
    <row r="108" spans="1:27" s="104" customFormat="1">
      <c r="A108" s="204"/>
      <c r="B108" s="96"/>
      <c r="C108" s="214"/>
      <c r="D108" s="215"/>
      <c r="E108" s="214"/>
      <c r="F108" s="96"/>
      <c r="G108" s="96"/>
      <c r="H108" s="96"/>
      <c r="I108" s="189"/>
      <c r="J108" s="106"/>
      <c r="K108" s="95"/>
      <c r="L108" s="156"/>
      <c r="M108" s="106"/>
      <c r="N108" s="96"/>
      <c r="O108" s="107"/>
      <c r="P108" s="109"/>
      <c r="Q108" s="209"/>
      <c r="R108" s="205"/>
      <c r="S108" s="95"/>
      <c r="T108" s="156">
        <v>1</v>
      </c>
      <c r="U108" s="209"/>
      <c r="V108" s="122"/>
      <c r="W108" s="107"/>
      <c r="X108" s="107"/>
      <c r="Y108" s="107"/>
      <c r="Z108" s="108"/>
      <c r="AA108" s="199"/>
    </row>
    <row r="109" spans="1:27" s="104" customFormat="1">
      <c r="A109" s="204"/>
      <c r="B109" s="96"/>
      <c r="C109" s="214"/>
      <c r="D109" s="215"/>
      <c r="E109" s="214"/>
      <c r="F109" s="96"/>
      <c r="G109" s="96"/>
      <c r="H109" s="96"/>
      <c r="I109" s="189"/>
      <c r="J109" s="106"/>
      <c r="K109" s="95"/>
      <c r="L109" s="156"/>
      <c r="M109" s="106"/>
      <c r="N109" s="96"/>
      <c r="O109" s="107"/>
      <c r="P109" s="109"/>
      <c r="Q109" s="209"/>
      <c r="R109" s="205"/>
      <c r="S109" s="95"/>
      <c r="T109" s="156">
        <v>1</v>
      </c>
      <c r="U109" s="209"/>
      <c r="V109" s="122"/>
      <c r="W109" s="107"/>
      <c r="X109" s="107"/>
      <c r="Y109" s="107"/>
      <c r="Z109" s="108"/>
      <c r="AA109" s="199"/>
    </row>
    <row r="110" spans="1:27" s="104" customFormat="1">
      <c r="A110" s="204"/>
      <c r="B110" s="96"/>
      <c r="C110" s="214"/>
      <c r="D110" s="215"/>
      <c r="E110" s="214"/>
      <c r="F110" s="96"/>
      <c r="G110" s="96"/>
      <c r="H110" s="96"/>
      <c r="I110" s="189"/>
      <c r="J110" s="106"/>
      <c r="K110" s="95"/>
      <c r="L110" s="156"/>
      <c r="M110" s="106"/>
      <c r="N110" s="96"/>
      <c r="O110" s="107"/>
      <c r="P110" s="109"/>
      <c r="Q110" s="209"/>
      <c r="R110" s="205"/>
      <c r="S110" s="95"/>
      <c r="T110" s="156">
        <v>1</v>
      </c>
      <c r="U110" s="209"/>
      <c r="V110" s="122"/>
      <c r="W110" s="107"/>
      <c r="X110" s="107"/>
      <c r="Y110" s="107"/>
      <c r="Z110" s="108"/>
      <c r="AA110" s="199"/>
    </row>
    <row r="111" spans="1:27" s="104" customFormat="1">
      <c r="A111" s="204"/>
      <c r="B111" s="96"/>
      <c r="C111" s="214"/>
      <c r="D111" s="215"/>
      <c r="E111" s="214"/>
      <c r="F111" s="96"/>
      <c r="G111" s="96"/>
      <c r="H111" s="96"/>
      <c r="I111" s="189"/>
      <c r="J111" s="106"/>
      <c r="K111" s="95"/>
      <c r="L111" s="156"/>
      <c r="M111" s="106"/>
      <c r="N111" s="96"/>
      <c r="O111" s="107"/>
      <c r="P111" s="109"/>
      <c r="Q111" s="209"/>
      <c r="R111" s="205"/>
      <c r="S111" s="95"/>
      <c r="T111" s="225">
        <v>1</v>
      </c>
      <c r="U111" s="209"/>
      <c r="V111" s="122"/>
      <c r="W111" s="107"/>
      <c r="X111" s="107"/>
      <c r="Y111" s="107"/>
      <c r="Z111" s="108"/>
      <c r="AA111" s="199"/>
    </row>
    <row r="112" spans="1:27" s="104" customFormat="1">
      <c r="A112" s="204"/>
      <c r="B112" s="96"/>
      <c r="C112" s="214"/>
      <c r="D112" s="215"/>
      <c r="E112" s="214"/>
      <c r="F112" s="96"/>
      <c r="G112" s="96"/>
      <c r="H112" s="96"/>
      <c r="I112" s="189"/>
      <c r="J112" s="106"/>
      <c r="K112" s="95"/>
      <c r="L112" s="156"/>
      <c r="M112" s="106"/>
      <c r="N112" s="96"/>
      <c r="O112" s="107"/>
      <c r="P112" s="109"/>
      <c r="Q112" s="209"/>
      <c r="R112" s="205"/>
      <c r="S112" s="95"/>
      <c r="T112" s="156">
        <v>1</v>
      </c>
      <c r="U112" s="209"/>
      <c r="V112" s="122"/>
      <c r="W112" s="107"/>
      <c r="X112" s="107"/>
      <c r="Y112" s="107"/>
      <c r="Z112" s="108"/>
      <c r="AA112" s="199"/>
    </row>
    <row r="113" spans="1:27" s="104" customFormat="1">
      <c r="A113" s="204"/>
      <c r="B113" s="96"/>
      <c r="C113" s="214"/>
      <c r="D113" s="215"/>
      <c r="E113" s="214"/>
      <c r="F113" s="96"/>
      <c r="G113" s="96"/>
      <c r="H113" s="96"/>
      <c r="I113" s="189"/>
      <c r="J113" s="106"/>
      <c r="K113" s="95"/>
      <c r="L113" s="156"/>
      <c r="M113" s="106"/>
      <c r="N113" s="96"/>
      <c r="O113" s="107"/>
      <c r="P113" s="109"/>
      <c r="Q113" s="209"/>
      <c r="R113" s="205"/>
      <c r="S113" s="95"/>
      <c r="T113" s="156">
        <v>1</v>
      </c>
      <c r="U113" s="209"/>
      <c r="V113" s="122"/>
      <c r="W113" s="107"/>
      <c r="X113" s="107"/>
      <c r="Y113" s="107"/>
      <c r="Z113" s="108"/>
      <c r="AA113" s="199"/>
    </row>
    <row r="114" spans="1:27" s="104" customFormat="1">
      <c r="A114" s="204"/>
      <c r="B114" s="96"/>
      <c r="C114" s="214"/>
      <c r="D114" s="215"/>
      <c r="E114" s="214"/>
      <c r="F114" s="96"/>
      <c r="G114" s="96"/>
      <c r="H114" s="96"/>
      <c r="I114" s="189"/>
      <c r="J114" s="106"/>
      <c r="K114" s="95"/>
      <c r="L114" s="156"/>
      <c r="M114" s="106"/>
      <c r="N114" s="96"/>
      <c r="O114" s="107"/>
      <c r="P114" s="109"/>
      <c r="Q114" s="209"/>
      <c r="R114" s="205"/>
      <c r="S114" s="95"/>
      <c r="T114" s="156">
        <v>1</v>
      </c>
      <c r="U114" s="209"/>
      <c r="V114" s="122"/>
      <c r="W114" s="107"/>
      <c r="X114" s="107"/>
      <c r="Y114" s="107"/>
      <c r="Z114" s="108"/>
      <c r="AA114" s="199"/>
    </row>
    <row r="115" spans="1:27" s="104" customFormat="1">
      <c r="A115" s="204"/>
      <c r="B115" s="96"/>
      <c r="C115" s="214"/>
      <c r="D115" s="215"/>
      <c r="E115" s="214"/>
      <c r="F115" s="96"/>
      <c r="G115" s="96"/>
      <c r="H115" s="96"/>
      <c r="I115" s="189"/>
      <c r="J115" s="106"/>
      <c r="K115" s="95"/>
      <c r="L115" s="156"/>
      <c r="M115" s="106"/>
      <c r="N115" s="96"/>
      <c r="O115" s="107"/>
      <c r="P115" s="109"/>
      <c r="Q115" s="209"/>
      <c r="R115" s="205"/>
      <c r="S115" s="95"/>
      <c r="T115" s="225">
        <v>1</v>
      </c>
      <c r="U115" s="209"/>
      <c r="V115" s="122"/>
      <c r="W115" s="107"/>
      <c r="X115" s="107"/>
      <c r="Y115" s="107"/>
      <c r="Z115" s="108"/>
      <c r="AA115" s="199"/>
    </row>
    <row r="116" spans="1:27" s="104" customFormat="1">
      <c r="A116" s="204"/>
      <c r="B116" s="96"/>
      <c r="C116" s="214"/>
      <c r="D116" s="215"/>
      <c r="E116" s="214"/>
      <c r="F116" s="96"/>
      <c r="G116" s="96"/>
      <c r="H116" s="96"/>
      <c r="I116" s="189"/>
      <c r="J116" s="106"/>
      <c r="K116" s="95"/>
      <c r="L116" s="156"/>
      <c r="M116" s="106"/>
      <c r="N116" s="96"/>
      <c r="O116" s="107"/>
      <c r="P116" s="109"/>
      <c r="Q116" s="209"/>
      <c r="R116" s="205"/>
      <c r="S116" s="95"/>
      <c r="T116" s="156">
        <v>1</v>
      </c>
      <c r="U116" s="209"/>
      <c r="V116" s="122"/>
      <c r="W116" s="107"/>
      <c r="X116" s="107"/>
      <c r="Y116" s="107"/>
      <c r="Z116" s="108"/>
      <c r="AA116" s="199"/>
    </row>
    <row r="117" spans="1:27" s="104" customFormat="1">
      <c r="A117" s="204"/>
      <c r="B117" s="96"/>
      <c r="C117" s="214"/>
      <c r="D117" s="215"/>
      <c r="E117" s="214"/>
      <c r="F117" s="96"/>
      <c r="G117" s="96"/>
      <c r="H117" s="96"/>
      <c r="I117" s="189"/>
      <c r="J117" s="106"/>
      <c r="K117" s="95"/>
      <c r="L117" s="156"/>
      <c r="M117" s="106"/>
      <c r="N117" s="96"/>
      <c r="O117" s="107"/>
      <c r="P117" s="109"/>
      <c r="Q117" s="209"/>
      <c r="R117" s="205"/>
      <c r="S117" s="95"/>
      <c r="T117" s="156">
        <v>1</v>
      </c>
      <c r="U117" s="209"/>
      <c r="V117" s="122"/>
      <c r="W117" s="107"/>
      <c r="X117" s="107"/>
      <c r="Y117" s="107"/>
      <c r="Z117" s="108"/>
      <c r="AA117" s="199"/>
    </row>
    <row r="118" spans="1:27" s="104" customFormat="1">
      <c r="A118" s="204"/>
      <c r="B118" s="96"/>
      <c r="C118" s="214"/>
      <c r="D118" s="215"/>
      <c r="E118" s="214"/>
      <c r="F118" s="96"/>
      <c r="G118" s="96"/>
      <c r="H118" s="96"/>
      <c r="I118" s="189"/>
      <c r="J118" s="106"/>
      <c r="K118" s="95"/>
      <c r="L118" s="156"/>
      <c r="M118" s="106"/>
      <c r="N118" s="96"/>
      <c r="O118" s="107"/>
      <c r="P118" s="109"/>
      <c r="Q118" s="209"/>
      <c r="R118" s="205"/>
      <c r="S118" s="95"/>
      <c r="T118" s="156">
        <v>1</v>
      </c>
      <c r="U118" s="209"/>
      <c r="V118" s="122"/>
      <c r="W118" s="107"/>
      <c r="X118" s="107"/>
      <c r="Y118" s="107"/>
      <c r="Z118" s="108"/>
      <c r="AA118" s="199"/>
    </row>
    <row r="119" spans="1:27" s="104" customFormat="1">
      <c r="A119" s="204"/>
      <c r="B119" s="96"/>
      <c r="C119" s="214"/>
      <c r="D119" s="215"/>
      <c r="E119" s="214"/>
      <c r="F119" s="96"/>
      <c r="G119" s="96"/>
      <c r="H119" s="96"/>
      <c r="I119" s="189"/>
      <c r="J119" s="106"/>
      <c r="K119" s="95"/>
      <c r="L119" s="156"/>
      <c r="M119" s="106"/>
      <c r="N119" s="96"/>
      <c r="O119" s="107"/>
      <c r="P119" s="109"/>
      <c r="Q119" s="209"/>
      <c r="R119" s="205"/>
      <c r="S119" s="95"/>
      <c r="T119" s="225">
        <v>1</v>
      </c>
      <c r="U119" s="209"/>
      <c r="V119" s="122"/>
      <c r="W119" s="107"/>
      <c r="X119" s="107"/>
      <c r="Y119" s="107"/>
      <c r="Z119" s="108"/>
      <c r="AA119" s="199"/>
    </row>
    <row r="120" spans="1:27" s="104" customFormat="1">
      <c r="A120" s="204"/>
      <c r="B120" s="96"/>
      <c r="C120" s="214"/>
      <c r="D120" s="215"/>
      <c r="E120" s="214"/>
      <c r="F120" s="96"/>
      <c r="G120" s="96"/>
      <c r="H120" s="96"/>
      <c r="I120" s="189"/>
      <c r="J120" s="106"/>
      <c r="K120" s="95"/>
      <c r="L120" s="156"/>
      <c r="M120" s="106"/>
      <c r="N120" s="96"/>
      <c r="O120" s="107"/>
      <c r="P120" s="109"/>
      <c r="Q120" s="209"/>
      <c r="R120" s="205"/>
      <c r="S120" s="95"/>
      <c r="T120" s="156">
        <v>1</v>
      </c>
      <c r="U120" s="209"/>
      <c r="V120" s="122"/>
      <c r="W120" s="107"/>
      <c r="X120" s="107"/>
      <c r="Y120" s="107"/>
      <c r="Z120" s="108"/>
      <c r="AA120" s="199"/>
    </row>
    <row r="121" spans="1:27" s="104" customFormat="1">
      <c r="A121" s="204"/>
      <c r="B121" s="96"/>
      <c r="C121" s="214"/>
      <c r="D121" s="215"/>
      <c r="E121" s="214"/>
      <c r="F121" s="96"/>
      <c r="G121" s="96"/>
      <c r="H121" s="96"/>
      <c r="I121" s="189"/>
      <c r="J121" s="106"/>
      <c r="K121" s="95"/>
      <c r="L121" s="156"/>
      <c r="M121" s="106"/>
      <c r="N121" s="96"/>
      <c r="O121" s="107"/>
      <c r="P121" s="109"/>
      <c r="Q121" s="209"/>
      <c r="R121" s="205"/>
      <c r="S121" s="95"/>
      <c r="T121" s="156">
        <v>1</v>
      </c>
      <c r="U121" s="209"/>
      <c r="V121" s="122"/>
      <c r="W121" s="107"/>
      <c r="X121" s="107"/>
      <c r="Y121" s="107"/>
      <c r="Z121" s="108"/>
      <c r="AA121" s="199"/>
    </row>
    <row r="122" spans="1:27" s="104" customFormat="1">
      <c r="A122" s="204"/>
      <c r="B122" s="96"/>
      <c r="C122" s="214"/>
      <c r="D122" s="215"/>
      <c r="E122" s="214"/>
      <c r="F122" s="96"/>
      <c r="G122" s="96"/>
      <c r="H122" s="96"/>
      <c r="I122" s="189"/>
      <c r="J122" s="106"/>
      <c r="K122" s="95"/>
      <c r="L122" s="156"/>
      <c r="M122" s="106"/>
      <c r="N122" s="96"/>
      <c r="O122" s="107"/>
      <c r="P122" s="109"/>
      <c r="Q122" s="209"/>
      <c r="R122" s="205"/>
      <c r="S122" s="95"/>
      <c r="T122" s="156">
        <v>1</v>
      </c>
      <c r="U122" s="209"/>
      <c r="V122" s="122"/>
      <c r="W122" s="107"/>
      <c r="X122" s="107"/>
      <c r="Y122" s="107"/>
      <c r="Z122" s="108"/>
      <c r="AA122" s="199"/>
    </row>
    <row r="123" spans="1:27" s="104" customFormat="1">
      <c r="A123" s="204"/>
      <c r="B123" s="96"/>
      <c r="C123" s="214"/>
      <c r="D123" s="215"/>
      <c r="E123" s="214"/>
      <c r="F123" s="96"/>
      <c r="G123" s="96"/>
      <c r="H123" s="96"/>
      <c r="I123" s="189"/>
      <c r="J123" s="106"/>
      <c r="K123" s="95"/>
      <c r="L123" s="156"/>
      <c r="M123" s="106"/>
      <c r="N123" s="96"/>
      <c r="O123" s="107"/>
      <c r="P123" s="109"/>
      <c r="Q123" s="209"/>
      <c r="R123" s="205"/>
      <c r="S123" s="95"/>
      <c r="T123" s="225">
        <v>1</v>
      </c>
      <c r="U123" s="209"/>
      <c r="V123" s="122"/>
      <c r="W123" s="107"/>
      <c r="X123" s="107"/>
      <c r="Y123" s="107"/>
      <c r="Z123" s="108"/>
      <c r="AA123" s="199"/>
    </row>
    <row r="124" spans="1:27" s="104" customFormat="1">
      <c r="A124" s="204"/>
      <c r="B124" s="96"/>
      <c r="C124" s="214"/>
      <c r="D124" s="215"/>
      <c r="E124" s="214"/>
      <c r="F124" s="96"/>
      <c r="G124" s="96"/>
      <c r="H124" s="96"/>
      <c r="I124" s="189"/>
      <c r="J124" s="106"/>
      <c r="K124" s="95"/>
      <c r="L124" s="156"/>
      <c r="M124" s="106"/>
      <c r="N124" s="96"/>
      <c r="O124" s="107"/>
      <c r="P124" s="109"/>
      <c r="Q124" s="209"/>
      <c r="R124" s="205"/>
      <c r="S124" s="95"/>
      <c r="T124" s="156">
        <v>1</v>
      </c>
      <c r="U124" s="209"/>
      <c r="V124" s="122"/>
      <c r="W124" s="107"/>
      <c r="X124" s="107"/>
      <c r="Y124" s="107"/>
      <c r="Z124" s="108"/>
      <c r="AA124" s="199"/>
    </row>
    <row r="125" spans="1:27" s="104" customFormat="1">
      <c r="A125" s="204"/>
      <c r="B125" s="96"/>
      <c r="C125" s="214"/>
      <c r="D125" s="215"/>
      <c r="E125" s="214"/>
      <c r="F125" s="96"/>
      <c r="G125" s="96"/>
      <c r="H125" s="96"/>
      <c r="I125" s="189"/>
      <c r="J125" s="106"/>
      <c r="K125" s="95"/>
      <c r="L125" s="156"/>
      <c r="M125" s="106"/>
      <c r="N125" s="96"/>
      <c r="O125" s="107"/>
      <c r="P125" s="109"/>
      <c r="Q125" s="209"/>
      <c r="R125" s="205"/>
      <c r="S125" s="95"/>
      <c r="T125" s="156">
        <v>1</v>
      </c>
      <c r="U125" s="209"/>
      <c r="V125" s="122"/>
      <c r="W125" s="107"/>
      <c r="X125" s="107"/>
      <c r="Y125" s="107"/>
      <c r="Z125" s="108"/>
      <c r="AA125" s="199"/>
    </row>
    <row r="126" spans="1:27" s="104" customFormat="1">
      <c r="A126" s="204"/>
      <c r="B126" s="96"/>
      <c r="C126" s="214"/>
      <c r="D126" s="215"/>
      <c r="E126" s="214"/>
      <c r="F126" s="96"/>
      <c r="G126" s="96"/>
      <c r="H126" s="96"/>
      <c r="I126" s="189"/>
      <c r="J126" s="106"/>
      <c r="K126" s="95"/>
      <c r="L126" s="156"/>
      <c r="M126" s="106"/>
      <c r="N126" s="96"/>
      <c r="O126" s="107"/>
      <c r="P126" s="109"/>
      <c r="Q126" s="209"/>
      <c r="R126" s="205"/>
      <c r="S126" s="95"/>
      <c r="T126" s="156">
        <v>1</v>
      </c>
      <c r="U126" s="209"/>
      <c r="V126" s="122"/>
      <c r="W126" s="107"/>
      <c r="X126" s="107"/>
      <c r="Y126" s="107"/>
      <c r="Z126" s="108"/>
      <c r="AA126" s="199"/>
    </row>
    <row r="127" spans="1:27" s="104" customFormat="1">
      <c r="A127" s="204"/>
      <c r="B127" s="96"/>
      <c r="C127" s="214"/>
      <c r="D127" s="215"/>
      <c r="E127" s="214"/>
      <c r="F127" s="96"/>
      <c r="G127" s="96"/>
      <c r="H127" s="96"/>
      <c r="I127" s="189"/>
      <c r="J127" s="106"/>
      <c r="K127" s="95"/>
      <c r="L127" s="156"/>
      <c r="M127" s="106"/>
      <c r="N127" s="96"/>
      <c r="O127" s="107"/>
      <c r="P127" s="109"/>
      <c r="Q127" s="209"/>
      <c r="R127" s="205"/>
      <c r="S127" s="95"/>
      <c r="T127" s="225">
        <v>1</v>
      </c>
      <c r="U127" s="209"/>
      <c r="V127" s="122"/>
      <c r="W127" s="107"/>
      <c r="X127" s="107"/>
      <c r="Y127" s="107"/>
      <c r="Z127" s="108"/>
      <c r="AA127" s="199"/>
    </row>
    <row r="128" spans="1:27" s="104" customFormat="1">
      <c r="A128" s="204"/>
      <c r="B128" s="96"/>
      <c r="C128" s="214"/>
      <c r="D128" s="215"/>
      <c r="E128" s="214"/>
      <c r="F128" s="96"/>
      <c r="G128" s="96"/>
      <c r="H128" s="96"/>
      <c r="I128" s="189"/>
      <c r="J128" s="106"/>
      <c r="K128" s="95"/>
      <c r="L128" s="156"/>
      <c r="M128" s="106"/>
      <c r="N128" s="96"/>
      <c r="O128" s="107"/>
      <c r="P128" s="109"/>
      <c r="Q128" s="209"/>
      <c r="R128" s="205"/>
      <c r="S128" s="95"/>
      <c r="T128" s="156">
        <v>1</v>
      </c>
      <c r="U128" s="209"/>
      <c r="V128" s="122"/>
      <c r="W128" s="107"/>
      <c r="X128" s="107"/>
      <c r="Y128" s="107"/>
      <c r="Z128" s="108"/>
      <c r="AA128" s="199"/>
    </row>
    <row r="129" spans="1:27" s="104" customFormat="1">
      <c r="A129" s="204"/>
      <c r="B129" s="96"/>
      <c r="C129" s="214"/>
      <c r="D129" s="215"/>
      <c r="E129" s="214"/>
      <c r="F129" s="96"/>
      <c r="G129" s="96"/>
      <c r="H129" s="96"/>
      <c r="I129" s="189"/>
      <c r="J129" s="106"/>
      <c r="K129" s="95"/>
      <c r="L129" s="156"/>
      <c r="M129" s="106"/>
      <c r="N129" s="96"/>
      <c r="O129" s="107"/>
      <c r="P129" s="109"/>
      <c r="Q129" s="209"/>
      <c r="R129" s="205"/>
      <c r="S129" s="95"/>
      <c r="T129" s="156">
        <v>1</v>
      </c>
      <c r="U129" s="209"/>
      <c r="V129" s="122"/>
      <c r="W129" s="107"/>
      <c r="X129" s="107"/>
      <c r="Y129" s="107"/>
      <c r="Z129" s="108"/>
      <c r="AA129" s="199"/>
    </row>
    <row r="130" spans="1:27" s="104" customFormat="1">
      <c r="A130" s="204"/>
      <c r="B130" s="96"/>
      <c r="C130" s="214"/>
      <c r="D130" s="215"/>
      <c r="E130" s="214"/>
      <c r="F130" s="96"/>
      <c r="G130" s="96"/>
      <c r="H130" s="96"/>
      <c r="I130" s="189"/>
      <c r="J130" s="106"/>
      <c r="K130" s="95"/>
      <c r="L130" s="156"/>
      <c r="M130" s="106"/>
      <c r="N130" s="96"/>
      <c r="O130" s="107"/>
      <c r="P130" s="109"/>
      <c r="Q130" s="209"/>
      <c r="R130" s="205"/>
      <c r="S130" s="95"/>
      <c r="T130" s="156">
        <v>1</v>
      </c>
      <c r="U130" s="209"/>
      <c r="V130" s="122"/>
      <c r="W130" s="107"/>
      <c r="X130" s="107"/>
      <c r="Y130" s="107"/>
      <c r="Z130" s="108"/>
      <c r="AA130" s="199"/>
    </row>
    <row r="131" spans="1:27" s="104" customFormat="1">
      <c r="A131" s="204"/>
      <c r="B131" s="96"/>
      <c r="C131" s="214"/>
      <c r="D131" s="215"/>
      <c r="E131" s="214"/>
      <c r="F131" s="96"/>
      <c r="G131" s="96"/>
      <c r="H131" s="96"/>
      <c r="I131" s="189"/>
      <c r="J131" s="106"/>
      <c r="K131" s="95"/>
      <c r="L131" s="156"/>
      <c r="M131" s="106"/>
      <c r="N131" s="96"/>
      <c r="O131" s="107"/>
      <c r="P131" s="109"/>
      <c r="Q131" s="209"/>
      <c r="R131" s="205"/>
      <c r="S131" s="95"/>
      <c r="T131" s="225">
        <v>1</v>
      </c>
      <c r="U131" s="209"/>
      <c r="V131" s="122"/>
      <c r="W131" s="107"/>
      <c r="X131" s="107"/>
      <c r="Y131" s="107"/>
      <c r="Z131" s="108"/>
      <c r="AA131" s="199"/>
    </row>
    <row r="132" spans="1:27" s="104" customFormat="1">
      <c r="A132" s="204"/>
      <c r="B132" s="96"/>
      <c r="C132" s="214"/>
      <c r="D132" s="215"/>
      <c r="E132" s="214"/>
      <c r="F132" s="96"/>
      <c r="G132" s="96"/>
      <c r="H132" s="96"/>
      <c r="I132" s="189"/>
      <c r="J132" s="106"/>
      <c r="K132" s="95"/>
      <c r="L132" s="156"/>
      <c r="M132" s="106"/>
      <c r="N132" s="96"/>
      <c r="O132" s="107"/>
      <c r="P132" s="109"/>
      <c r="Q132" s="209"/>
      <c r="R132" s="205"/>
      <c r="S132" s="95"/>
      <c r="T132" s="156">
        <v>1</v>
      </c>
      <c r="U132" s="209"/>
      <c r="V132" s="122"/>
      <c r="W132" s="107"/>
      <c r="X132" s="107"/>
      <c r="Y132" s="107"/>
      <c r="Z132" s="108"/>
      <c r="AA132" s="199"/>
    </row>
    <row r="133" spans="1:27" s="104" customFormat="1">
      <c r="A133" s="204"/>
      <c r="B133" s="96"/>
      <c r="C133" s="214"/>
      <c r="D133" s="215"/>
      <c r="E133" s="214"/>
      <c r="F133" s="96"/>
      <c r="G133" s="96"/>
      <c r="H133" s="96"/>
      <c r="I133" s="189"/>
      <c r="J133" s="106"/>
      <c r="K133" s="95"/>
      <c r="L133" s="156"/>
      <c r="M133" s="106"/>
      <c r="N133" s="96"/>
      <c r="O133" s="107"/>
      <c r="P133" s="109"/>
      <c r="Q133" s="209"/>
      <c r="R133" s="205"/>
      <c r="S133" s="95"/>
      <c r="T133" s="156">
        <v>1</v>
      </c>
      <c r="U133" s="209"/>
      <c r="V133" s="122"/>
      <c r="W133" s="107"/>
      <c r="X133" s="107"/>
      <c r="Y133" s="107"/>
      <c r="Z133" s="108"/>
      <c r="AA133" s="199"/>
    </row>
    <row r="134" spans="1:27" s="104" customFormat="1">
      <c r="A134" s="204"/>
      <c r="B134" s="96"/>
      <c r="C134" s="214"/>
      <c r="D134" s="215"/>
      <c r="E134" s="214"/>
      <c r="F134" s="96"/>
      <c r="G134" s="96"/>
      <c r="H134" s="96"/>
      <c r="I134" s="189"/>
      <c r="J134" s="106"/>
      <c r="K134" s="95"/>
      <c r="L134" s="156"/>
      <c r="M134" s="106"/>
      <c r="N134" s="96"/>
      <c r="O134" s="107"/>
      <c r="P134" s="109"/>
      <c r="Q134" s="209"/>
      <c r="R134" s="205"/>
      <c r="S134" s="95"/>
      <c r="T134" s="156">
        <v>1</v>
      </c>
      <c r="U134" s="209"/>
      <c r="V134" s="122"/>
      <c r="W134" s="107"/>
      <c r="X134" s="107"/>
      <c r="Y134" s="107"/>
      <c r="Z134" s="108"/>
      <c r="AA134" s="199"/>
    </row>
    <row r="135" spans="1:27" s="104" customFormat="1">
      <c r="A135" s="204"/>
      <c r="B135" s="96"/>
      <c r="C135" s="214"/>
      <c r="D135" s="215"/>
      <c r="E135" s="214"/>
      <c r="F135" s="96"/>
      <c r="G135" s="96"/>
      <c r="H135" s="96"/>
      <c r="I135" s="189"/>
      <c r="J135" s="106"/>
      <c r="K135" s="95"/>
      <c r="L135" s="156"/>
      <c r="M135" s="106"/>
      <c r="N135" s="96"/>
      <c r="O135" s="107"/>
      <c r="P135" s="109"/>
      <c r="Q135" s="209"/>
      <c r="R135" s="205"/>
      <c r="S135" s="95"/>
      <c r="T135" s="225">
        <v>1</v>
      </c>
      <c r="U135" s="209"/>
      <c r="V135" s="122"/>
      <c r="W135" s="107"/>
      <c r="X135" s="107"/>
      <c r="Y135" s="107"/>
      <c r="Z135" s="108"/>
      <c r="AA135" s="199"/>
    </row>
    <row r="136" spans="1:27" s="104" customFormat="1">
      <c r="A136" s="204"/>
      <c r="B136" s="96"/>
      <c r="C136" s="214"/>
      <c r="D136" s="215"/>
      <c r="E136" s="214"/>
      <c r="F136" s="96"/>
      <c r="G136" s="96"/>
      <c r="H136" s="96"/>
      <c r="I136" s="189"/>
      <c r="J136" s="106"/>
      <c r="K136" s="95"/>
      <c r="L136" s="156"/>
      <c r="M136" s="106"/>
      <c r="N136" s="96"/>
      <c r="O136" s="107"/>
      <c r="P136" s="109"/>
      <c r="Q136" s="209"/>
      <c r="R136" s="205"/>
      <c r="S136" s="95"/>
      <c r="T136" s="156">
        <v>1</v>
      </c>
      <c r="U136" s="209"/>
      <c r="V136" s="122"/>
      <c r="W136" s="107"/>
      <c r="X136" s="107"/>
      <c r="Y136" s="107"/>
      <c r="Z136" s="108"/>
      <c r="AA136" s="199"/>
    </row>
    <row r="137" spans="1:27" s="104" customFormat="1">
      <c r="A137" s="204"/>
      <c r="B137" s="96"/>
      <c r="C137" s="214"/>
      <c r="D137" s="215"/>
      <c r="E137" s="214"/>
      <c r="F137" s="96"/>
      <c r="G137" s="96"/>
      <c r="H137" s="96"/>
      <c r="I137" s="189"/>
      <c r="J137" s="106"/>
      <c r="K137" s="95"/>
      <c r="L137" s="156"/>
      <c r="M137" s="106"/>
      <c r="N137" s="96"/>
      <c r="O137" s="107"/>
      <c r="P137" s="109"/>
      <c r="Q137" s="209"/>
      <c r="R137" s="205"/>
      <c r="S137" s="95"/>
      <c r="T137" s="156">
        <v>1</v>
      </c>
      <c r="U137" s="209"/>
      <c r="V137" s="122"/>
      <c r="W137" s="107"/>
      <c r="X137" s="107"/>
      <c r="Y137" s="107"/>
      <c r="Z137" s="108"/>
      <c r="AA137" s="199"/>
    </row>
    <row r="138" spans="1:27" s="104" customFormat="1">
      <c r="A138" s="204"/>
      <c r="B138" s="96"/>
      <c r="C138" s="214"/>
      <c r="D138" s="215"/>
      <c r="E138" s="214"/>
      <c r="F138" s="96"/>
      <c r="G138" s="96"/>
      <c r="H138" s="96"/>
      <c r="I138" s="189"/>
      <c r="J138" s="106"/>
      <c r="K138" s="95"/>
      <c r="L138" s="156"/>
      <c r="M138" s="106"/>
      <c r="N138" s="96"/>
      <c r="O138" s="107"/>
      <c r="P138" s="109"/>
      <c r="Q138" s="209"/>
      <c r="R138" s="205"/>
      <c r="S138" s="95"/>
      <c r="T138" s="156">
        <v>1</v>
      </c>
      <c r="U138" s="209"/>
      <c r="V138" s="122"/>
      <c r="W138" s="107"/>
      <c r="X138" s="107"/>
      <c r="Y138" s="107"/>
      <c r="Z138" s="108"/>
      <c r="AA138" s="199"/>
    </row>
    <row r="139" spans="1:27" s="104" customFormat="1">
      <c r="A139" s="204"/>
      <c r="B139" s="96"/>
      <c r="C139" s="214"/>
      <c r="D139" s="215"/>
      <c r="E139" s="214"/>
      <c r="F139" s="96"/>
      <c r="G139" s="96"/>
      <c r="H139" s="96"/>
      <c r="I139" s="189"/>
      <c r="J139" s="106"/>
      <c r="K139" s="95"/>
      <c r="L139" s="156"/>
      <c r="M139" s="106"/>
      <c r="N139" s="96"/>
      <c r="O139" s="107"/>
      <c r="P139" s="109"/>
      <c r="Q139" s="209"/>
      <c r="R139" s="205"/>
      <c r="S139" s="95"/>
      <c r="T139" s="225">
        <v>1</v>
      </c>
      <c r="U139" s="209"/>
      <c r="V139" s="122"/>
      <c r="W139" s="107"/>
      <c r="X139" s="107"/>
      <c r="Y139" s="107"/>
      <c r="Z139" s="108"/>
      <c r="AA139" s="199"/>
    </row>
    <row r="140" spans="1:27" s="104" customFormat="1">
      <c r="A140" s="204"/>
      <c r="B140" s="96"/>
      <c r="C140" s="214"/>
      <c r="D140" s="215"/>
      <c r="E140" s="214"/>
      <c r="F140" s="96"/>
      <c r="G140" s="96"/>
      <c r="H140" s="96"/>
      <c r="I140" s="189"/>
      <c r="J140" s="106"/>
      <c r="K140" s="95"/>
      <c r="L140" s="156"/>
      <c r="M140" s="106"/>
      <c r="N140" s="96"/>
      <c r="O140" s="107"/>
      <c r="P140" s="109"/>
      <c r="Q140" s="209"/>
      <c r="R140" s="205"/>
      <c r="S140" s="95"/>
      <c r="T140" s="156">
        <v>1</v>
      </c>
      <c r="U140" s="209"/>
      <c r="V140" s="122"/>
      <c r="W140" s="107"/>
      <c r="X140" s="107"/>
      <c r="Y140" s="107"/>
      <c r="Z140" s="108"/>
      <c r="AA140" s="199"/>
    </row>
    <row r="141" spans="1:27" s="104" customFormat="1">
      <c r="A141" s="204"/>
      <c r="B141" s="96"/>
      <c r="C141" s="214"/>
      <c r="D141" s="215"/>
      <c r="E141" s="214"/>
      <c r="F141" s="96"/>
      <c r="G141" s="96"/>
      <c r="H141" s="96"/>
      <c r="I141" s="189"/>
      <c r="J141" s="106"/>
      <c r="K141" s="95"/>
      <c r="L141" s="156"/>
      <c r="M141" s="106"/>
      <c r="N141" s="96"/>
      <c r="O141" s="107"/>
      <c r="P141" s="109"/>
      <c r="Q141" s="209"/>
      <c r="R141" s="205"/>
      <c r="S141" s="95"/>
      <c r="T141" s="156">
        <v>1</v>
      </c>
      <c r="U141" s="209"/>
      <c r="V141" s="122"/>
      <c r="W141" s="107"/>
      <c r="X141" s="107"/>
      <c r="Y141" s="107"/>
      <c r="Z141" s="108"/>
      <c r="AA141" s="199"/>
    </row>
    <row r="142" spans="1:27" s="104" customFormat="1">
      <c r="A142" s="204"/>
      <c r="B142" s="96"/>
      <c r="C142" s="214"/>
      <c r="D142" s="215"/>
      <c r="E142" s="214"/>
      <c r="F142" s="96"/>
      <c r="G142" s="96"/>
      <c r="H142" s="96"/>
      <c r="I142" s="189"/>
      <c r="J142" s="106"/>
      <c r="K142" s="95"/>
      <c r="L142" s="156"/>
      <c r="M142" s="106"/>
      <c r="N142" s="96"/>
      <c r="O142" s="107"/>
      <c r="P142" s="109"/>
      <c r="Q142" s="209"/>
      <c r="R142" s="205"/>
      <c r="S142" s="95"/>
      <c r="T142" s="156">
        <v>1</v>
      </c>
      <c r="U142" s="209"/>
      <c r="V142" s="122"/>
      <c r="W142" s="107"/>
      <c r="X142" s="107"/>
      <c r="Y142" s="107"/>
      <c r="Z142" s="108"/>
      <c r="AA142" s="199"/>
    </row>
    <row r="143" spans="1:27" s="104" customFormat="1">
      <c r="A143" s="204"/>
      <c r="B143" s="96"/>
      <c r="C143" s="214"/>
      <c r="D143" s="215"/>
      <c r="E143" s="214"/>
      <c r="F143" s="96"/>
      <c r="G143" s="96"/>
      <c r="H143" s="96"/>
      <c r="I143" s="189"/>
      <c r="J143" s="106"/>
      <c r="K143" s="95"/>
      <c r="L143" s="156"/>
      <c r="M143" s="106"/>
      <c r="N143" s="96"/>
      <c r="O143" s="107"/>
      <c r="P143" s="109"/>
      <c r="Q143" s="209"/>
      <c r="R143" s="205"/>
      <c r="S143" s="95"/>
      <c r="T143" s="225">
        <v>1</v>
      </c>
      <c r="U143" s="209"/>
      <c r="V143" s="122"/>
      <c r="W143" s="107"/>
      <c r="X143" s="107"/>
      <c r="Y143" s="107"/>
      <c r="Z143" s="108"/>
      <c r="AA143" s="199"/>
    </row>
    <row r="144" spans="1:27" s="104" customFormat="1">
      <c r="A144" s="204"/>
      <c r="B144" s="96"/>
      <c r="C144" s="214"/>
      <c r="D144" s="215"/>
      <c r="E144" s="214"/>
      <c r="F144" s="96"/>
      <c r="G144" s="96"/>
      <c r="H144" s="96"/>
      <c r="I144" s="189"/>
      <c r="J144" s="106"/>
      <c r="K144" s="95"/>
      <c r="L144" s="156"/>
      <c r="M144" s="106"/>
      <c r="N144" s="96"/>
      <c r="O144" s="107"/>
      <c r="P144" s="109"/>
      <c r="Q144" s="209"/>
      <c r="R144" s="205"/>
      <c r="S144" s="95"/>
      <c r="T144" s="156">
        <v>1</v>
      </c>
      <c r="U144" s="209"/>
      <c r="V144" s="122"/>
      <c r="W144" s="107"/>
      <c r="X144" s="107"/>
      <c r="Y144" s="107"/>
      <c r="Z144" s="108"/>
      <c r="AA144" s="199"/>
    </row>
    <row r="145" spans="1:27" s="104" customFormat="1">
      <c r="A145" s="204"/>
      <c r="B145" s="96"/>
      <c r="C145" s="214"/>
      <c r="D145" s="215"/>
      <c r="E145" s="214"/>
      <c r="F145" s="96"/>
      <c r="G145" s="96"/>
      <c r="H145" s="96"/>
      <c r="I145" s="189"/>
      <c r="J145" s="106"/>
      <c r="K145" s="95"/>
      <c r="L145" s="156"/>
      <c r="M145" s="106"/>
      <c r="N145" s="96"/>
      <c r="O145" s="107"/>
      <c r="P145" s="109"/>
      <c r="Q145" s="209"/>
      <c r="R145" s="205"/>
      <c r="S145" s="95"/>
      <c r="T145" s="156">
        <v>1</v>
      </c>
      <c r="U145" s="209"/>
      <c r="V145" s="122"/>
      <c r="W145" s="107"/>
      <c r="X145" s="107"/>
      <c r="Y145" s="107"/>
      <c r="Z145" s="108"/>
      <c r="AA145" s="199"/>
    </row>
    <row r="146" spans="1:27" s="104" customFormat="1">
      <c r="A146" s="204"/>
      <c r="B146" s="96"/>
      <c r="C146" s="214"/>
      <c r="D146" s="215"/>
      <c r="E146" s="214"/>
      <c r="F146" s="96"/>
      <c r="G146" s="96"/>
      <c r="H146" s="96"/>
      <c r="I146" s="189"/>
      <c r="J146" s="106"/>
      <c r="K146" s="95"/>
      <c r="L146" s="156"/>
      <c r="M146" s="106"/>
      <c r="N146" s="96"/>
      <c r="O146" s="107"/>
      <c r="P146" s="109"/>
      <c r="Q146" s="209"/>
      <c r="R146" s="205"/>
      <c r="S146" s="95"/>
      <c r="T146" s="156">
        <v>1</v>
      </c>
      <c r="U146" s="209"/>
      <c r="V146" s="122"/>
      <c r="W146" s="107"/>
      <c r="X146" s="107"/>
      <c r="Y146" s="107"/>
      <c r="Z146" s="108"/>
      <c r="AA146" s="199"/>
    </row>
    <row r="147" spans="1:27" s="104" customFormat="1">
      <c r="A147" s="204"/>
      <c r="B147" s="96"/>
      <c r="C147" s="214"/>
      <c r="D147" s="215"/>
      <c r="E147" s="214"/>
      <c r="F147" s="96"/>
      <c r="G147" s="96"/>
      <c r="H147" s="96"/>
      <c r="I147" s="189"/>
      <c r="J147" s="106"/>
      <c r="K147" s="95"/>
      <c r="L147" s="156"/>
      <c r="M147" s="106"/>
      <c r="N147" s="96"/>
      <c r="O147" s="107"/>
      <c r="P147" s="109"/>
      <c r="Q147" s="209"/>
      <c r="R147" s="205"/>
      <c r="S147" s="95"/>
      <c r="T147" s="225">
        <v>1</v>
      </c>
      <c r="U147" s="209"/>
      <c r="V147" s="122"/>
      <c r="W147" s="107"/>
      <c r="X147" s="107"/>
      <c r="Y147" s="107"/>
      <c r="Z147" s="108"/>
      <c r="AA147" s="199"/>
    </row>
    <row r="148" spans="1:27" s="104" customFormat="1">
      <c r="A148" s="204"/>
      <c r="B148" s="96"/>
      <c r="C148" s="214"/>
      <c r="D148" s="215"/>
      <c r="E148" s="214"/>
      <c r="F148" s="96"/>
      <c r="G148" s="96"/>
      <c r="H148" s="96"/>
      <c r="I148" s="189"/>
      <c r="J148" s="106"/>
      <c r="K148" s="95"/>
      <c r="L148" s="156"/>
      <c r="M148" s="106"/>
      <c r="N148" s="96"/>
      <c r="O148" s="107"/>
      <c r="P148" s="109"/>
      <c r="Q148" s="209"/>
      <c r="R148" s="205"/>
      <c r="S148" s="95"/>
      <c r="T148" s="156">
        <v>1</v>
      </c>
      <c r="U148" s="209"/>
      <c r="V148" s="122"/>
      <c r="W148" s="107"/>
      <c r="X148" s="107"/>
      <c r="Y148" s="107"/>
      <c r="Z148" s="108"/>
      <c r="AA148" s="199"/>
    </row>
    <row r="149" spans="1:27" s="104" customFormat="1">
      <c r="A149" s="204"/>
      <c r="B149" s="96"/>
      <c r="C149" s="214"/>
      <c r="D149" s="215"/>
      <c r="E149" s="214"/>
      <c r="F149" s="96"/>
      <c r="G149" s="96"/>
      <c r="H149" s="96"/>
      <c r="I149" s="189"/>
      <c r="J149" s="106"/>
      <c r="K149" s="95"/>
      <c r="L149" s="156"/>
      <c r="M149" s="106"/>
      <c r="N149" s="96"/>
      <c r="O149" s="107"/>
      <c r="P149" s="109"/>
      <c r="Q149" s="209"/>
      <c r="R149" s="205"/>
      <c r="S149" s="95"/>
      <c r="T149" s="156">
        <v>1</v>
      </c>
      <c r="U149" s="209"/>
      <c r="V149" s="122"/>
      <c r="W149" s="107"/>
      <c r="X149" s="107"/>
      <c r="Y149" s="107"/>
      <c r="Z149" s="108"/>
      <c r="AA149" s="199"/>
    </row>
    <row r="150" spans="1:27" s="104" customFormat="1">
      <c r="A150" s="204"/>
      <c r="B150" s="96"/>
      <c r="C150" s="214"/>
      <c r="D150" s="215"/>
      <c r="E150" s="214"/>
      <c r="F150" s="96"/>
      <c r="G150" s="96"/>
      <c r="H150" s="96"/>
      <c r="I150" s="189"/>
      <c r="J150" s="106"/>
      <c r="K150" s="95"/>
      <c r="L150" s="156"/>
      <c r="M150" s="106"/>
      <c r="N150" s="96"/>
      <c r="O150" s="107"/>
      <c r="P150" s="109"/>
      <c r="Q150" s="209"/>
      <c r="R150" s="205"/>
      <c r="S150" s="95"/>
      <c r="T150" s="156">
        <v>1</v>
      </c>
      <c r="U150" s="209"/>
      <c r="V150" s="122"/>
      <c r="W150" s="107"/>
      <c r="X150" s="107"/>
      <c r="Y150" s="107"/>
      <c r="Z150" s="108"/>
      <c r="AA150" s="199"/>
    </row>
    <row r="151" spans="1:27" s="104" customFormat="1">
      <c r="A151" s="204"/>
      <c r="B151" s="96"/>
      <c r="C151" s="214"/>
      <c r="D151" s="215"/>
      <c r="E151" s="214"/>
      <c r="F151" s="96"/>
      <c r="G151" s="96"/>
      <c r="H151" s="96"/>
      <c r="I151" s="189"/>
      <c r="J151" s="106"/>
      <c r="K151" s="95"/>
      <c r="L151" s="156"/>
      <c r="M151" s="106"/>
      <c r="N151" s="96"/>
      <c r="O151" s="107"/>
      <c r="P151" s="109"/>
      <c r="Q151" s="209"/>
      <c r="R151" s="205"/>
      <c r="S151" s="95"/>
      <c r="T151" s="225">
        <v>1</v>
      </c>
      <c r="U151" s="209"/>
      <c r="V151" s="122"/>
      <c r="W151" s="107"/>
      <c r="X151" s="107"/>
      <c r="Y151" s="107"/>
      <c r="Z151" s="108"/>
      <c r="AA151" s="199"/>
    </row>
    <row r="152" spans="1:27" s="104" customFormat="1">
      <c r="A152" s="204"/>
      <c r="B152" s="96"/>
      <c r="C152" s="214"/>
      <c r="D152" s="215"/>
      <c r="E152" s="214"/>
      <c r="F152" s="96"/>
      <c r="G152" s="96"/>
      <c r="H152" s="96"/>
      <c r="I152" s="189"/>
      <c r="J152" s="106"/>
      <c r="K152" s="95"/>
      <c r="L152" s="156"/>
      <c r="M152" s="106"/>
      <c r="N152" s="96"/>
      <c r="O152" s="107"/>
      <c r="P152" s="109"/>
      <c r="Q152" s="209"/>
      <c r="R152" s="205"/>
      <c r="S152" s="95"/>
      <c r="T152" s="156">
        <v>1</v>
      </c>
      <c r="U152" s="209"/>
      <c r="V152" s="122"/>
      <c r="W152" s="107"/>
      <c r="X152" s="107"/>
      <c r="Y152" s="107"/>
      <c r="Z152" s="108"/>
      <c r="AA152" s="199"/>
    </row>
    <row r="153" spans="1:27" s="104" customFormat="1">
      <c r="A153" s="204"/>
      <c r="B153" s="96"/>
      <c r="C153" s="214"/>
      <c r="D153" s="215"/>
      <c r="E153" s="214"/>
      <c r="F153" s="96"/>
      <c r="G153" s="96"/>
      <c r="H153" s="96"/>
      <c r="I153" s="189"/>
      <c r="J153" s="106"/>
      <c r="K153" s="95"/>
      <c r="L153" s="156"/>
      <c r="M153" s="106"/>
      <c r="N153" s="96"/>
      <c r="O153" s="107"/>
      <c r="P153" s="109"/>
      <c r="Q153" s="209"/>
      <c r="R153" s="205"/>
      <c r="S153" s="95"/>
      <c r="T153" s="156">
        <v>1</v>
      </c>
      <c r="U153" s="209"/>
      <c r="V153" s="122"/>
      <c r="W153" s="107"/>
      <c r="X153" s="107"/>
      <c r="Y153" s="107"/>
      <c r="Z153" s="108"/>
      <c r="AA153" s="199"/>
    </row>
    <row r="154" spans="1:27" s="104" customFormat="1">
      <c r="A154" s="204"/>
      <c r="B154" s="96"/>
      <c r="C154" s="214"/>
      <c r="D154" s="215"/>
      <c r="E154" s="214"/>
      <c r="F154" s="96"/>
      <c r="G154" s="96"/>
      <c r="H154" s="96"/>
      <c r="I154" s="189"/>
      <c r="J154" s="106"/>
      <c r="K154" s="95"/>
      <c r="L154" s="156"/>
      <c r="M154" s="106"/>
      <c r="N154" s="96"/>
      <c r="O154" s="107"/>
      <c r="P154" s="109"/>
      <c r="Q154" s="209"/>
      <c r="R154" s="205"/>
      <c r="S154" s="95"/>
      <c r="T154" s="156">
        <v>1</v>
      </c>
      <c r="U154" s="209"/>
      <c r="V154" s="122"/>
      <c r="W154" s="107"/>
      <c r="X154" s="107"/>
      <c r="Y154" s="107"/>
      <c r="Z154" s="108"/>
      <c r="AA154" s="199"/>
    </row>
    <row r="155" spans="1:27" s="104" customFormat="1">
      <c r="A155" s="204"/>
      <c r="B155" s="96"/>
      <c r="C155" s="214"/>
      <c r="D155" s="215"/>
      <c r="E155" s="214"/>
      <c r="F155" s="96"/>
      <c r="G155" s="96"/>
      <c r="H155" s="96"/>
      <c r="I155" s="189"/>
      <c r="J155" s="106"/>
      <c r="K155" s="95"/>
      <c r="L155" s="156"/>
      <c r="M155" s="106"/>
      <c r="N155" s="96"/>
      <c r="O155" s="107"/>
      <c r="P155" s="109"/>
      <c r="Q155" s="209"/>
      <c r="R155" s="205"/>
      <c r="S155" s="95"/>
      <c r="T155" s="225">
        <v>1</v>
      </c>
      <c r="U155" s="209"/>
      <c r="V155" s="122"/>
      <c r="W155" s="107"/>
      <c r="X155" s="107"/>
      <c r="Y155" s="107"/>
      <c r="Z155" s="108"/>
      <c r="AA155" s="199"/>
    </row>
    <row r="156" spans="1:27" s="104" customFormat="1">
      <c r="A156" s="204"/>
      <c r="B156" s="96"/>
      <c r="C156" s="214"/>
      <c r="D156" s="215"/>
      <c r="E156" s="214"/>
      <c r="F156" s="96"/>
      <c r="G156" s="96"/>
      <c r="H156" s="96"/>
      <c r="I156" s="189"/>
      <c r="J156" s="106"/>
      <c r="K156" s="95"/>
      <c r="L156" s="156"/>
      <c r="M156" s="106"/>
      <c r="N156" s="96"/>
      <c r="O156" s="107"/>
      <c r="P156" s="109"/>
      <c r="Q156" s="209"/>
      <c r="R156" s="205"/>
      <c r="S156" s="95"/>
      <c r="T156" s="156">
        <v>1</v>
      </c>
      <c r="U156" s="209"/>
      <c r="V156" s="122"/>
      <c r="W156" s="107"/>
      <c r="X156" s="107"/>
      <c r="Y156" s="107"/>
      <c r="Z156" s="108"/>
      <c r="AA156" s="199"/>
    </row>
    <row r="157" spans="1:27" s="104" customFormat="1">
      <c r="A157" s="204"/>
      <c r="B157" s="96"/>
      <c r="C157" s="214"/>
      <c r="D157" s="215"/>
      <c r="E157" s="214"/>
      <c r="F157" s="96"/>
      <c r="G157" s="96"/>
      <c r="H157" s="96"/>
      <c r="I157" s="189"/>
      <c r="J157" s="106"/>
      <c r="K157" s="95"/>
      <c r="L157" s="156"/>
      <c r="M157" s="106"/>
      <c r="N157" s="96"/>
      <c r="O157" s="107"/>
      <c r="P157" s="109"/>
      <c r="Q157" s="209"/>
      <c r="R157" s="205"/>
      <c r="S157" s="95"/>
      <c r="T157" s="156">
        <v>1</v>
      </c>
      <c r="U157" s="209"/>
      <c r="V157" s="122"/>
      <c r="W157" s="107"/>
      <c r="X157" s="107"/>
      <c r="Y157" s="107"/>
      <c r="Z157" s="108"/>
      <c r="AA157" s="199"/>
    </row>
    <row r="158" spans="1:27" s="104" customFormat="1">
      <c r="A158" s="204"/>
      <c r="B158" s="96"/>
      <c r="C158" s="214"/>
      <c r="D158" s="215"/>
      <c r="E158" s="214"/>
      <c r="F158" s="96"/>
      <c r="G158" s="96"/>
      <c r="H158" s="96"/>
      <c r="I158" s="189"/>
      <c r="J158" s="106"/>
      <c r="K158" s="95"/>
      <c r="L158" s="156"/>
      <c r="M158" s="106"/>
      <c r="N158" s="96"/>
      <c r="O158" s="107"/>
      <c r="P158" s="109"/>
      <c r="Q158" s="209"/>
      <c r="R158" s="205"/>
      <c r="S158" s="95"/>
      <c r="T158" s="156">
        <v>1</v>
      </c>
      <c r="U158" s="209"/>
      <c r="V158" s="122"/>
      <c r="W158" s="107"/>
      <c r="X158" s="107"/>
      <c r="Y158" s="107"/>
      <c r="Z158" s="108"/>
      <c r="AA158" s="199"/>
    </row>
    <row r="159" spans="1:27" s="104" customFormat="1">
      <c r="A159" s="204"/>
      <c r="B159" s="96"/>
      <c r="C159" s="214"/>
      <c r="D159" s="215"/>
      <c r="E159" s="214"/>
      <c r="F159" s="96"/>
      <c r="G159" s="96"/>
      <c r="H159" s="96"/>
      <c r="I159" s="189"/>
      <c r="J159" s="106"/>
      <c r="K159" s="95"/>
      <c r="L159" s="156"/>
      <c r="M159" s="106"/>
      <c r="N159" s="96"/>
      <c r="O159" s="107"/>
      <c r="P159" s="109"/>
      <c r="Q159" s="209"/>
      <c r="R159" s="205"/>
      <c r="S159" s="95"/>
      <c r="T159" s="225">
        <v>1</v>
      </c>
      <c r="U159" s="209"/>
      <c r="V159" s="122"/>
      <c r="W159" s="107"/>
      <c r="X159" s="107"/>
      <c r="Y159" s="107"/>
      <c r="Z159" s="108"/>
      <c r="AA159" s="199"/>
    </row>
    <row r="160" spans="1:27" s="104" customFormat="1">
      <c r="A160" s="204"/>
      <c r="B160" s="96"/>
      <c r="C160" s="214"/>
      <c r="D160" s="215"/>
      <c r="E160" s="214"/>
      <c r="F160" s="96"/>
      <c r="G160" s="96"/>
      <c r="H160" s="96"/>
      <c r="I160" s="189"/>
      <c r="J160" s="106"/>
      <c r="K160" s="95"/>
      <c r="L160" s="156"/>
      <c r="M160" s="106"/>
      <c r="N160" s="96"/>
      <c r="O160" s="107"/>
      <c r="P160" s="109"/>
      <c r="Q160" s="209"/>
      <c r="R160" s="205"/>
      <c r="S160" s="95"/>
      <c r="T160" s="156">
        <v>1</v>
      </c>
      <c r="U160" s="209"/>
      <c r="V160" s="122"/>
      <c r="W160" s="107"/>
      <c r="X160" s="107"/>
      <c r="Y160" s="107"/>
      <c r="Z160" s="108"/>
      <c r="AA160" s="199"/>
    </row>
    <row r="161" spans="1:27" s="104" customFormat="1">
      <c r="A161" s="204"/>
      <c r="B161" s="96"/>
      <c r="C161" s="214"/>
      <c r="D161" s="215"/>
      <c r="E161" s="214"/>
      <c r="F161" s="96"/>
      <c r="G161" s="96"/>
      <c r="H161" s="96"/>
      <c r="I161" s="189"/>
      <c r="J161" s="106"/>
      <c r="K161" s="95"/>
      <c r="L161" s="156"/>
      <c r="M161" s="106"/>
      <c r="N161" s="96"/>
      <c r="O161" s="107"/>
      <c r="P161" s="109"/>
      <c r="Q161" s="209"/>
      <c r="R161" s="205"/>
      <c r="S161" s="95"/>
      <c r="T161" s="156">
        <v>1</v>
      </c>
      <c r="U161" s="209"/>
      <c r="V161" s="122"/>
      <c r="W161" s="107"/>
      <c r="X161" s="107"/>
      <c r="Y161" s="107"/>
      <c r="Z161" s="108"/>
      <c r="AA161" s="199"/>
    </row>
    <row r="162" spans="1:27" s="104" customFormat="1">
      <c r="A162" s="204"/>
      <c r="B162" s="96"/>
      <c r="C162" s="214"/>
      <c r="D162" s="215"/>
      <c r="E162" s="214"/>
      <c r="F162" s="96"/>
      <c r="G162" s="96"/>
      <c r="H162" s="96"/>
      <c r="I162" s="189"/>
      <c r="J162" s="106"/>
      <c r="K162" s="95"/>
      <c r="L162" s="156"/>
      <c r="M162" s="106"/>
      <c r="N162" s="96"/>
      <c r="O162" s="107"/>
      <c r="P162" s="109"/>
      <c r="Q162" s="209"/>
      <c r="R162" s="205"/>
      <c r="S162" s="95"/>
      <c r="T162" s="156">
        <v>1</v>
      </c>
      <c r="U162" s="209"/>
      <c r="V162" s="122"/>
      <c r="W162" s="107"/>
      <c r="X162" s="107"/>
      <c r="Y162" s="107"/>
      <c r="Z162" s="108"/>
      <c r="AA162" s="199"/>
    </row>
    <row r="163" spans="1:27" s="104" customFormat="1">
      <c r="A163" s="204"/>
      <c r="B163" s="96"/>
      <c r="C163" s="214"/>
      <c r="D163" s="215"/>
      <c r="E163" s="214"/>
      <c r="F163" s="96"/>
      <c r="G163" s="96"/>
      <c r="H163" s="96"/>
      <c r="I163" s="189"/>
      <c r="J163" s="106"/>
      <c r="K163" s="95"/>
      <c r="L163" s="156"/>
      <c r="M163" s="106"/>
      <c r="N163" s="96"/>
      <c r="O163" s="107"/>
      <c r="P163" s="109"/>
      <c r="Q163" s="209"/>
      <c r="R163" s="205"/>
      <c r="S163" s="95"/>
      <c r="T163" s="225">
        <v>1</v>
      </c>
      <c r="U163" s="209"/>
      <c r="V163" s="122"/>
      <c r="W163" s="107"/>
      <c r="X163" s="107"/>
      <c r="Y163" s="107"/>
      <c r="Z163" s="108"/>
      <c r="AA163" s="199"/>
    </row>
    <row r="164" spans="1:27" s="104" customFormat="1">
      <c r="A164" s="204"/>
      <c r="B164" s="96"/>
      <c r="C164" s="214"/>
      <c r="D164" s="215"/>
      <c r="E164" s="214"/>
      <c r="F164" s="96"/>
      <c r="G164" s="96"/>
      <c r="H164" s="96"/>
      <c r="I164" s="189"/>
      <c r="J164" s="106"/>
      <c r="K164" s="95"/>
      <c r="L164" s="156"/>
      <c r="M164" s="106"/>
      <c r="N164" s="96"/>
      <c r="O164" s="107"/>
      <c r="P164" s="109"/>
      <c r="Q164" s="209"/>
      <c r="R164" s="205"/>
      <c r="S164" s="95"/>
      <c r="T164" s="156">
        <v>1</v>
      </c>
      <c r="U164" s="209"/>
      <c r="V164" s="122"/>
      <c r="W164" s="107"/>
      <c r="X164" s="107"/>
      <c r="Y164" s="107"/>
      <c r="Z164" s="108"/>
      <c r="AA164" s="199"/>
    </row>
    <row r="165" spans="1:27" s="104" customFormat="1">
      <c r="A165" s="204"/>
      <c r="B165" s="96"/>
      <c r="C165" s="214"/>
      <c r="D165" s="215"/>
      <c r="E165" s="214"/>
      <c r="F165" s="96"/>
      <c r="G165" s="96"/>
      <c r="H165" s="96"/>
      <c r="I165" s="189"/>
      <c r="J165" s="106"/>
      <c r="K165" s="95"/>
      <c r="L165" s="156"/>
      <c r="M165" s="106"/>
      <c r="N165" s="96"/>
      <c r="O165" s="107"/>
      <c r="P165" s="109"/>
      <c r="Q165" s="209"/>
      <c r="R165" s="205"/>
      <c r="S165" s="95"/>
      <c r="T165" s="156">
        <v>1</v>
      </c>
      <c r="U165" s="209"/>
      <c r="V165" s="122"/>
      <c r="W165" s="107"/>
      <c r="X165" s="107"/>
      <c r="Y165" s="107"/>
      <c r="Z165" s="108"/>
      <c r="AA165" s="199"/>
    </row>
    <row r="166" spans="1:27" s="104" customFormat="1">
      <c r="A166" s="204"/>
      <c r="B166" s="96"/>
      <c r="C166" s="214"/>
      <c r="D166" s="215"/>
      <c r="E166" s="214"/>
      <c r="F166" s="96"/>
      <c r="G166" s="96"/>
      <c r="H166" s="96"/>
      <c r="I166" s="189"/>
      <c r="J166" s="106"/>
      <c r="K166" s="95"/>
      <c r="L166" s="156"/>
      <c r="M166" s="106"/>
      <c r="N166" s="96"/>
      <c r="O166" s="107"/>
      <c r="P166" s="109"/>
      <c r="Q166" s="209"/>
      <c r="R166" s="205"/>
      <c r="S166" s="95"/>
      <c r="T166" s="156">
        <v>1</v>
      </c>
      <c r="U166" s="209"/>
      <c r="V166" s="122"/>
      <c r="W166" s="107"/>
      <c r="X166" s="107"/>
      <c r="Y166" s="107"/>
      <c r="Z166" s="108"/>
      <c r="AA166" s="199"/>
    </row>
    <row r="167" spans="1:27" s="104" customFormat="1">
      <c r="A167" s="204"/>
      <c r="B167" s="96"/>
      <c r="C167" s="214"/>
      <c r="D167" s="215"/>
      <c r="E167" s="214"/>
      <c r="F167" s="96"/>
      <c r="G167" s="96"/>
      <c r="H167" s="96"/>
      <c r="I167" s="189"/>
      <c r="J167" s="106"/>
      <c r="K167" s="95"/>
      <c r="L167" s="156"/>
      <c r="M167" s="106"/>
      <c r="N167" s="96"/>
      <c r="O167" s="107"/>
      <c r="P167" s="109"/>
      <c r="Q167" s="209"/>
      <c r="R167" s="205"/>
      <c r="S167" s="95"/>
      <c r="T167" s="225">
        <v>1</v>
      </c>
      <c r="U167" s="209"/>
      <c r="V167" s="122"/>
      <c r="W167" s="107"/>
      <c r="X167" s="107"/>
      <c r="Y167" s="107"/>
      <c r="Z167" s="108"/>
      <c r="AA167" s="199"/>
    </row>
    <row r="168" spans="1:27" s="104" customFormat="1">
      <c r="A168" s="204"/>
      <c r="B168" s="96"/>
      <c r="C168" s="214"/>
      <c r="D168" s="215"/>
      <c r="E168" s="214"/>
      <c r="F168" s="96"/>
      <c r="G168" s="96"/>
      <c r="H168" s="96"/>
      <c r="I168" s="189"/>
      <c r="J168" s="106"/>
      <c r="K168" s="95"/>
      <c r="L168" s="156"/>
      <c r="M168" s="106"/>
      <c r="N168" s="96"/>
      <c r="O168" s="107"/>
      <c r="P168" s="109"/>
      <c r="Q168" s="209"/>
      <c r="R168" s="205"/>
      <c r="S168" s="95"/>
      <c r="T168" s="156">
        <v>1</v>
      </c>
      <c r="U168" s="209"/>
      <c r="V168" s="122"/>
      <c r="W168" s="107"/>
      <c r="X168" s="107"/>
      <c r="Y168" s="107"/>
      <c r="Z168" s="108"/>
      <c r="AA168" s="199"/>
    </row>
    <row r="169" spans="1:27" s="104" customFormat="1">
      <c r="A169" s="204"/>
      <c r="B169" s="96"/>
      <c r="C169" s="214"/>
      <c r="D169" s="215"/>
      <c r="E169" s="214"/>
      <c r="F169" s="96"/>
      <c r="G169" s="96"/>
      <c r="H169" s="96"/>
      <c r="I169" s="189"/>
      <c r="J169" s="106"/>
      <c r="K169" s="95"/>
      <c r="L169" s="156"/>
      <c r="M169" s="106"/>
      <c r="N169" s="96"/>
      <c r="O169" s="107"/>
      <c r="P169" s="109"/>
      <c r="Q169" s="209"/>
      <c r="R169" s="205"/>
      <c r="S169" s="95"/>
      <c r="T169" s="156">
        <v>1</v>
      </c>
      <c r="U169" s="209"/>
      <c r="V169" s="122"/>
      <c r="W169" s="107"/>
      <c r="X169" s="107"/>
      <c r="Y169" s="107"/>
      <c r="Z169" s="108"/>
      <c r="AA169" s="199"/>
    </row>
    <row r="170" spans="1:27" s="104" customFormat="1">
      <c r="A170" s="204"/>
      <c r="B170" s="96"/>
      <c r="C170" s="214"/>
      <c r="D170" s="215"/>
      <c r="E170" s="214"/>
      <c r="F170" s="96"/>
      <c r="G170" s="96"/>
      <c r="H170" s="96"/>
      <c r="I170" s="189"/>
      <c r="J170" s="106"/>
      <c r="K170" s="95"/>
      <c r="L170" s="156"/>
      <c r="M170" s="106"/>
      <c r="N170" s="96"/>
      <c r="O170" s="107"/>
      <c r="P170" s="109"/>
      <c r="Q170" s="209"/>
      <c r="R170" s="205"/>
      <c r="S170" s="95"/>
      <c r="T170" s="156">
        <v>1</v>
      </c>
      <c r="U170" s="209"/>
      <c r="V170" s="122"/>
      <c r="W170" s="107"/>
      <c r="X170" s="107"/>
      <c r="Y170" s="107"/>
      <c r="Z170" s="108"/>
      <c r="AA170" s="199"/>
    </row>
    <row r="171" spans="1:27" s="104" customFormat="1">
      <c r="A171" s="204"/>
      <c r="B171" s="96"/>
      <c r="C171" s="214"/>
      <c r="D171" s="215"/>
      <c r="E171" s="214"/>
      <c r="F171" s="96"/>
      <c r="G171" s="96"/>
      <c r="H171" s="96"/>
      <c r="I171" s="189"/>
      <c r="J171" s="106"/>
      <c r="K171" s="95"/>
      <c r="L171" s="156"/>
      <c r="M171" s="106"/>
      <c r="N171" s="96"/>
      <c r="O171" s="107"/>
      <c r="P171" s="109"/>
      <c r="Q171" s="209"/>
      <c r="R171" s="205"/>
      <c r="S171" s="95"/>
      <c r="T171" s="225">
        <v>1</v>
      </c>
      <c r="U171" s="209"/>
      <c r="V171" s="122"/>
      <c r="W171" s="107"/>
      <c r="X171" s="107"/>
      <c r="Y171" s="107"/>
      <c r="Z171" s="108"/>
      <c r="AA171" s="199"/>
    </row>
    <row r="172" spans="1:27" s="104" customFormat="1">
      <c r="A172" s="204"/>
      <c r="B172" s="96"/>
      <c r="C172" s="214"/>
      <c r="D172" s="215"/>
      <c r="E172" s="214"/>
      <c r="F172" s="96"/>
      <c r="G172" s="96"/>
      <c r="H172" s="96"/>
      <c r="I172" s="189"/>
      <c r="J172" s="106"/>
      <c r="K172" s="95"/>
      <c r="L172" s="156"/>
      <c r="M172" s="106"/>
      <c r="N172" s="96"/>
      <c r="O172" s="107"/>
      <c r="P172" s="109"/>
      <c r="Q172" s="209"/>
      <c r="R172" s="205"/>
      <c r="S172" s="95"/>
      <c r="T172" s="156">
        <v>1</v>
      </c>
      <c r="U172" s="209"/>
      <c r="V172" s="122"/>
      <c r="W172" s="107"/>
      <c r="X172" s="107"/>
      <c r="Y172" s="107"/>
      <c r="Z172" s="108"/>
      <c r="AA172" s="199"/>
    </row>
    <row r="173" spans="1:27" s="104" customFormat="1">
      <c r="A173" s="204"/>
      <c r="B173" s="96"/>
      <c r="C173" s="214"/>
      <c r="D173" s="215"/>
      <c r="E173" s="214"/>
      <c r="F173" s="96"/>
      <c r="G173" s="96"/>
      <c r="H173" s="96"/>
      <c r="I173" s="189"/>
      <c r="J173" s="106"/>
      <c r="K173" s="95"/>
      <c r="L173" s="156"/>
      <c r="M173" s="106"/>
      <c r="N173" s="96"/>
      <c r="O173" s="107"/>
      <c r="P173" s="109"/>
      <c r="Q173" s="209"/>
      <c r="R173" s="205"/>
      <c r="S173" s="95"/>
      <c r="T173" s="156">
        <v>1</v>
      </c>
      <c r="U173" s="209"/>
      <c r="V173" s="122"/>
      <c r="W173" s="107"/>
      <c r="X173" s="107"/>
      <c r="Y173" s="107"/>
      <c r="Z173" s="108"/>
      <c r="AA173" s="199"/>
    </row>
    <row r="174" spans="1:27" s="104" customFormat="1">
      <c r="A174" s="204"/>
      <c r="B174" s="96"/>
      <c r="C174" s="214"/>
      <c r="D174" s="215"/>
      <c r="E174" s="214"/>
      <c r="F174" s="96"/>
      <c r="G174" s="96"/>
      <c r="H174" s="96"/>
      <c r="I174" s="189"/>
      <c r="J174" s="106"/>
      <c r="K174" s="95"/>
      <c r="L174" s="156"/>
      <c r="M174" s="106"/>
      <c r="N174" s="96"/>
      <c r="O174" s="107"/>
      <c r="P174" s="109"/>
      <c r="Q174" s="209"/>
      <c r="R174" s="205"/>
      <c r="S174" s="95"/>
      <c r="T174" s="156">
        <v>1</v>
      </c>
      <c r="U174" s="209"/>
      <c r="V174" s="122"/>
      <c r="W174" s="107"/>
      <c r="X174" s="107"/>
      <c r="Y174" s="107"/>
      <c r="Z174" s="108"/>
      <c r="AA174" s="199"/>
    </row>
    <row r="175" spans="1:27" s="104" customFormat="1">
      <c r="A175" s="204"/>
      <c r="B175" s="96"/>
      <c r="C175" s="214"/>
      <c r="D175" s="215"/>
      <c r="E175" s="214"/>
      <c r="F175" s="96"/>
      <c r="G175" s="96"/>
      <c r="H175" s="96"/>
      <c r="I175" s="189"/>
      <c r="J175" s="106"/>
      <c r="K175" s="95"/>
      <c r="L175" s="156"/>
      <c r="M175" s="106"/>
      <c r="N175" s="96"/>
      <c r="O175" s="107"/>
      <c r="P175" s="109"/>
      <c r="Q175" s="209"/>
      <c r="R175" s="205"/>
      <c r="S175" s="95"/>
      <c r="T175" s="225">
        <v>1</v>
      </c>
      <c r="U175" s="209"/>
      <c r="V175" s="122"/>
      <c r="W175" s="107"/>
      <c r="X175" s="107"/>
      <c r="Y175" s="107"/>
      <c r="Z175" s="108"/>
      <c r="AA175" s="199"/>
    </row>
    <row r="176" spans="1:27" s="104" customFormat="1">
      <c r="A176" s="204"/>
      <c r="B176" s="96"/>
      <c r="C176" s="214"/>
      <c r="D176" s="215"/>
      <c r="E176" s="214"/>
      <c r="F176" s="96"/>
      <c r="G176" s="96"/>
      <c r="H176" s="96"/>
      <c r="I176" s="189"/>
      <c r="J176" s="106"/>
      <c r="K176" s="95"/>
      <c r="L176" s="156"/>
      <c r="M176" s="106"/>
      <c r="N176" s="96"/>
      <c r="O176" s="107"/>
      <c r="P176" s="109"/>
      <c r="Q176" s="209"/>
      <c r="R176" s="205"/>
      <c r="S176" s="95"/>
      <c r="T176" s="156">
        <v>1</v>
      </c>
      <c r="U176" s="209"/>
      <c r="V176" s="122"/>
      <c r="W176" s="107"/>
      <c r="X176" s="107"/>
      <c r="Y176" s="107"/>
      <c r="Z176" s="108"/>
      <c r="AA176" s="199"/>
    </row>
    <row r="177" spans="1:27" s="104" customFormat="1">
      <c r="A177" s="204"/>
      <c r="B177" s="96"/>
      <c r="C177" s="214"/>
      <c r="D177" s="215"/>
      <c r="E177" s="214"/>
      <c r="F177" s="96"/>
      <c r="G177" s="96"/>
      <c r="H177" s="96"/>
      <c r="I177" s="189"/>
      <c r="J177" s="106"/>
      <c r="K177" s="95"/>
      <c r="L177" s="156"/>
      <c r="M177" s="106"/>
      <c r="N177" s="96"/>
      <c r="O177" s="107"/>
      <c r="P177" s="109"/>
      <c r="Q177" s="209"/>
      <c r="R177" s="205"/>
      <c r="S177" s="95"/>
      <c r="T177" s="156">
        <v>1</v>
      </c>
      <c r="U177" s="209"/>
      <c r="V177" s="122"/>
      <c r="W177" s="107"/>
      <c r="X177" s="107"/>
      <c r="Y177" s="107"/>
      <c r="Z177" s="108"/>
      <c r="AA177" s="199"/>
    </row>
    <row r="178" spans="1:27" s="104" customFormat="1">
      <c r="A178" s="204"/>
      <c r="B178" s="96"/>
      <c r="C178" s="214"/>
      <c r="D178" s="215"/>
      <c r="E178" s="214"/>
      <c r="F178" s="96"/>
      <c r="G178" s="96"/>
      <c r="H178" s="96"/>
      <c r="I178" s="189"/>
      <c r="J178" s="106"/>
      <c r="K178" s="95"/>
      <c r="L178" s="156"/>
      <c r="M178" s="106"/>
      <c r="N178" s="96"/>
      <c r="O178" s="107"/>
      <c r="P178" s="109"/>
      <c r="Q178" s="209"/>
      <c r="R178" s="205"/>
      <c r="S178" s="95"/>
      <c r="T178" s="156">
        <v>1</v>
      </c>
      <c r="U178" s="209"/>
      <c r="V178" s="122"/>
      <c r="W178" s="107"/>
      <c r="X178" s="107"/>
      <c r="Y178" s="107"/>
      <c r="Z178" s="108"/>
      <c r="AA178" s="199"/>
    </row>
    <row r="179" spans="1:27" s="104" customFormat="1">
      <c r="A179" s="204"/>
      <c r="B179" s="96"/>
      <c r="C179" s="214"/>
      <c r="D179" s="215"/>
      <c r="E179" s="214"/>
      <c r="F179" s="96"/>
      <c r="G179" s="96"/>
      <c r="H179" s="96"/>
      <c r="I179" s="189"/>
      <c r="J179" s="106"/>
      <c r="K179" s="95"/>
      <c r="L179" s="156"/>
      <c r="M179" s="106"/>
      <c r="N179" s="96"/>
      <c r="O179" s="107"/>
      <c r="P179" s="109"/>
      <c r="Q179" s="209"/>
      <c r="R179" s="205"/>
      <c r="S179" s="95"/>
      <c r="T179" s="225">
        <v>1</v>
      </c>
      <c r="U179" s="209"/>
      <c r="V179" s="122"/>
      <c r="W179" s="107"/>
      <c r="X179" s="107"/>
      <c r="Y179" s="107"/>
      <c r="Z179" s="108"/>
      <c r="AA179" s="199"/>
    </row>
    <row r="180" spans="1:27" s="104" customFormat="1">
      <c r="A180" s="204"/>
      <c r="B180" s="96"/>
      <c r="C180" s="214"/>
      <c r="D180" s="215"/>
      <c r="E180" s="214"/>
      <c r="F180" s="96"/>
      <c r="G180" s="96"/>
      <c r="H180" s="96"/>
      <c r="I180" s="189"/>
      <c r="J180" s="106"/>
      <c r="K180" s="95"/>
      <c r="L180" s="156"/>
      <c r="M180" s="106"/>
      <c r="N180" s="96"/>
      <c r="O180" s="107"/>
      <c r="P180" s="109"/>
      <c r="Q180" s="209"/>
      <c r="R180" s="205"/>
      <c r="S180" s="95"/>
      <c r="T180" s="156">
        <v>1</v>
      </c>
      <c r="U180" s="209"/>
      <c r="V180" s="122"/>
      <c r="W180" s="107"/>
      <c r="X180" s="107"/>
      <c r="Y180" s="107"/>
      <c r="Z180" s="108"/>
      <c r="AA180" s="199"/>
    </row>
    <row r="181" spans="1:27" s="104" customFormat="1">
      <c r="A181" s="204"/>
      <c r="B181" s="96"/>
      <c r="C181" s="214"/>
      <c r="D181" s="215"/>
      <c r="E181" s="214"/>
      <c r="F181" s="96"/>
      <c r="G181" s="96"/>
      <c r="H181" s="96"/>
      <c r="I181" s="189"/>
      <c r="J181" s="106"/>
      <c r="K181" s="95"/>
      <c r="L181" s="156"/>
      <c r="M181" s="106"/>
      <c r="N181" s="96"/>
      <c r="O181" s="107"/>
      <c r="P181" s="109"/>
      <c r="Q181" s="209"/>
      <c r="R181" s="205"/>
      <c r="S181" s="95"/>
      <c r="T181" s="156">
        <v>1</v>
      </c>
      <c r="U181" s="209"/>
      <c r="V181" s="122"/>
      <c r="W181" s="107"/>
      <c r="X181" s="107"/>
      <c r="Y181" s="107"/>
      <c r="Z181" s="108"/>
      <c r="AA181" s="199"/>
    </row>
    <row r="182" spans="1:27" s="104" customFormat="1">
      <c r="A182" s="204"/>
      <c r="B182" s="96"/>
      <c r="C182" s="214"/>
      <c r="D182" s="215"/>
      <c r="E182" s="214"/>
      <c r="F182" s="96"/>
      <c r="G182" s="96"/>
      <c r="H182" s="96"/>
      <c r="I182" s="189"/>
      <c r="J182" s="106"/>
      <c r="K182" s="95"/>
      <c r="L182" s="156"/>
      <c r="M182" s="106"/>
      <c r="N182" s="96"/>
      <c r="O182" s="107"/>
      <c r="P182" s="109"/>
      <c r="Q182" s="209"/>
      <c r="R182" s="205"/>
      <c r="S182" s="95"/>
      <c r="T182" s="156">
        <v>1</v>
      </c>
      <c r="U182" s="209"/>
      <c r="V182" s="122"/>
      <c r="W182" s="107"/>
      <c r="X182" s="107"/>
      <c r="Y182" s="107"/>
      <c r="Z182" s="108"/>
      <c r="AA182" s="199"/>
    </row>
    <row r="183" spans="1:27" s="104" customFormat="1">
      <c r="A183" s="204"/>
      <c r="B183" s="96"/>
      <c r="C183" s="214"/>
      <c r="D183" s="215"/>
      <c r="E183" s="214"/>
      <c r="F183" s="96"/>
      <c r="G183" s="96"/>
      <c r="H183" s="96"/>
      <c r="I183" s="189"/>
      <c r="J183" s="106"/>
      <c r="K183" s="95"/>
      <c r="L183" s="156"/>
      <c r="M183" s="106"/>
      <c r="N183" s="96"/>
      <c r="O183" s="107"/>
      <c r="P183" s="109"/>
      <c r="Q183" s="209"/>
      <c r="R183" s="205"/>
      <c r="S183" s="95"/>
      <c r="T183" s="225">
        <v>1</v>
      </c>
      <c r="U183" s="209"/>
      <c r="V183" s="122"/>
      <c r="W183" s="107"/>
      <c r="X183" s="107"/>
      <c r="Y183" s="107"/>
      <c r="Z183" s="108"/>
      <c r="AA183" s="199"/>
    </row>
    <row r="184" spans="1:27" s="104" customFormat="1">
      <c r="A184" s="204"/>
      <c r="B184" s="96"/>
      <c r="C184" s="214"/>
      <c r="D184" s="215"/>
      <c r="E184" s="214"/>
      <c r="F184" s="96"/>
      <c r="G184" s="96"/>
      <c r="H184" s="96"/>
      <c r="I184" s="189"/>
      <c r="J184" s="106"/>
      <c r="K184" s="95"/>
      <c r="L184" s="156"/>
      <c r="M184" s="106"/>
      <c r="N184" s="96"/>
      <c r="O184" s="107"/>
      <c r="P184" s="109"/>
      <c r="Q184" s="209"/>
      <c r="R184" s="205"/>
      <c r="S184" s="95"/>
      <c r="T184" s="156">
        <v>1</v>
      </c>
      <c r="U184" s="209"/>
      <c r="V184" s="122"/>
      <c r="W184" s="107"/>
      <c r="X184" s="107"/>
      <c r="Y184" s="107"/>
      <c r="Z184" s="108"/>
      <c r="AA184" s="199"/>
    </row>
    <row r="185" spans="1:27" s="104" customFormat="1">
      <c r="A185" s="204"/>
      <c r="B185" s="96"/>
      <c r="C185" s="214"/>
      <c r="D185" s="215"/>
      <c r="E185" s="214"/>
      <c r="F185" s="96"/>
      <c r="G185" s="96"/>
      <c r="H185" s="96"/>
      <c r="I185" s="189"/>
      <c r="J185" s="106"/>
      <c r="K185" s="95"/>
      <c r="L185" s="156"/>
      <c r="M185" s="106"/>
      <c r="N185" s="96"/>
      <c r="O185" s="107"/>
      <c r="P185" s="109"/>
      <c r="Q185" s="209"/>
      <c r="R185" s="205"/>
      <c r="S185" s="95"/>
      <c r="T185" s="156">
        <v>1</v>
      </c>
      <c r="U185" s="209"/>
      <c r="V185" s="122"/>
      <c r="W185" s="107"/>
      <c r="X185" s="107"/>
      <c r="Y185" s="107"/>
      <c r="Z185" s="108"/>
      <c r="AA185" s="199"/>
    </row>
    <row r="186" spans="1:27" s="104" customFormat="1">
      <c r="A186" s="204"/>
      <c r="B186" s="96"/>
      <c r="C186" s="214"/>
      <c r="D186" s="215"/>
      <c r="E186" s="214"/>
      <c r="F186" s="96"/>
      <c r="G186" s="96"/>
      <c r="H186" s="96"/>
      <c r="I186" s="189"/>
      <c r="J186" s="106"/>
      <c r="K186" s="95"/>
      <c r="L186" s="156"/>
      <c r="M186" s="106"/>
      <c r="N186" s="96"/>
      <c r="O186" s="107"/>
      <c r="P186" s="109"/>
      <c r="Q186" s="209"/>
      <c r="R186" s="205"/>
      <c r="S186" s="95"/>
      <c r="T186" s="156">
        <v>1</v>
      </c>
      <c r="U186" s="209"/>
      <c r="V186" s="122"/>
      <c r="W186" s="107"/>
      <c r="X186" s="107"/>
      <c r="Y186" s="107"/>
      <c r="Z186" s="108"/>
      <c r="AA186" s="199"/>
    </row>
    <row r="187" spans="1:27" s="104" customFormat="1">
      <c r="A187" s="204"/>
      <c r="B187" s="96"/>
      <c r="C187" s="214"/>
      <c r="D187" s="215"/>
      <c r="E187" s="214"/>
      <c r="F187" s="96"/>
      <c r="G187" s="96"/>
      <c r="H187" s="96"/>
      <c r="I187" s="189"/>
      <c r="J187" s="106"/>
      <c r="K187" s="95"/>
      <c r="L187" s="156"/>
      <c r="M187" s="106"/>
      <c r="N187" s="96"/>
      <c r="O187" s="107"/>
      <c r="P187" s="109"/>
      <c r="Q187" s="209"/>
      <c r="R187" s="205"/>
      <c r="S187" s="95"/>
      <c r="T187" s="225">
        <v>1</v>
      </c>
      <c r="U187" s="209"/>
      <c r="V187" s="122"/>
      <c r="W187" s="107"/>
      <c r="X187" s="107"/>
      <c r="Y187" s="107"/>
      <c r="Z187" s="108"/>
      <c r="AA187" s="199"/>
    </row>
    <row r="188" spans="1:27" s="104" customFormat="1">
      <c r="A188" s="204"/>
      <c r="B188" s="96"/>
      <c r="C188" s="214"/>
      <c r="D188" s="215"/>
      <c r="E188" s="214"/>
      <c r="F188" s="96"/>
      <c r="G188" s="96"/>
      <c r="H188" s="96"/>
      <c r="I188" s="189"/>
      <c r="J188" s="106"/>
      <c r="K188" s="95"/>
      <c r="L188" s="156"/>
      <c r="M188" s="106"/>
      <c r="N188" s="96"/>
      <c r="O188" s="107"/>
      <c r="P188" s="109"/>
      <c r="Q188" s="209"/>
      <c r="R188" s="205"/>
      <c r="S188" s="95"/>
      <c r="T188" s="156">
        <v>1</v>
      </c>
      <c r="U188" s="209"/>
      <c r="V188" s="122"/>
      <c r="W188" s="107"/>
      <c r="X188" s="107"/>
      <c r="Y188" s="107"/>
      <c r="Z188" s="108"/>
      <c r="AA188" s="199"/>
    </row>
    <row r="189" spans="1:27" s="104" customFormat="1">
      <c r="A189" s="204"/>
      <c r="B189" s="96"/>
      <c r="C189" s="214"/>
      <c r="D189" s="215"/>
      <c r="E189" s="214"/>
      <c r="F189" s="96"/>
      <c r="G189" s="96"/>
      <c r="H189" s="96"/>
      <c r="I189" s="189"/>
      <c r="J189" s="106"/>
      <c r="K189" s="95"/>
      <c r="L189" s="156"/>
      <c r="M189" s="106"/>
      <c r="N189" s="96"/>
      <c r="O189" s="107"/>
      <c r="P189" s="109"/>
      <c r="Q189" s="209"/>
      <c r="R189" s="205"/>
      <c r="S189" s="95"/>
      <c r="T189" s="156">
        <v>1</v>
      </c>
      <c r="U189" s="209"/>
      <c r="V189" s="122"/>
      <c r="W189" s="107"/>
      <c r="X189" s="107"/>
      <c r="Y189" s="107"/>
      <c r="Z189" s="108"/>
      <c r="AA189" s="199"/>
    </row>
    <row r="190" spans="1:27" s="104" customFormat="1">
      <c r="A190" s="204"/>
      <c r="B190" s="96"/>
      <c r="C190" s="214"/>
      <c r="D190" s="215"/>
      <c r="E190" s="214"/>
      <c r="F190" s="96"/>
      <c r="G190" s="96"/>
      <c r="H190" s="96"/>
      <c r="I190" s="189"/>
      <c r="J190" s="106"/>
      <c r="K190" s="95"/>
      <c r="L190" s="156"/>
      <c r="M190" s="106"/>
      <c r="N190" s="96"/>
      <c r="O190" s="107"/>
      <c r="P190" s="109"/>
      <c r="Q190" s="209"/>
      <c r="R190" s="205"/>
      <c r="S190" s="95"/>
      <c r="T190" s="156">
        <v>1</v>
      </c>
      <c r="U190" s="209"/>
      <c r="V190" s="122"/>
      <c r="W190" s="107"/>
      <c r="X190" s="107"/>
      <c r="Y190" s="107"/>
      <c r="Z190" s="108"/>
      <c r="AA190" s="199"/>
    </row>
    <row r="191" spans="1:27" s="104" customFormat="1">
      <c r="A191" s="204"/>
      <c r="B191" s="96"/>
      <c r="C191" s="214"/>
      <c r="D191" s="215"/>
      <c r="E191" s="214"/>
      <c r="F191" s="96"/>
      <c r="G191" s="96"/>
      <c r="H191" s="96"/>
      <c r="I191" s="189"/>
      <c r="J191" s="106"/>
      <c r="K191" s="95"/>
      <c r="L191" s="156"/>
      <c r="M191" s="106"/>
      <c r="N191" s="96"/>
      <c r="O191" s="107"/>
      <c r="P191" s="109"/>
      <c r="Q191" s="209"/>
      <c r="R191" s="205"/>
      <c r="S191" s="95"/>
      <c r="T191" s="225">
        <v>1</v>
      </c>
      <c r="U191" s="209"/>
      <c r="V191" s="122"/>
      <c r="W191" s="107"/>
      <c r="X191" s="107"/>
      <c r="Y191" s="107"/>
      <c r="Z191" s="108"/>
      <c r="AA191" s="199"/>
    </row>
    <row r="192" spans="1:27" s="104" customFormat="1">
      <c r="A192" s="204"/>
      <c r="B192" s="96"/>
      <c r="C192" s="214"/>
      <c r="D192" s="215"/>
      <c r="E192" s="214"/>
      <c r="F192" s="96"/>
      <c r="G192" s="96"/>
      <c r="H192" s="96"/>
      <c r="I192" s="189"/>
      <c r="J192" s="106"/>
      <c r="K192" s="95"/>
      <c r="L192" s="156"/>
      <c r="M192" s="106"/>
      <c r="N192" s="96"/>
      <c r="O192" s="107"/>
      <c r="P192" s="109"/>
      <c r="Q192" s="209"/>
      <c r="R192" s="205"/>
      <c r="S192" s="95"/>
      <c r="T192" s="156">
        <v>1</v>
      </c>
      <c r="U192" s="209"/>
      <c r="V192" s="122"/>
      <c r="W192" s="107"/>
      <c r="X192" s="107"/>
      <c r="Y192" s="107"/>
      <c r="Z192" s="108"/>
      <c r="AA192" s="199"/>
    </row>
    <row r="193" spans="1:27" s="104" customFormat="1">
      <c r="A193" s="204"/>
      <c r="B193" s="96"/>
      <c r="C193" s="214"/>
      <c r="D193" s="215"/>
      <c r="E193" s="214"/>
      <c r="F193" s="96"/>
      <c r="G193" s="96"/>
      <c r="H193" s="96"/>
      <c r="I193" s="189"/>
      <c r="J193" s="106"/>
      <c r="K193" s="95"/>
      <c r="L193" s="156"/>
      <c r="M193" s="106"/>
      <c r="N193" s="96"/>
      <c r="O193" s="107"/>
      <c r="P193" s="109"/>
      <c r="Q193" s="209"/>
      <c r="R193" s="205"/>
      <c r="S193" s="95"/>
      <c r="T193" s="156">
        <v>1</v>
      </c>
      <c r="U193" s="209"/>
      <c r="V193" s="122"/>
      <c r="W193" s="107"/>
      <c r="X193" s="107"/>
      <c r="Y193" s="107"/>
      <c r="Z193" s="108"/>
      <c r="AA193" s="199"/>
    </row>
    <row r="194" spans="1:27" s="104" customFormat="1">
      <c r="A194" s="204"/>
      <c r="B194" s="96"/>
      <c r="C194" s="214"/>
      <c r="D194" s="215"/>
      <c r="E194" s="214"/>
      <c r="F194" s="96"/>
      <c r="G194" s="96"/>
      <c r="H194" s="96"/>
      <c r="I194" s="189"/>
      <c r="J194" s="106"/>
      <c r="K194" s="95"/>
      <c r="L194" s="156"/>
      <c r="M194" s="106"/>
      <c r="N194" s="96"/>
      <c r="O194" s="107"/>
      <c r="P194" s="109"/>
      <c r="Q194" s="209"/>
      <c r="R194" s="205"/>
      <c r="S194" s="95"/>
      <c r="T194" s="156">
        <v>1</v>
      </c>
      <c r="U194" s="209"/>
      <c r="V194" s="122"/>
      <c r="W194" s="107"/>
      <c r="X194" s="107"/>
      <c r="Y194" s="107"/>
      <c r="Z194" s="108"/>
      <c r="AA194" s="199"/>
    </row>
    <row r="195" spans="1:27" s="104" customFormat="1">
      <c r="A195" s="204"/>
      <c r="B195" s="96"/>
      <c r="C195" s="214"/>
      <c r="D195" s="215"/>
      <c r="E195" s="214"/>
      <c r="F195" s="96"/>
      <c r="G195" s="96"/>
      <c r="H195" s="96"/>
      <c r="I195" s="189"/>
      <c r="J195" s="106"/>
      <c r="K195" s="95"/>
      <c r="L195" s="156"/>
      <c r="M195" s="106"/>
      <c r="N195" s="96"/>
      <c r="O195" s="107"/>
      <c r="P195" s="109"/>
      <c r="Q195" s="209"/>
      <c r="R195" s="205"/>
      <c r="S195" s="95"/>
      <c r="T195" s="225">
        <v>1</v>
      </c>
      <c r="U195" s="209"/>
      <c r="V195" s="122"/>
      <c r="W195" s="107"/>
      <c r="X195" s="107"/>
      <c r="Y195" s="107"/>
      <c r="Z195" s="108"/>
      <c r="AA195" s="199"/>
    </row>
    <row r="196" spans="1:27" s="104" customFormat="1">
      <c r="A196" s="204"/>
      <c r="B196" s="96"/>
      <c r="C196" s="214"/>
      <c r="D196" s="215"/>
      <c r="E196" s="214"/>
      <c r="F196" s="96"/>
      <c r="G196" s="96"/>
      <c r="H196" s="96"/>
      <c r="I196" s="189"/>
      <c r="J196" s="106"/>
      <c r="K196" s="95"/>
      <c r="L196" s="156"/>
      <c r="M196" s="106"/>
      <c r="N196" s="96"/>
      <c r="O196" s="107"/>
      <c r="P196" s="109"/>
      <c r="Q196" s="209"/>
      <c r="R196" s="205"/>
      <c r="S196" s="95"/>
      <c r="T196" s="156">
        <v>1</v>
      </c>
      <c r="U196" s="209"/>
      <c r="V196" s="122"/>
      <c r="W196" s="107"/>
      <c r="X196" s="107"/>
      <c r="Y196" s="107"/>
      <c r="Z196" s="108"/>
      <c r="AA196" s="199"/>
    </row>
    <row r="197" spans="1:27" s="104" customFormat="1">
      <c r="A197" s="204"/>
      <c r="B197" s="96"/>
      <c r="C197" s="214"/>
      <c r="D197" s="215"/>
      <c r="E197" s="214"/>
      <c r="F197" s="96"/>
      <c r="G197" s="96"/>
      <c r="H197" s="96"/>
      <c r="I197" s="189"/>
      <c r="J197" s="106"/>
      <c r="K197" s="95"/>
      <c r="L197" s="156"/>
      <c r="M197" s="106"/>
      <c r="N197" s="96"/>
      <c r="O197" s="107"/>
      <c r="P197" s="109"/>
      <c r="Q197" s="209"/>
      <c r="R197" s="205"/>
      <c r="S197" s="95"/>
      <c r="T197" s="156">
        <v>1</v>
      </c>
      <c r="U197" s="209"/>
      <c r="V197" s="122"/>
      <c r="W197" s="107"/>
      <c r="X197" s="107"/>
      <c r="Y197" s="107"/>
      <c r="Z197" s="108"/>
      <c r="AA197" s="199"/>
    </row>
    <row r="198" spans="1:27" s="104" customFormat="1">
      <c r="A198" s="204"/>
      <c r="B198" s="96"/>
      <c r="C198" s="214"/>
      <c r="D198" s="215"/>
      <c r="E198" s="214"/>
      <c r="F198" s="96"/>
      <c r="G198" s="96"/>
      <c r="H198" s="96"/>
      <c r="I198" s="189"/>
      <c r="J198" s="106"/>
      <c r="K198" s="95"/>
      <c r="L198" s="156"/>
      <c r="M198" s="106"/>
      <c r="N198" s="96"/>
      <c r="O198" s="107"/>
      <c r="P198" s="109"/>
      <c r="Q198" s="209"/>
      <c r="R198" s="205"/>
      <c r="S198" s="95"/>
      <c r="T198" s="156">
        <v>1</v>
      </c>
      <c r="U198" s="209"/>
      <c r="V198" s="122"/>
      <c r="W198" s="107"/>
      <c r="X198" s="107"/>
      <c r="Y198" s="107"/>
      <c r="Z198" s="108"/>
      <c r="AA198" s="199"/>
    </row>
    <row r="199" spans="1:27" s="104" customFormat="1">
      <c r="A199" s="204"/>
      <c r="B199" s="96"/>
      <c r="C199" s="214"/>
      <c r="D199" s="215"/>
      <c r="E199" s="214"/>
      <c r="F199" s="96"/>
      <c r="G199" s="96"/>
      <c r="H199" s="96"/>
      <c r="I199" s="189"/>
      <c r="J199" s="106"/>
      <c r="K199" s="95"/>
      <c r="L199" s="156"/>
      <c r="M199" s="106"/>
      <c r="N199" s="96"/>
      <c r="O199" s="107"/>
      <c r="P199" s="109"/>
      <c r="Q199" s="209"/>
      <c r="R199" s="205"/>
      <c r="S199" s="95"/>
      <c r="T199" s="225">
        <v>1</v>
      </c>
      <c r="U199" s="209"/>
      <c r="V199" s="122"/>
      <c r="W199" s="107"/>
      <c r="X199" s="107"/>
      <c r="Y199" s="107"/>
      <c r="Z199" s="108"/>
      <c r="AA199" s="199"/>
    </row>
    <row r="200" spans="1:27" s="104" customFormat="1">
      <c r="A200" s="204"/>
      <c r="B200" s="96"/>
      <c r="C200" s="214"/>
      <c r="D200" s="215"/>
      <c r="E200" s="214"/>
      <c r="F200" s="96"/>
      <c r="G200" s="96"/>
      <c r="H200" s="96"/>
      <c r="I200" s="189"/>
      <c r="J200" s="106"/>
      <c r="K200" s="95"/>
      <c r="L200" s="156"/>
      <c r="M200" s="106"/>
      <c r="N200" s="96"/>
      <c r="O200" s="107"/>
      <c r="P200" s="109"/>
      <c r="Q200" s="209"/>
      <c r="R200" s="205"/>
      <c r="S200" s="95"/>
      <c r="T200" s="156">
        <v>1</v>
      </c>
      <c r="U200" s="209"/>
      <c r="V200" s="122"/>
      <c r="W200" s="107"/>
      <c r="X200" s="107"/>
      <c r="Y200" s="107"/>
      <c r="Z200" s="108"/>
      <c r="AA200" s="199"/>
    </row>
    <row r="201" spans="1:27" s="104" customFormat="1">
      <c r="A201" s="204"/>
      <c r="B201" s="96"/>
      <c r="C201" s="214"/>
      <c r="D201" s="215"/>
      <c r="E201" s="214"/>
      <c r="F201" s="96"/>
      <c r="G201" s="96"/>
      <c r="H201" s="96"/>
      <c r="I201" s="189"/>
      <c r="J201" s="106"/>
      <c r="K201" s="95"/>
      <c r="L201" s="156"/>
      <c r="M201" s="106"/>
      <c r="N201" s="96"/>
      <c r="O201" s="107"/>
      <c r="P201" s="109"/>
      <c r="Q201" s="209"/>
      <c r="R201" s="205"/>
      <c r="S201" s="95"/>
      <c r="T201" s="156">
        <v>1</v>
      </c>
      <c r="U201" s="209"/>
      <c r="V201" s="122"/>
      <c r="W201" s="107"/>
      <c r="X201" s="107"/>
      <c r="Y201" s="107"/>
      <c r="Z201" s="108"/>
      <c r="AA201" s="199"/>
    </row>
    <row r="202" spans="1:27" s="104" customFormat="1">
      <c r="A202" s="204"/>
      <c r="B202" s="96"/>
      <c r="C202" s="214"/>
      <c r="D202" s="215"/>
      <c r="E202" s="214"/>
      <c r="F202" s="96"/>
      <c r="G202" s="96"/>
      <c r="H202" s="96"/>
      <c r="I202" s="189"/>
      <c r="J202" s="106"/>
      <c r="K202" s="95"/>
      <c r="L202" s="156"/>
      <c r="M202" s="106"/>
      <c r="N202" s="96"/>
      <c r="O202" s="107"/>
      <c r="P202" s="109"/>
      <c r="Q202" s="209"/>
      <c r="R202" s="205"/>
      <c r="S202" s="95"/>
      <c r="T202" s="156">
        <v>1</v>
      </c>
      <c r="U202" s="209"/>
      <c r="V202" s="122"/>
      <c r="W202" s="107"/>
      <c r="X202" s="107"/>
      <c r="Y202" s="107"/>
      <c r="Z202" s="108"/>
      <c r="AA202" s="199"/>
    </row>
    <row r="203" spans="1:27" s="104" customFormat="1">
      <c r="A203" s="204"/>
      <c r="B203" s="96"/>
      <c r="C203" s="214"/>
      <c r="D203" s="215"/>
      <c r="E203" s="214"/>
      <c r="F203" s="96"/>
      <c r="G203" s="96"/>
      <c r="H203" s="96"/>
      <c r="I203" s="189"/>
      <c r="J203" s="106"/>
      <c r="K203" s="95"/>
      <c r="L203" s="156"/>
      <c r="M203" s="106"/>
      <c r="N203" s="96"/>
      <c r="O203" s="107"/>
      <c r="P203" s="109"/>
      <c r="Q203" s="209"/>
      <c r="R203" s="205"/>
      <c r="S203" s="95"/>
      <c r="T203" s="225">
        <v>1</v>
      </c>
      <c r="U203" s="209"/>
      <c r="V203" s="122"/>
      <c r="W203" s="107"/>
      <c r="X203" s="107"/>
      <c r="Y203" s="107"/>
      <c r="Z203" s="108"/>
      <c r="AA203" s="199"/>
    </row>
    <row r="204" spans="1:27" s="104" customFormat="1">
      <c r="A204" s="204"/>
      <c r="B204" s="96"/>
      <c r="C204" s="214"/>
      <c r="D204" s="215"/>
      <c r="E204" s="214"/>
      <c r="F204" s="96"/>
      <c r="G204" s="96"/>
      <c r="H204" s="96"/>
      <c r="I204" s="189"/>
      <c r="J204" s="106"/>
      <c r="K204" s="95"/>
      <c r="L204" s="156"/>
      <c r="M204" s="106"/>
      <c r="N204" s="96"/>
      <c r="O204" s="107"/>
      <c r="P204" s="109"/>
      <c r="Q204" s="209"/>
      <c r="R204" s="205"/>
      <c r="S204" s="95"/>
      <c r="T204" s="156">
        <v>1</v>
      </c>
      <c r="U204" s="209"/>
      <c r="V204" s="122"/>
      <c r="W204" s="107"/>
      <c r="X204" s="107"/>
      <c r="Y204" s="107"/>
      <c r="Z204" s="108"/>
      <c r="AA204" s="199"/>
    </row>
    <row r="205" spans="1:27" s="104" customFormat="1">
      <c r="A205" s="204"/>
      <c r="B205" s="96"/>
      <c r="C205" s="214"/>
      <c r="D205" s="215"/>
      <c r="E205" s="214"/>
      <c r="F205" s="96"/>
      <c r="G205" s="96"/>
      <c r="H205" s="96"/>
      <c r="I205" s="189"/>
      <c r="J205" s="106"/>
      <c r="K205" s="95"/>
      <c r="L205" s="156"/>
      <c r="M205" s="106"/>
      <c r="N205" s="96"/>
      <c r="O205" s="107"/>
      <c r="P205" s="109"/>
      <c r="Q205" s="209"/>
      <c r="R205" s="205"/>
      <c r="S205" s="95"/>
      <c r="T205" s="156">
        <v>1</v>
      </c>
      <c r="U205" s="209"/>
      <c r="V205" s="122"/>
      <c r="W205" s="107"/>
      <c r="X205" s="107"/>
      <c r="Y205" s="107"/>
      <c r="Z205" s="108"/>
      <c r="AA205" s="199"/>
    </row>
    <row r="206" spans="1:27" s="104" customFormat="1">
      <c r="A206" s="204"/>
      <c r="B206" s="96"/>
      <c r="C206" s="214"/>
      <c r="D206" s="215"/>
      <c r="E206" s="214"/>
      <c r="F206" s="96"/>
      <c r="G206" s="96"/>
      <c r="H206" s="96"/>
      <c r="I206" s="189"/>
      <c r="J206" s="106"/>
      <c r="K206" s="95"/>
      <c r="L206" s="156"/>
      <c r="M206" s="106"/>
      <c r="N206" s="96"/>
      <c r="O206" s="107"/>
      <c r="P206" s="109"/>
      <c r="Q206" s="209"/>
      <c r="R206" s="205"/>
      <c r="S206" s="95"/>
      <c r="T206" s="156">
        <v>1</v>
      </c>
      <c r="U206" s="209"/>
      <c r="V206" s="122"/>
      <c r="W206" s="107"/>
      <c r="X206" s="107"/>
      <c r="Y206" s="107"/>
      <c r="Z206" s="108"/>
      <c r="AA206" s="199"/>
    </row>
    <row r="207" spans="1:27" s="104" customFormat="1">
      <c r="A207" s="204"/>
      <c r="B207" s="96"/>
      <c r="C207" s="214"/>
      <c r="D207" s="215"/>
      <c r="E207" s="214"/>
      <c r="F207" s="96"/>
      <c r="G207" s="96"/>
      <c r="H207" s="96"/>
      <c r="I207" s="189"/>
      <c r="J207" s="106"/>
      <c r="K207" s="95"/>
      <c r="L207" s="156"/>
      <c r="M207" s="106"/>
      <c r="N207" s="96"/>
      <c r="O207" s="107"/>
      <c r="P207" s="109"/>
      <c r="Q207" s="209"/>
      <c r="R207" s="205"/>
      <c r="S207" s="95"/>
      <c r="T207" s="225">
        <v>1</v>
      </c>
      <c r="U207" s="209"/>
      <c r="V207" s="122"/>
      <c r="W207" s="107"/>
      <c r="X207" s="107"/>
      <c r="Y207" s="107"/>
      <c r="Z207" s="108"/>
      <c r="AA207" s="199"/>
    </row>
    <row r="208" spans="1:27" s="104" customFormat="1">
      <c r="A208" s="204"/>
      <c r="B208" s="96"/>
      <c r="C208" s="214"/>
      <c r="D208" s="215"/>
      <c r="E208" s="214"/>
      <c r="F208" s="96"/>
      <c r="G208" s="96"/>
      <c r="H208" s="96"/>
      <c r="I208" s="189"/>
      <c r="J208" s="106"/>
      <c r="K208" s="95"/>
      <c r="L208" s="156"/>
      <c r="M208" s="106"/>
      <c r="N208" s="96"/>
      <c r="O208" s="107"/>
      <c r="P208" s="109"/>
      <c r="Q208" s="209"/>
      <c r="R208" s="205"/>
      <c r="S208" s="95"/>
      <c r="T208" s="156">
        <v>1</v>
      </c>
      <c r="U208" s="209"/>
      <c r="V208" s="122"/>
      <c r="W208" s="107"/>
      <c r="X208" s="107"/>
      <c r="Y208" s="107"/>
      <c r="Z208" s="108"/>
      <c r="AA208" s="199"/>
    </row>
    <row r="209" spans="1:27" s="104" customFormat="1">
      <c r="A209" s="204"/>
      <c r="B209" s="96"/>
      <c r="C209" s="214"/>
      <c r="D209" s="215"/>
      <c r="E209" s="214"/>
      <c r="F209" s="96"/>
      <c r="G209" s="96"/>
      <c r="H209" s="96"/>
      <c r="I209" s="189"/>
      <c r="J209" s="106"/>
      <c r="K209" s="95"/>
      <c r="L209" s="156"/>
      <c r="M209" s="106"/>
      <c r="N209" s="96"/>
      <c r="O209" s="107"/>
      <c r="P209" s="109"/>
      <c r="Q209" s="209"/>
      <c r="R209" s="205"/>
      <c r="S209" s="95"/>
      <c r="T209" s="156">
        <v>1</v>
      </c>
      <c r="U209" s="209"/>
      <c r="V209" s="122"/>
      <c r="W209" s="107"/>
      <c r="X209" s="107"/>
      <c r="Y209" s="107"/>
      <c r="Z209" s="108"/>
      <c r="AA209" s="199"/>
    </row>
    <row r="210" spans="1:27" s="104" customFormat="1">
      <c r="A210" s="204"/>
      <c r="B210" s="96"/>
      <c r="C210" s="214"/>
      <c r="D210" s="215"/>
      <c r="E210" s="214"/>
      <c r="F210" s="96"/>
      <c r="G210" s="96"/>
      <c r="H210" s="96"/>
      <c r="I210" s="189"/>
      <c r="J210" s="106"/>
      <c r="K210" s="95"/>
      <c r="L210" s="156"/>
      <c r="M210" s="106"/>
      <c r="N210" s="96"/>
      <c r="O210" s="107"/>
      <c r="P210" s="109"/>
      <c r="Q210" s="209"/>
      <c r="R210" s="205"/>
      <c r="S210" s="95"/>
      <c r="T210" s="156">
        <v>1</v>
      </c>
      <c r="U210" s="209"/>
      <c r="V210" s="122"/>
      <c r="W210" s="107"/>
      <c r="X210" s="107"/>
      <c r="Y210" s="107"/>
      <c r="Z210" s="108"/>
      <c r="AA210" s="199"/>
    </row>
    <row r="211" spans="1:27" s="104" customFormat="1">
      <c r="A211" s="204"/>
      <c r="B211" s="96"/>
      <c r="C211" s="214"/>
      <c r="D211" s="215"/>
      <c r="E211" s="214"/>
      <c r="F211" s="96"/>
      <c r="G211" s="96"/>
      <c r="H211" s="96"/>
      <c r="I211" s="189"/>
      <c r="J211" s="106"/>
      <c r="K211" s="95"/>
      <c r="L211" s="156"/>
      <c r="M211" s="106"/>
      <c r="N211" s="96"/>
      <c r="O211" s="107"/>
      <c r="P211" s="109"/>
      <c r="Q211" s="209"/>
      <c r="R211" s="205"/>
      <c r="S211" s="95"/>
      <c r="T211" s="225">
        <v>1</v>
      </c>
      <c r="U211" s="209"/>
      <c r="V211" s="122"/>
      <c r="W211" s="107"/>
      <c r="X211" s="107"/>
      <c r="Y211" s="107"/>
      <c r="Z211" s="108"/>
      <c r="AA211" s="199"/>
    </row>
    <row r="212" spans="1:27" s="104" customFormat="1">
      <c r="A212" s="204"/>
      <c r="B212" s="96"/>
      <c r="C212" s="214"/>
      <c r="D212" s="215"/>
      <c r="E212" s="214"/>
      <c r="F212" s="96"/>
      <c r="G212" s="96"/>
      <c r="H212" s="96"/>
      <c r="I212" s="189"/>
      <c r="J212" s="106"/>
      <c r="K212" s="95"/>
      <c r="L212" s="156"/>
      <c r="M212" s="106"/>
      <c r="N212" s="96"/>
      <c r="O212" s="107"/>
      <c r="P212" s="109"/>
      <c r="Q212" s="209"/>
      <c r="R212" s="205"/>
      <c r="S212" s="95"/>
      <c r="T212" s="156">
        <v>1</v>
      </c>
      <c r="U212" s="209"/>
      <c r="V212" s="122"/>
      <c r="W212" s="107"/>
      <c r="X212" s="107"/>
      <c r="Y212" s="107"/>
      <c r="Z212" s="108"/>
      <c r="AA212" s="199"/>
    </row>
    <row r="213" spans="1:27" s="104" customFormat="1">
      <c r="A213" s="204"/>
      <c r="B213" s="96"/>
      <c r="C213" s="214"/>
      <c r="D213" s="215"/>
      <c r="E213" s="214"/>
      <c r="F213" s="96"/>
      <c r="G213" s="96"/>
      <c r="H213" s="96"/>
      <c r="I213" s="189"/>
      <c r="J213" s="106"/>
      <c r="K213" s="95"/>
      <c r="L213" s="156"/>
      <c r="M213" s="106"/>
      <c r="N213" s="96"/>
      <c r="O213" s="107"/>
      <c r="P213" s="109"/>
      <c r="Q213" s="209"/>
      <c r="R213" s="205"/>
      <c r="S213" s="95"/>
      <c r="T213" s="156">
        <v>1</v>
      </c>
      <c r="U213" s="209"/>
      <c r="V213" s="122"/>
      <c r="W213" s="107"/>
      <c r="X213" s="107"/>
      <c r="Y213" s="107"/>
      <c r="Z213" s="108"/>
      <c r="AA213" s="199"/>
    </row>
    <row r="214" spans="1:27" s="104" customFormat="1">
      <c r="A214" s="204"/>
      <c r="B214" s="96"/>
      <c r="C214" s="214"/>
      <c r="D214" s="215"/>
      <c r="E214" s="214"/>
      <c r="F214" s="96"/>
      <c r="G214" s="96"/>
      <c r="H214" s="96"/>
      <c r="I214" s="189"/>
      <c r="J214" s="106"/>
      <c r="K214" s="95"/>
      <c r="L214" s="156"/>
      <c r="M214" s="106"/>
      <c r="N214" s="96"/>
      <c r="O214" s="107"/>
      <c r="P214" s="109"/>
      <c r="Q214" s="209"/>
      <c r="R214" s="205"/>
      <c r="S214" s="95"/>
      <c r="T214" s="156">
        <v>1</v>
      </c>
      <c r="U214" s="209"/>
      <c r="V214" s="122"/>
      <c r="W214" s="107"/>
      <c r="X214" s="107"/>
      <c r="Y214" s="107"/>
      <c r="Z214" s="108"/>
      <c r="AA214" s="199"/>
    </row>
    <row r="215" spans="1:27" s="104" customFormat="1">
      <c r="A215" s="204"/>
      <c r="B215" s="96"/>
      <c r="C215" s="214"/>
      <c r="D215" s="215"/>
      <c r="E215" s="214"/>
      <c r="F215" s="96"/>
      <c r="G215" s="96"/>
      <c r="H215" s="96"/>
      <c r="I215" s="189"/>
      <c r="J215" s="106"/>
      <c r="K215" s="95"/>
      <c r="L215" s="156"/>
      <c r="M215" s="106"/>
      <c r="N215" s="96"/>
      <c r="O215" s="107"/>
      <c r="P215" s="109"/>
      <c r="Q215" s="209"/>
      <c r="R215" s="205"/>
      <c r="S215" s="95"/>
      <c r="T215" s="225">
        <v>1</v>
      </c>
      <c r="U215" s="209"/>
      <c r="V215" s="122"/>
      <c r="W215" s="107"/>
      <c r="X215" s="107"/>
      <c r="Y215" s="107"/>
      <c r="Z215" s="108"/>
      <c r="AA215" s="199"/>
    </row>
    <row r="216" spans="1:27" s="104" customFormat="1">
      <c r="A216" s="204"/>
      <c r="B216" s="96"/>
      <c r="C216" s="214"/>
      <c r="D216" s="215"/>
      <c r="E216" s="214"/>
      <c r="F216" s="96"/>
      <c r="G216" s="96"/>
      <c r="H216" s="96"/>
      <c r="I216" s="189"/>
      <c r="J216" s="106"/>
      <c r="K216" s="95"/>
      <c r="L216" s="156"/>
      <c r="M216" s="106"/>
      <c r="N216" s="96"/>
      <c r="O216" s="107"/>
      <c r="P216" s="109"/>
      <c r="Q216" s="209"/>
      <c r="R216" s="205"/>
      <c r="S216" s="95"/>
      <c r="T216" s="156">
        <v>1</v>
      </c>
      <c r="U216" s="209"/>
      <c r="V216" s="122"/>
      <c r="W216" s="107"/>
      <c r="X216" s="107"/>
      <c r="Y216" s="107"/>
      <c r="Z216" s="108"/>
      <c r="AA216" s="199"/>
    </row>
    <row r="217" spans="1:27" s="104" customFormat="1">
      <c r="A217" s="204"/>
      <c r="B217" s="96"/>
      <c r="C217" s="214"/>
      <c r="D217" s="215"/>
      <c r="E217" s="214"/>
      <c r="F217" s="96"/>
      <c r="G217" s="96"/>
      <c r="H217" s="96"/>
      <c r="I217" s="189"/>
      <c r="J217" s="106"/>
      <c r="K217" s="95"/>
      <c r="L217" s="156"/>
      <c r="M217" s="106"/>
      <c r="N217" s="96"/>
      <c r="O217" s="107"/>
      <c r="P217" s="109"/>
      <c r="Q217" s="209"/>
      <c r="R217" s="205"/>
      <c r="S217" s="95"/>
      <c r="T217" s="156">
        <v>1</v>
      </c>
      <c r="U217" s="209"/>
      <c r="V217" s="122"/>
      <c r="W217" s="107"/>
      <c r="X217" s="107"/>
      <c r="Y217" s="107"/>
      <c r="Z217" s="108"/>
      <c r="AA217" s="199"/>
    </row>
    <row r="218" spans="1:27" s="104" customFormat="1">
      <c r="A218" s="204"/>
      <c r="B218" s="96"/>
      <c r="C218" s="214"/>
      <c r="D218" s="215"/>
      <c r="E218" s="214"/>
      <c r="F218" s="96"/>
      <c r="G218" s="96"/>
      <c r="H218" s="96"/>
      <c r="I218" s="189"/>
      <c r="J218" s="106"/>
      <c r="K218" s="95"/>
      <c r="L218" s="156"/>
      <c r="M218" s="106"/>
      <c r="N218" s="96"/>
      <c r="O218" s="107"/>
      <c r="P218" s="109"/>
      <c r="Q218" s="209"/>
      <c r="R218" s="205"/>
      <c r="S218" s="95"/>
      <c r="T218" s="156">
        <v>1</v>
      </c>
      <c r="U218" s="209"/>
      <c r="V218" s="122"/>
      <c r="W218" s="107"/>
      <c r="X218" s="107"/>
      <c r="Y218" s="107"/>
      <c r="Z218" s="108"/>
      <c r="AA218" s="199"/>
    </row>
    <row r="219" spans="1:27" s="104" customFormat="1">
      <c r="A219" s="204"/>
      <c r="B219" s="96"/>
      <c r="C219" s="214"/>
      <c r="D219" s="215"/>
      <c r="E219" s="214"/>
      <c r="F219" s="96"/>
      <c r="G219" s="96"/>
      <c r="H219" s="96"/>
      <c r="I219" s="189"/>
      <c r="J219" s="106"/>
      <c r="K219" s="95"/>
      <c r="L219" s="156"/>
      <c r="M219" s="106"/>
      <c r="N219" s="96"/>
      <c r="O219" s="107"/>
      <c r="P219" s="109"/>
      <c r="Q219" s="209"/>
      <c r="R219" s="205"/>
      <c r="S219" s="95"/>
      <c r="T219" s="225">
        <v>1</v>
      </c>
      <c r="U219" s="209"/>
      <c r="V219" s="122"/>
      <c r="W219" s="107"/>
      <c r="X219" s="107"/>
      <c r="Y219" s="107"/>
      <c r="Z219" s="108"/>
      <c r="AA219" s="199"/>
    </row>
    <row r="220" spans="1:27" s="104" customFormat="1">
      <c r="A220" s="204"/>
      <c r="B220" s="96"/>
      <c r="C220" s="214"/>
      <c r="D220" s="215"/>
      <c r="E220" s="214"/>
      <c r="F220" s="96"/>
      <c r="G220" s="96"/>
      <c r="H220" s="96"/>
      <c r="I220" s="189"/>
      <c r="J220" s="106"/>
      <c r="K220" s="95"/>
      <c r="L220" s="156"/>
      <c r="M220" s="106"/>
      <c r="N220" s="96"/>
      <c r="O220" s="107"/>
      <c r="P220" s="109"/>
      <c r="Q220" s="209"/>
      <c r="R220" s="205"/>
      <c r="S220" s="95"/>
      <c r="T220" s="156">
        <v>1</v>
      </c>
      <c r="U220" s="209"/>
      <c r="V220" s="122"/>
      <c r="W220" s="107"/>
      <c r="X220" s="107"/>
      <c r="Y220" s="107"/>
      <c r="Z220" s="108"/>
      <c r="AA220" s="199"/>
    </row>
    <row r="221" spans="1:27" s="104" customFormat="1">
      <c r="A221" s="204"/>
      <c r="B221" s="96"/>
      <c r="C221" s="214"/>
      <c r="D221" s="215"/>
      <c r="E221" s="214"/>
      <c r="F221" s="96"/>
      <c r="G221" s="96"/>
      <c r="H221" s="96"/>
      <c r="I221" s="189"/>
      <c r="J221" s="106"/>
      <c r="K221" s="95"/>
      <c r="L221" s="156"/>
      <c r="M221" s="106"/>
      <c r="N221" s="96"/>
      <c r="O221" s="107"/>
      <c r="P221" s="109"/>
      <c r="Q221" s="209"/>
      <c r="R221" s="205"/>
      <c r="S221" s="95"/>
      <c r="T221" s="156">
        <v>1</v>
      </c>
      <c r="U221" s="209"/>
      <c r="V221" s="122"/>
      <c r="W221" s="107"/>
      <c r="X221" s="107"/>
      <c r="Y221" s="107"/>
      <c r="Z221" s="108"/>
      <c r="AA221" s="199"/>
    </row>
    <row r="222" spans="1:27" s="104" customFormat="1">
      <c r="A222" s="204"/>
      <c r="B222" s="96"/>
      <c r="C222" s="214"/>
      <c r="D222" s="215"/>
      <c r="E222" s="214"/>
      <c r="F222" s="96"/>
      <c r="G222" s="96"/>
      <c r="H222" s="96"/>
      <c r="I222" s="189"/>
      <c r="J222" s="106"/>
      <c r="K222" s="95"/>
      <c r="L222" s="156"/>
      <c r="M222" s="106"/>
      <c r="N222" s="96"/>
      <c r="O222" s="107"/>
      <c r="P222" s="109"/>
      <c r="Q222" s="209"/>
      <c r="R222" s="205"/>
      <c r="S222" s="95"/>
      <c r="T222" s="156">
        <v>1</v>
      </c>
      <c r="U222" s="209"/>
      <c r="V222" s="122"/>
      <c r="W222" s="107"/>
      <c r="X222" s="107"/>
      <c r="Y222" s="107"/>
      <c r="Z222" s="108"/>
      <c r="AA222" s="199"/>
    </row>
    <row r="223" spans="1:27" s="104" customFormat="1">
      <c r="A223" s="204"/>
      <c r="B223" s="96"/>
      <c r="C223" s="214"/>
      <c r="D223" s="215"/>
      <c r="E223" s="214"/>
      <c r="F223" s="96"/>
      <c r="G223" s="96"/>
      <c r="H223" s="96"/>
      <c r="I223" s="189"/>
      <c r="J223" s="106"/>
      <c r="K223" s="95"/>
      <c r="L223" s="156"/>
      <c r="M223" s="106"/>
      <c r="N223" s="96"/>
      <c r="O223" s="107"/>
      <c r="P223" s="109"/>
      <c r="Q223" s="209"/>
      <c r="R223" s="205"/>
      <c r="S223" s="95"/>
      <c r="T223" s="225">
        <v>1</v>
      </c>
      <c r="U223" s="209"/>
      <c r="V223" s="122"/>
      <c r="W223" s="107"/>
      <c r="X223" s="107"/>
      <c r="Y223" s="107"/>
      <c r="Z223" s="108"/>
      <c r="AA223" s="199"/>
    </row>
    <row r="224" spans="1:27" s="104" customFormat="1">
      <c r="A224" s="204"/>
      <c r="B224" s="96"/>
      <c r="C224" s="214"/>
      <c r="D224" s="215"/>
      <c r="E224" s="214"/>
      <c r="F224" s="96"/>
      <c r="G224" s="96"/>
      <c r="H224" s="96"/>
      <c r="I224" s="189"/>
      <c r="J224" s="106"/>
      <c r="K224" s="95"/>
      <c r="L224" s="156"/>
      <c r="M224" s="106"/>
      <c r="N224" s="96"/>
      <c r="O224" s="107"/>
      <c r="P224" s="109"/>
      <c r="Q224" s="209"/>
      <c r="R224" s="205"/>
      <c r="S224" s="95"/>
      <c r="T224" s="156">
        <v>1</v>
      </c>
      <c r="U224" s="209"/>
      <c r="V224" s="122"/>
      <c r="W224" s="107"/>
      <c r="X224" s="107"/>
      <c r="Y224" s="107"/>
      <c r="Z224" s="108"/>
      <c r="AA224" s="199"/>
    </row>
    <row r="225" spans="1:27" s="104" customFormat="1">
      <c r="A225" s="204"/>
      <c r="B225" s="96"/>
      <c r="C225" s="214"/>
      <c r="D225" s="215"/>
      <c r="E225" s="214"/>
      <c r="F225" s="96"/>
      <c r="G225" s="96"/>
      <c r="H225" s="96"/>
      <c r="I225" s="189"/>
      <c r="J225" s="106"/>
      <c r="K225" s="95"/>
      <c r="L225" s="156"/>
      <c r="M225" s="106"/>
      <c r="N225" s="96"/>
      <c r="O225" s="107"/>
      <c r="P225" s="109"/>
      <c r="Q225" s="209"/>
      <c r="R225" s="205"/>
      <c r="S225" s="95"/>
      <c r="T225" s="156">
        <v>1</v>
      </c>
      <c r="U225" s="209"/>
      <c r="V225" s="122"/>
      <c r="W225" s="107"/>
      <c r="X225" s="107"/>
      <c r="Y225" s="107"/>
      <c r="Z225" s="108"/>
      <c r="AA225" s="199"/>
    </row>
    <row r="226" spans="1:27" s="104" customFormat="1">
      <c r="A226" s="204"/>
      <c r="B226" s="96"/>
      <c r="C226" s="214"/>
      <c r="D226" s="215"/>
      <c r="E226" s="214"/>
      <c r="F226" s="96"/>
      <c r="G226" s="96"/>
      <c r="H226" s="96"/>
      <c r="I226" s="189"/>
      <c r="J226" s="106"/>
      <c r="K226" s="95"/>
      <c r="L226" s="156"/>
      <c r="M226" s="106"/>
      <c r="N226" s="96"/>
      <c r="O226" s="107"/>
      <c r="P226" s="109"/>
      <c r="Q226" s="209"/>
      <c r="R226" s="205"/>
      <c r="S226" s="95"/>
      <c r="T226" s="156">
        <v>1</v>
      </c>
      <c r="U226" s="209"/>
      <c r="V226" s="122"/>
      <c r="W226" s="107"/>
      <c r="X226" s="107"/>
      <c r="Y226" s="107"/>
      <c r="Z226" s="108"/>
      <c r="AA226" s="199"/>
    </row>
    <row r="227" spans="1:27" s="104" customFormat="1">
      <c r="A227" s="204"/>
      <c r="B227" s="96"/>
      <c r="C227" s="214"/>
      <c r="D227" s="215"/>
      <c r="E227" s="214"/>
      <c r="F227" s="96"/>
      <c r="G227" s="96"/>
      <c r="H227" s="96"/>
      <c r="I227" s="189"/>
      <c r="J227" s="106"/>
      <c r="K227" s="95"/>
      <c r="L227" s="156"/>
      <c r="M227" s="106"/>
      <c r="N227" s="96"/>
      <c r="O227" s="107"/>
      <c r="P227" s="109"/>
      <c r="Q227" s="209"/>
      <c r="R227" s="205"/>
      <c r="S227" s="95"/>
      <c r="T227" s="225">
        <v>1</v>
      </c>
      <c r="U227" s="209"/>
      <c r="V227" s="122"/>
      <c r="W227" s="107"/>
      <c r="X227" s="107"/>
      <c r="Y227" s="107"/>
      <c r="Z227" s="108"/>
      <c r="AA227" s="199"/>
    </row>
    <row r="228" spans="1:27" s="104" customFormat="1">
      <c r="A228" s="204"/>
      <c r="B228" s="96"/>
      <c r="C228" s="214"/>
      <c r="D228" s="215"/>
      <c r="E228" s="214"/>
      <c r="F228" s="96"/>
      <c r="G228" s="96"/>
      <c r="H228" s="96"/>
      <c r="I228" s="189"/>
      <c r="J228" s="106"/>
      <c r="K228" s="95"/>
      <c r="L228" s="156"/>
      <c r="M228" s="106"/>
      <c r="N228" s="96"/>
      <c r="O228" s="107"/>
      <c r="P228" s="109"/>
      <c r="Q228" s="209"/>
      <c r="R228" s="205"/>
      <c r="S228" s="95"/>
      <c r="T228" s="156">
        <v>1</v>
      </c>
      <c r="U228" s="209"/>
      <c r="V228" s="122"/>
      <c r="W228" s="107"/>
      <c r="X228" s="107"/>
      <c r="Y228" s="107"/>
      <c r="Z228" s="108"/>
      <c r="AA228" s="199"/>
    </row>
    <row r="229" spans="1:27" s="104" customFormat="1">
      <c r="A229" s="204"/>
      <c r="B229" s="96"/>
      <c r="C229" s="214"/>
      <c r="D229" s="215"/>
      <c r="E229" s="214"/>
      <c r="F229" s="96"/>
      <c r="G229" s="96"/>
      <c r="H229" s="96"/>
      <c r="I229" s="189"/>
      <c r="J229" s="106"/>
      <c r="K229" s="95"/>
      <c r="L229" s="156"/>
      <c r="M229" s="106"/>
      <c r="N229" s="96"/>
      <c r="O229" s="107"/>
      <c r="P229" s="109"/>
      <c r="Q229" s="209"/>
      <c r="R229" s="205"/>
      <c r="S229" s="95"/>
      <c r="T229" s="156">
        <v>1</v>
      </c>
      <c r="U229" s="209"/>
      <c r="V229" s="122"/>
      <c r="W229" s="107"/>
      <c r="X229" s="107"/>
      <c r="Y229" s="107"/>
      <c r="Z229" s="108"/>
      <c r="AA229" s="199"/>
    </row>
    <row r="230" spans="1:27" s="104" customFormat="1">
      <c r="A230" s="204"/>
      <c r="B230" s="96"/>
      <c r="C230" s="214"/>
      <c r="D230" s="215"/>
      <c r="E230" s="214"/>
      <c r="F230" s="96"/>
      <c r="G230" s="96"/>
      <c r="H230" s="96"/>
      <c r="I230" s="189"/>
      <c r="J230" s="106"/>
      <c r="K230" s="95"/>
      <c r="L230" s="156"/>
      <c r="M230" s="106"/>
      <c r="N230" s="96"/>
      <c r="O230" s="107"/>
      <c r="P230" s="109"/>
      <c r="Q230" s="209"/>
      <c r="R230" s="205"/>
      <c r="S230" s="95"/>
      <c r="T230" s="156">
        <v>1</v>
      </c>
      <c r="U230" s="209"/>
      <c r="V230" s="122"/>
      <c r="W230" s="107"/>
      <c r="X230" s="107"/>
      <c r="Y230" s="107"/>
      <c r="Z230" s="108"/>
      <c r="AA230" s="199"/>
    </row>
    <row r="231" spans="1:27" s="104" customFormat="1">
      <c r="A231" s="204"/>
      <c r="B231" s="96"/>
      <c r="C231" s="214"/>
      <c r="D231" s="215"/>
      <c r="E231" s="214"/>
      <c r="F231" s="96"/>
      <c r="G231" s="96"/>
      <c r="H231" s="96"/>
      <c r="I231" s="189"/>
      <c r="J231" s="106"/>
      <c r="K231" s="95"/>
      <c r="L231" s="156"/>
      <c r="M231" s="106"/>
      <c r="N231" s="96"/>
      <c r="O231" s="107"/>
      <c r="P231" s="109"/>
      <c r="Q231" s="209"/>
      <c r="R231" s="205"/>
      <c r="S231" s="95"/>
      <c r="T231" s="225">
        <v>1</v>
      </c>
      <c r="U231" s="209"/>
      <c r="V231" s="122"/>
      <c r="W231" s="107"/>
      <c r="X231" s="107"/>
      <c r="Y231" s="107"/>
      <c r="Z231" s="108"/>
      <c r="AA231" s="199"/>
    </row>
    <row r="232" spans="1:27" s="104" customFormat="1">
      <c r="A232" s="204"/>
      <c r="B232" s="96"/>
      <c r="C232" s="214"/>
      <c r="D232" s="215"/>
      <c r="E232" s="214"/>
      <c r="F232" s="96"/>
      <c r="G232" s="96"/>
      <c r="H232" s="96"/>
      <c r="I232" s="189"/>
      <c r="J232" s="106"/>
      <c r="K232" s="95"/>
      <c r="L232" s="156"/>
      <c r="M232" s="106"/>
      <c r="N232" s="96"/>
      <c r="O232" s="107"/>
      <c r="P232" s="109"/>
      <c r="Q232" s="209"/>
      <c r="R232" s="205"/>
      <c r="S232" s="95"/>
      <c r="T232" s="156">
        <v>1</v>
      </c>
      <c r="U232" s="209"/>
      <c r="V232" s="122"/>
      <c r="W232" s="107"/>
      <c r="X232" s="107"/>
      <c r="Y232" s="107"/>
      <c r="Z232" s="108"/>
      <c r="AA232" s="199"/>
    </row>
    <row r="233" spans="1:27" s="104" customFormat="1">
      <c r="A233" s="204"/>
      <c r="B233" s="96"/>
      <c r="C233" s="214"/>
      <c r="D233" s="215"/>
      <c r="E233" s="214"/>
      <c r="F233" s="96"/>
      <c r="G233" s="96"/>
      <c r="H233" s="96"/>
      <c r="I233" s="189"/>
      <c r="J233" s="106"/>
      <c r="K233" s="95"/>
      <c r="L233" s="156"/>
      <c r="M233" s="106"/>
      <c r="N233" s="96"/>
      <c r="O233" s="107"/>
      <c r="P233" s="109"/>
      <c r="Q233" s="209"/>
      <c r="R233" s="205"/>
      <c r="S233" s="95"/>
      <c r="T233" s="156">
        <v>1</v>
      </c>
      <c r="U233" s="209"/>
      <c r="V233" s="122"/>
      <c r="W233" s="107"/>
      <c r="X233" s="107"/>
      <c r="Y233" s="107"/>
      <c r="Z233" s="108"/>
      <c r="AA233" s="199"/>
    </row>
    <row r="234" spans="1:27" s="104" customFormat="1">
      <c r="A234" s="204"/>
      <c r="B234" s="96"/>
      <c r="C234" s="214"/>
      <c r="D234" s="215"/>
      <c r="E234" s="214"/>
      <c r="F234" s="96"/>
      <c r="G234" s="96"/>
      <c r="H234" s="96"/>
      <c r="I234" s="189"/>
      <c r="J234" s="106"/>
      <c r="K234" s="95"/>
      <c r="L234" s="156"/>
      <c r="M234" s="106"/>
      <c r="N234" s="96"/>
      <c r="O234" s="107"/>
      <c r="P234" s="109"/>
      <c r="Q234" s="209"/>
      <c r="R234" s="205"/>
      <c r="S234" s="95"/>
      <c r="T234" s="156">
        <v>1</v>
      </c>
      <c r="U234" s="209"/>
      <c r="V234" s="122"/>
      <c r="W234" s="107"/>
      <c r="X234" s="107"/>
      <c r="Y234" s="107"/>
      <c r="Z234" s="108"/>
      <c r="AA234" s="199"/>
    </row>
    <row r="235" spans="1:27" s="104" customFormat="1">
      <c r="A235" s="204"/>
      <c r="B235" s="96"/>
      <c r="C235" s="214"/>
      <c r="D235" s="215"/>
      <c r="E235" s="214"/>
      <c r="F235" s="96"/>
      <c r="G235" s="96"/>
      <c r="H235" s="96"/>
      <c r="I235" s="189"/>
      <c r="J235" s="106"/>
      <c r="K235" s="95"/>
      <c r="L235" s="156"/>
      <c r="M235" s="106"/>
      <c r="N235" s="96"/>
      <c r="O235" s="107"/>
      <c r="P235" s="109"/>
      <c r="Q235" s="209"/>
      <c r="R235" s="205"/>
      <c r="S235" s="95"/>
      <c r="T235" s="225">
        <v>1</v>
      </c>
      <c r="U235" s="209"/>
      <c r="V235" s="122"/>
      <c r="W235" s="107"/>
      <c r="X235" s="107"/>
      <c r="Y235" s="107"/>
      <c r="Z235" s="108"/>
      <c r="AA235" s="199"/>
    </row>
    <row r="236" spans="1:27" s="104" customFormat="1">
      <c r="A236" s="204"/>
      <c r="B236" s="96"/>
      <c r="C236" s="214"/>
      <c r="D236" s="215"/>
      <c r="E236" s="214"/>
      <c r="F236" s="96"/>
      <c r="G236" s="96"/>
      <c r="H236" s="96"/>
      <c r="I236" s="189"/>
      <c r="J236" s="106"/>
      <c r="K236" s="95"/>
      <c r="L236" s="156"/>
      <c r="M236" s="106"/>
      <c r="N236" s="96"/>
      <c r="O236" s="107"/>
      <c r="P236" s="109"/>
      <c r="Q236" s="209"/>
      <c r="R236" s="205"/>
      <c r="S236" s="95"/>
      <c r="T236" s="156">
        <v>1</v>
      </c>
      <c r="U236" s="209"/>
      <c r="V236" s="122"/>
      <c r="W236" s="107"/>
      <c r="X236" s="107"/>
      <c r="Y236" s="107"/>
      <c r="Z236" s="108"/>
      <c r="AA236" s="199"/>
    </row>
    <row r="237" spans="1:27" s="104" customFormat="1">
      <c r="A237" s="204"/>
      <c r="B237" s="96"/>
      <c r="C237" s="214"/>
      <c r="D237" s="215"/>
      <c r="E237" s="214"/>
      <c r="F237" s="96"/>
      <c r="G237" s="96"/>
      <c r="H237" s="96"/>
      <c r="I237" s="189"/>
      <c r="J237" s="106"/>
      <c r="K237" s="95"/>
      <c r="L237" s="156"/>
      <c r="M237" s="106"/>
      <c r="N237" s="96"/>
      <c r="O237" s="107"/>
      <c r="P237" s="109"/>
      <c r="Q237" s="209"/>
      <c r="R237" s="205"/>
      <c r="S237" s="95"/>
      <c r="T237" s="156">
        <v>1</v>
      </c>
      <c r="U237" s="209"/>
      <c r="V237" s="122"/>
      <c r="W237" s="107"/>
      <c r="X237" s="107"/>
      <c r="Y237" s="107"/>
      <c r="Z237" s="108"/>
      <c r="AA237" s="199"/>
    </row>
    <row r="238" spans="1:27" s="104" customFormat="1">
      <c r="A238" s="204"/>
      <c r="B238" s="96"/>
      <c r="C238" s="214"/>
      <c r="D238" s="215"/>
      <c r="E238" s="214"/>
      <c r="F238" s="96"/>
      <c r="G238" s="96"/>
      <c r="H238" s="96"/>
      <c r="I238" s="189"/>
      <c r="J238" s="106"/>
      <c r="K238" s="95"/>
      <c r="L238" s="156"/>
      <c r="M238" s="106"/>
      <c r="N238" s="96"/>
      <c r="O238" s="107"/>
      <c r="P238" s="109"/>
      <c r="Q238" s="209"/>
      <c r="R238" s="205"/>
      <c r="S238" s="95"/>
      <c r="T238" s="156">
        <v>1</v>
      </c>
      <c r="U238" s="209"/>
      <c r="V238" s="122"/>
      <c r="W238" s="107"/>
      <c r="X238" s="107"/>
      <c r="Y238" s="107"/>
      <c r="Z238" s="108"/>
      <c r="AA238" s="199"/>
    </row>
    <row r="239" spans="1:27" s="104" customFormat="1">
      <c r="A239" s="204"/>
      <c r="B239" s="96"/>
      <c r="C239" s="214"/>
      <c r="D239" s="215"/>
      <c r="E239" s="214"/>
      <c r="F239" s="96"/>
      <c r="G239" s="96"/>
      <c r="H239" s="96"/>
      <c r="I239" s="189"/>
      <c r="J239" s="106"/>
      <c r="K239" s="95"/>
      <c r="L239" s="156"/>
      <c r="M239" s="106"/>
      <c r="N239" s="96"/>
      <c r="O239" s="107"/>
      <c r="P239" s="109"/>
      <c r="Q239" s="209"/>
      <c r="R239" s="205"/>
      <c r="S239" s="95"/>
      <c r="T239" s="225">
        <v>1</v>
      </c>
      <c r="U239" s="209"/>
      <c r="V239" s="122"/>
      <c r="W239" s="107"/>
      <c r="X239" s="107"/>
      <c r="Y239" s="107"/>
      <c r="Z239" s="108"/>
      <c r="AA239" s="199"/>
    </row>
    <row r="240" spans="1:27" s="104" customFormat="1">
      <c r="A240" s="204"/>
      <c r="B240" s="96"/>
      <c r="C240" s="214"/>
      <c r="D240" s="215"/>
      <c r="E240" s="214"/>
      <c r="F240" s="96"/>
      <c r="G240" s="96"/>
      <c r="H240" s="96"/>
      <c r="I240" s="189"/>
      <c r="J240" s="106"/>
      <c r="K240" s="95"/>
      <c r="L240" s="156"/>
      <c r="M240" s="106"/>
      <c r="N240" s="96"/>
      <c r="O240" s="107"/>
      <c r="P240" s="109"/>
      <c r="Q240" s="209"/>
      <c r="R240" s="205"/>
      <c r="S240" s="95"/>
      <c r="T240" s="156">
        <v>1</v>
      </c>
      <c r="U240" s="209"/>
      <c r="V240" s="122"/>
      <c r="W240" s="107"/>
      <c r="X240" s="107"/>
      <c r="Y240" s="107"/>
      <c r="Z240" s="108"/>
      <c r="AA240" s="199"/>
    </row>
    <row r="241" spans="1:27" s="104" customFormat="1">
      <c r="A241" s="204"/>
      <c r="B241" s="96"/>
      <c r="C241" s="214"/>
      <c r="D241" s="215"/>
      <c r="E241" s="214"/>
      <c r="F241" s="96"/>
      <c r="G241" s="96"/>
      <c r="H241" s="96"/>
      <c r="I241" s="189"/>
      <c r="J241" s="106"/>
      <c r="K241" s="95"/>
      <c r="L241" s="156"/>
      <c r="M241" s="106"/>
      <c r="N241" s="96"/>
      <c r="O241" s="107"/>
      <c r="P241" s="109"/>
      <c r="Q241" s="209"/>
      <c r="R241" s="205"/>
      <c r="S241" s="95"/>
      <c r="T241" s="156">
        <v>1</v>
      </c>
      <c r="U241" s="209"/>
      <c r="V241" s="122"/>
      <c r="W241" s="107"/>
      <c r="X241" s="107"/>
      <c r="Y241" s="107"/>
      <c r="Z241" s="108"/>
      <c r="AA241" s="199"/>
    </row>
    <row r="242" spans="1:27" s="104" customFormat="1">
      <c r="A242" s="204"/>
      <c r="B242" s="96"/>
      <c r="C242" s="214"/>
      <c r="D242" s="215"/>
      <c r="E242" s="214"/>
      <c r="F242" s="96"/>
      <c r="G242" s="96"/>
      <c r="H242" s="96"/>
      <c r="I242" s="189"/>
      <c r="J242" s="106"/>
      <c r="K242" s="95"/>
      <c r="L242" s="156"/>
      <c r="M242" s="106"/>
      <c r="N242" s="96"/>
      <c r="O242" s="107"/>
      <c r="P242" s="109"/>
      <c r="Q242" s="209"/>
      <c r="R242" s="205"/>
      <c r="S242" s="95"/>
      <c r="T242" s="156">
        <v>1</v>
      </c>
      <c r="U242" s="209"/>
      <c r="V242" s="122"/>
      <c r="W242" s="107"/>
      <c r="X242" s="107"/>
      <c r="Y242" s="107"/>
      <c r="Z242" s="108"/>
      <c r="AA242" s="199"/>
    </row>
    <row r="243" spans="1:27" s="104" customFormat="1">
      <c r="A243" s="204"/>
      <c r="B243" s="96"/>
      <c r="C243" s="214"/>
      <c r="D243" s="215"/>
      <c r="E243" s="214"/>
      <c r="F243" s="96"/>
      <c r="G243" s="96"/>
      <c r="H243" s="96"/>
      <c r="I243" s="189"/>
      <c r="J243" s="106"/>
      <c r="K243" s="95"/>
      <c r="L243" s="156"/>
      <c r="M243" s="106"/>
      <c r="N243" s="96"/>
      <c r="O243" s="107"/>
      <c r="P243" s="109"/>
      <c r="Q243" s="209"/>
      <c r="R243" s="205"/>
      <c r="S243" s="95"/>
      <c r="T243" s="225">
        <v>1</v>
      </c>
      <c r="U243" s="209"/>
      <c r="V243" s="122"/>
      <c r="W243" s="107"/>
      <c r="X243" s="107"/>
      <c r="Y243" s="107"/>
      <c r="Z243" s="108"/>
      <c r="AA243" s="199"/>
    </row>
    <row r="244" spans="1:27" s="104" customFormat="1">
      <c r="A244" s="204"/>
      <c r="B244" s="96"/>
      <c r="C244" s="214"/>
      <c r="D244" s="215"/>
      <c r="E244" s="214"/>
      <c r="F244" s="96"/>
      <c r="G244" s="96"/>
      <c r="H244" s="96"/>
      <c r="I244" s="189"/>
      <c r="J244" s="106"/>
      <c r="K244" s="95"/>
      <c r="L244" s="156"/>
      <c r="M244" s="106"/>
      <c r="N244" s="96"/>
      <c r="O244" s="107"/>
      <c r="P244" s="109"/>
      <c r="Q244" s="209"/>
      <c r="R244" s="205"/>
      <c r="S244" s="95"/>
      <c r="T244" s="156">
        <v>1</v>
      </c>
      <c r="U244" s="209"/>
      <c r="V244" s="122"/>
      <c r="W244" s="107"/>
      <c r="X244" s="107"/>
      <c r="Y244" s="107"/>
      <c r="Z244" s="108"/>
      <c r="AA244" s="199"/>
    </row>
    <row r="245" spans="1:27" s="104" customFormat="1">
      <c r="A245" s="204"/>
      <c r="B245" s="96"/>
      <c r="C245" s="214"/>
      <c r="D245" s="215"/>
      <c r="E245" s="214"/>
      <c r="F245" s="96"/>
      <c r="G245" s="96"/>
      <c r="H245" s="96"/>
      <c r="I245" s="189"/>
      <c r="J245" s="106"/>
      <c r="K245" s="95"/>
      <c r="L245" s="156"/>
      <c r="M245" s="106"/>
      <c r="N245" s="96"/>
      <c r="O245" s="107"/>
      <c r="P245" s="109"/>
      <c r="Q245" s="209"/>
      <c r="R245" s="205"/>
      <c r="S245" s="95"/>
      <c r="T245" s="156">
        <v>1</v>
      </c>
      <c r="U245" s="209"/>
      <c r="V245" s="122"/>
      <c r="W245" s="107"/>
      <c r="X245" s="107"/>
      <c r="Y245" s="107"/>
      <c r="Z245" s="108"/>
      <c r="AA245" s="199"/>
    </row>
    <row r="246" spans="1:27" s="104" customFormat="1">
      <c r="A246" s="204"/>
      <c r="B246" s="96"/>
      <c r="C246" s="214"/>
      <c r="D246" s="215"/>
      <c r="E246" s="214"/>
      <c r="F246" s="96"/>
      <c r="G246" s="96"/>
      <c r="H246" s="96"/>
      <c r="I246" s="189"/>
      <c r="J246" s="106"/>
      <c r="K246" s="95"/>
      <c r="L246" s="156"/>
      <c r="M246" s="106"/>
      <c r="N246" s="96"/>
      <c r="O246" s="107"/>
      <c r="P246" s="109"/>
      <c r="Q246" s="209"/>
      <c r="R246" s="205"/>
      <c r="S246" s="95"/>
      <c r="T246" s="156">
        <v>1</v>
      </c>
      <c r="U246" s="209"/>
      <c r="V246" s="122"/>
      <c r="W246" s="107"/>
      <c r="X246" s="107"/>
      <c r="Y246" s="107"/>
      <c r="Z246" s="108"/>
      <c r="AA246" s="199"/>
    </row>
    <row r="247" spans="1:27" s="104" customFormat="1">
      <c r="A247" s="204"/>
      <c r="B247" s="96"/>
      <c r="C247" s="214"/>
      <c r="D247" s="215"/>
      <c r="E247" s="214"/>
      <c r="F247" s="96"/>
      <c r="G247" s="96"/>
      <c r="H247" s="96"/>
      <c r="I247" s="189"/>
      <c r="J247" s="106"/>
      <c r="K247" s="95"/>
      <c r="L247" s="156"/>
      <c r="M247" s="106"/>
      <c r="N247" s="96"/>
      <c r="O247" s="107"/>
      <c r="P247" s="109"/>
      <c r="Q247" s="209"/>
      <c r="R247" s="205"/>
      <c r="S247" s="95"/>
      <c r="T247" s="225">
        <v>1</v>
      </c>
      <c r="U247" s="209"/>
      <c r="V247" s="122"/>
      <c r="W247" s="107"/>
      <c r="X247" s="107"/>
      <c r="Y247" s="107"/>
      <c r="Z247" s="108"/>
      <c r="AA247" s="199"/>
    </row>
    <row r="248" spans="1:27" s="104" customFormat="1">
      <c r="A248" s="204"/>
      <c r="B248" s="96"/>
      <c r="C248" s="214"/>
      <c r="D248" s="215"/>
      <c r="E248" s="214"/>
      <c r="F248" s="96"/>
      <c r="G248" s="96"/>
      <c r="H248" s="96"/>
      <c r="I248" s="189"/>
      <c r="J248" s="106"/>
      <c r="K248" s="95"/>
      <c r="L248" s="156"/>
      <c r="M248" s="106"/>
      <c r="N248" s="96"/>
      <c r="O248" s="107"/>
      <c r="P248" s="109"/>
      <c r="Q248" s="209"/>
      <c r="R248" s="205"/>
      <c r="S248" s="95"/>
      <c r="T248" s="156">
        <v>1</v>
      </c>
      <c r="U248" s="209"/>
      <c r="V248" s="122"/>
      <c r="W248" s="107"/>
      <c r="X248" s="107"/>
      <c r="Y248" s="107"/>
      <c r="Z248" s="108"/>
      <c r="AA248" s="199"/>
    </row>
    <row r="249" spans="1:27" s="104" customFormat="1">
      <c r="A249" s="204"/>
      <c r="B249" s="96"/>
      <c r="C249" s="214"/>
      <c r="D249" s="215"/>
      <c r="E249" s="214"/>
      <c r="F249" s="96"/>
      <c r="G249" s="96"/>
      <c r="H249" s="96"/>
      <c r="I249" s="189"/>
      <c r="J249" s="106"/>
      <c r="K249" s="95"/>
      <c r="L249" s="156"/>
      <c r="M249" s="106"/>
      <c r="N249" s="96"/>
      <c r="O249" s="107"/>
      <c r="P249" s="109"/>
      <c r="Q249" s="209"/>
      <c r="R249" s="205"/>
      <c r="S249" s="95"/>
      <c r="T249" s="156">
        <v>1</v>
      </c>
      <c r="U249" s="209"/>
      <c r="V249" s="122"/>
      <c r="W249" s="107"/>
      <c r="X249" s="107"/>
      <c r="Y249" s="107"/>
      <c r="Z249" s="108"/>
      <c r="AA249" s="199"/>
    </row>
    <row r="250" spans="1:27" s="104" customFormat="1">
      <c r="A250" s="204"/>
      <c r="B250" s="96"/>
      <c r="C250" s="214"/>
      <c r="D250" s="215"/>
      <c r="E250" s="214"/>
      <c r="F250" s="96"/>
      <c r="G250" s="96"/>
      <c r="H250" s="96"/>
      <c r="I250" s="189"/>
      <c r="J250" s="106"/>
      <c r="K250" s="95"/>
      <c r="L250" s="156"/>
      <c r="M250" s="106"/>
      <c r="N250" s="96"/>
      <c r="O250" s="107"/>
      <c r="P250" s="109"/>
      <c r="Q250" s="209"/>
      <c r="R250" s="205"/>
      <c r="S250" s="95"/>
      <c r="T250" s="156">
        <v>1</v>
      </c>
      <c r="U250" s="209"/>
      <c r="V250" s="122"/>
      <c r="W250" s="107"/>
      <c r="X250" s="107"/>
      <c r="Y250" s="107"/>
      <c r="Z250" s="108"/>
      <c r="AA250" s="199"/>
    </row>
    <row r="251" spans="1:27" s="104" customFormat="1">
      <c r="A251" s="204"/>
      <c r="B251" s="96"/>
      <c r="C251" s="214"/>
      <c r="D251" s="215"/>
      <c r="E251" s="214"/>
      <c r="F251" s="96"/>
      <c r="G251" s="96"/>
      <c r="H251" s="96"/>
      <c r="I251" s="189"/>
      <c r="J251" s="106"/>
      <c r="K251" s="95"/>
      <c r="L251" s="156"/>
      <c r="M251" s="106"/>
      <c r="N251" s="96"/>
      <c r="O251" s="107"/>
      <c r="P251" s="109"/>
      <c r="Q251" s="209"/>
      <c r="R251" s="205"/>
      <c r="S251" s="95"/>
      <c r="T251" s="156">
        <v>1</v>
      </c>
      <c r="U251" s="209"/>
      <c r="V251" s="122"/>
      <c r="W251" s="107"/>
      <c r="X251" s="107"/>
      <c r="Y251" s="107"/>
      <c r="Z251" s="108"/>
      <c r="AA251" s="199"/>
    </row>
    <row r="252" spans="1:27" s="104" customFormat="1">
      <c r="A252" s="204"/>
      <c r="B252" s="96"/>
      <c r="C252" s="214"/>
      <c r="D252" s="215"/>
      <c r="E252" s="214"/>
      <c r="F252" s="96"/>
      <c r="G252" s="96"/>
      <c r="H252" s="96"/>
      <c r="I252" s="189"/>
      <c r="J252" s="106"/>
      <c r="K252" s="95"/>
      <c r="L252" s="156"/>
      <c r="M252" s="106"/>
      <c r="N252" s="96"/>
      <c r="O252" s="107"/>
      <c r="P252" s="109"/>
      <c r="Q252" s="209"/>
      <c r="R252" s="205"/>
      <c r="S252" s="95"/>
      <c r="T252" s="156">
        <v>1</v>
      </c>
      <c r="U252" s="209"/>
      <c r="V252" s="122"/>
      <c r="W252" s="107"/>
      <c r="X252" s="107"/>
      <c r="Y252" s="107"/>
      <c r="Z252" s="108"/>
      <c r="AA252" s="199"/>
    </row>
    <row r="253" spans="1:27" s="104" customFormat="1">
      <c r="A253" s="204"/>
      <c r="B253" s="96"/>
      <c r="C253" s="214"/>
      <c r="D253" s="215"/>
      <c r="E253" s="214"/>
      <c r="F253" s="96"/>
      <c r="G253" s="96"/>
      <c r="H253" s="96"/>
      <c r="I253" s="189"/>
      <c r="J253" s="106"/>
      <c r="K253" s="95"/>
      <c r="L253" s="156"/>
      <c r="M253" s="106"/>
      <c r="N253" s="96"/>
      <c r="O253" s="107"/>
      <c r="P253" s="109"/>
      <c r="Q253" s="209"/>
      <c r="R253" s="205"/>
      <c r="S253" s="95"/>
      <c r="T253" s="156">
        <v>1</v>
      </c>
      <c r="U253" s="209"/>
      <c r="V253" s="122"/>
      <c r="W253" s="107"/>
      <c r="X253" s="107"/>
      <c r="Y253" s="107"/>
      <c r="Z253" s="108"/>
      <c r="AA253" s="199"/>
    </row>
    <row r="254" spans="1:27" s="104" customFormat="1">
      <c r="A254" s="110"/>
      <c r="B254" s="111"/>
      <c r="C254" s="111"/>
      <c r="D254" s="111"/>
      <c r="E254" s="111"/>
      <c r="F254" s="111"/>
      <c r="G254" s="111"/>
      <c r="H254" s="111"/>
      <c r="I254" s="112"/>
      <c r="J254" s="118"/>
      <c r="K254" s="113"/>
      <c r="L254" s="113"/>
      <c r="M254" s="111"/>
      <c r="N254" s="111"/>
      <c r="P254" s="117"/>
      <c r="Q254" s="113"/>
      <c r="R254" s="113"/>
      <c r="S254" s="113"/>
      <c r="T254" s="194"/>
      <c r="U254" s="114"/>
      <c r="V254" s="151"/>
      <c r="Y254" s="191"/>
      <c r="Z254" s="99"/>
      <c r="AA254" s="200"/>
    </row>
    <row r="255" spans="1:27" s="104" customFormat="1">
      <c r="A255" s="110"/>
      <c r="B255" s="111"/>
      <c r="C255" s="111"/>
      <c r="D255" s="111"/>
      <c r="E255" s="111"/>
      <c r="F255" s="111"/>
      <c r="G255" s="111"/>
      <c r="H255" s="111"/>
      <c r="I255" s="112"/>
      <c r="J255" s="118"/>
      <c r="K255" s="113"/>
      <c r="L255" s="113"/>
      <c r="M255" s="111"/>
      <c r="N255" s="111"/>
      <c r="P255" s="117"/>
      <c r="Q255" s="113"/>
      <c r="R255" s="113"/>
      <c r="S255" s="113"/>
      <c r="T255" s="194"/>
      <c r="U255" s="114"/>
      <c r="V255" s="151"/>
      <c r="Y255" s="191"/>
      <c r="Z255" s="99"/>
      <c r="AA255" s="200"/>
    </row>
    <row r="256" spans="1:27" s="104" customFormat="1">
      <c r="A256" s="110"/>
      <c r="B256" s="111"/>
      <c r="C256" s="111"/>
      <c r="D256" s="111"/>
      <c r="E256" s="111"/>
      <c r="F256" s="111"/>
      <c r="G256" s="111"/>
      <c r="H256" s="111"/>
      <c r="I256" s="112"/>
      <c r="J256" s="118"/>
      <c r="K256" s="113"/>
      <c r="L256" s="113"/>
      <c r="M256" s="111"/>
      <c r="N256" s="111"/>
      <c r="P256" s="117"/>
      <c r="Q256" s="113"/>
      <c r="R256" s="113"/>
      <c r="S256" s="113"/>
      <c r="T256" s="194"/>
      <c r="U256" s="114"/>
      <c r="V256" s="151"/>
      <c r="Y256" s="191"/>
      <c r="Z256" s="99"/>
      <c r="AA256" s="200"/>
    </row>
    <row r="257" spans="1:27" s="104" customFormat="1">
      <c r="A257" s="110"/>
      <c r="B257" s="111"/>
      <c r="C257" s="111"/>
      <c r="D257" s="111"/>
      <c r="E257" s="111"/>
      <c r="F257" s="111"/>
      <c r="G257" s="111"/>
      <c r="H257" s="111"/>
      <c r="I257" s="112"/>
      <c r="J257" s="118"/>
      <c r="K257" s="113"/>
      <c r="L257" s="113"/>
      <c r="M257" s="111"/>
      <c r="N257" s="111"/>
      <c r="P257" s="117"/>
      <c r="Q257" s="113"/>
      <c r="R257" s="113"/>
      <c r="S257" s="113"/>
      <c r="T257" s="194"/>
      <c r="U257" s="114"/>
      <c r="V257" s="151"/>
      <c r="Y257" s="191"/>
      <c r="Z257" s="99"/>
      <c r="AA257" s="200"/>
    </row>
    <row r="258" spans="1:27" s="104" customFormat="1">
      <c r="A258" s="110"/>
      <c r="B258" s="111"/>
      <c r="C258" s="111"/>
      <c r="D258" s="111"/>
      <c r="E258" s="111"/>
      <c r="F258" s="111"/>
      <c r="G258" s="111"/>
      <c r="H258" s="111"/>
      <c r="I258" s="112"/>
      <c r="J258" s="118"/>
      <c r="K258" s="113"/>
      <c r="L258" s="113"/>
      <c r="M258" s="111"/>
      <c r="N258" s="111"/>
      <c r="P258" s="117"/>
      <c r="Q258" s="113"/>
      <c r="R258" s="113"/>
      <c r="S258" s="113"/>
      <c r="T258" s="194"/>
      <c r="U258" s="114"/>
      <c r="V258" s="151"/>
      <c r="Y258" s="191"/>
      <c r="Z258" s="99"/>
      <c r="AA258" s="200"/>
    </row>
    <row r="259" spans="1:27" s="104" customFormat="1">
      <c r="A259" s="110"/>
      <c r="B259" s="111"/>
      <c r="C259" s="111"/>
      <c r="D259" s="111"/>
      <c r="E259" s="111"/>
      <c r="F259" s="111"/>
      <c r="G259" s="111"/>
      <c r="H259" s="111"/>
      <c r="I259" s="112"/>
      <c r="J259" s="118"/>
      <c r="K259" s="113"/>
      <c r="L259" s="113"/>
      <c r="M259" s="111"/>
      <c r="N259" s="111"/>
      <c r="P259" s="117"/>
      <c r="Q259" s="113"/>
      <c r="R259" s="113"/>
      <c r="S259" s="113"/>
      <c r="T259" s="194"/>
      <c r="U259" s="114"/>
      <c r="V259" s="151"/>
      <c r="Y259" s="191"/>
      <c r="Z259" s="99"/>
      <c r="AA259" s="200"/>
    </row>
    <row r="260" spans="1:27" s="104" customFormat="1">
      <c r="A260" s="110"/>
      <c r="B260" s="111"/>
      <c r="C260" s="111"/>
      <c r="D260" s="111"/>
      <c r="E260" s="111"/>
      <c r="F260" s="111"/>
      <c r="G260" s="111"/>
      <c r="H260" s="111"/>
      <c r="I260" s="112"/>
      <c r="J260" s="118"/>
      <c r="K260" s="113"/>
      <c r="L260" s="113"/>
      <c r="M260" s="111"/>
      <c r="N260" s="111"/>
      <c r="P260" s="117"/>
      <c r="Q260" s="113"/>
      <c r="R260" s="113"/>
      <c r="S260" s="113"/>
      <c r="T260" s="194"/>
      <c r="U260" s="114"/>
      <c r="V260" s="151"/>
      <c r="Y260" s="191"/>
      <c r="Z260" s="99"/>
      <c r="AA260" s="200"/>
    </row>
    <row r="261" spans="1:27" s="104" customFormat="1">
      <c r="A261" s="110"/>
      <c r="B261" s="111"/>
      <c r="C261" s="111"/>
      <c r="D261" s="111"/>
      <c r="E261" s="111"/>
      <c r="F261" s="111"/>
      <c r="G261" s="111"/>
      <c r="H261" s="111"/>
      <c r="I261" s="112"/>
      <c r="J261" s="118"/>
      <c r="K261" s="113"/>
      <c r="L261" s="113"/>
      <c r="M261" s="111"/>
      <c r="N261" s="111"/>
      <c r="P261" s="117"/>
      <c r="Q261" s="113"/>
      <c r="R261" s="113"/>
      <c r="S261" s="113"/>
      <c r="T261" s="194"/>
      <c r="U261" s="114"/>
      <c r="V261" s="151"/>
      <c r="Y261" s="191"/>
      <c r="Z261" s="99"/>
      <c r="AA261" s="200"/>
    </row>
    <row r="262" spans="1:27" s="104" customFormat="1">
      <c r="A262" s="110"/>
      <c r="B262" s="111"/>
      <c r="C262" s="111"/>
      <c r="D262" s="111"/>
      <c r="E262" s="111"/>
      <c r="F262" s="111"/>
      <c r="G262" s="111"/>
      <c r="H262" s="111"/>
      <c r="I262" s="112"/>
      <c r="J262" s="118"/>
      <c r="K262" s="113"/>
      <c r="L262" s="113"/>
      <c r="M262" s="111"/>
      <c r="N262" s="111"/>
      <c r="P262" s="117"/>
      <c r="Q262" s="113"/>
      <c r="R262" s="113"/>
      <c r="S262" s="113"/>
      <c r="T262" s="194"/>
      <c r="U262" s="114"/>
      <c r="V262" s="151"/>
      <c r="Y262" s="191"/>
      <c r="Z262" s="99"/>
      <c r="AA262" s="200"/>
    </row>
    <row r="263" spans="1:27" s="104" customFormat="1">
      <c r="A263" s="110"/>
      <c r="B263" s="111"/>
      <c r="C263" s="111"/>
      <c r="D263" s="111"/>
      <c r="E263" s="111"/>
      <c r="F263" s="111"/>
      <c r="G263" s="111"/>
      <c r="H263" s="111"/>
      <c r="I263" s="112"/>
      <c r="J263" s="118"/>
      <c r="K263" s="113"/>
      <c r="L263" s="113"/>
      <c r="M263" s="111"/>
      <c r="N263" s="111"/>
      <c r="P263" s="117"/>
      <c r="Q263" s="113"/>
      <c r="R263" s="113"/>
      <c r="S263" s="113"/>
      <c r="T263" s="194"/>
      <c r="U263" s="114"/>
      <c r="V263" s="151"/>
      <c r="Y263" s="191"/>
      <c r="Z263" s="99"/>
      <c r="AA263" s="200"/>
    </row>
    <row r="264" spans="1:27" s="104" customFormat="1">
      <c r="A264" s="110"/>
      <c r="B264" s="111"/>
      <c r="C264" s="111"/>
      <c r="D264" s="111"/>
      <c r="E264" s="111"/>
      <c r="F264" s="111"/>
      <c r="G264" s="111"/>
      <c r="H264" s="111"/>
      <c r="I264" s="112"/>
      <c r="J264" s="118"/>
      <c r="K264" s="113"/>
      <c r="L264" s="113"/>
      <c r="M264" s="111"/>
      <c r="N264" s="111"/>
      <c r="P264" s="117"/>
      <c r="Q264" s="113"/>
      <c r="R264" s="113"/>
      <c r="S264" s="113"/>
      <c r="T264" s="194"/>
      <c r="U264" s="114"/>
      <c r="V264" s="151"/>
      <c r="Y264" s="191"/>
      <c r="Z264" s="99"/>
      <c r="AA264" s="200"/>
    </row>
    <row r="265" spans="1:27" s="104" customFormat="1">
      <c r="A265" s="110"/>
      <c r="B265" s="111"/>
      <c r="C265" s="111"/>
      <c r="D265" s="111"/>
      <c r="E265" s="111"/>
      <c r="F265" s="111"/>
      <c r="G265" s="111"/>
      <c r="H265" s="111"/>
      <c r="I265" s="112"/>
      <c r="J265" s="118"/>
      <c r="K265" s="113"/>
      <c r="L265" s="113"/>
      <c r="M265" s="111"/>
      <c r="N265" s="111"/>
      <c r="P265" s="117"/>
      <c r="Q265" s="113"/>
      <c r="R265" s="113"/>
      <c r="S265" s="113"/>
      <c r="T265" s="194"/>
      <c r="U265" s="114"/>
      <c r="V265" s="151"/>
      <c r="Y265" s="191"/>
      <c r="Z265" s="99"/>
      <c r="AA265" s="200"/>
    </row>
    <row r="266" spans="1:27" s="104" customFormat="1">
      <c r="A266" s="110"/>
      <c r="B266" s="111"/>
      <c r="C266" s="111"/>
      <c r="D266" s="111"/>
      <c r="E266" s="111"/>
      <c r="F266" s="111"/>
      <c r="G266" s="111"/>
      <c r="H266" s="111"/>
      <c r="I266" s="112"/>
      <c r="J266" s="118"/>
      <c r="K266" s="113"/>
      <c r="L266" s="113"/>
      <c r="M266" s="111"/>
      <c r="N266" s="111"/>
      <c r="P266" s="117"/>
      <c r="Q266" s="113"/>
      <c r="R266" s="113"/>
      <c r="S266" s="113"/>
      <c r="T266" s="194"/>
      <c r="U266" s="114"/>
      <c r="V266" s="151"/>
      <c r="Y266" s="191"/>
      <c r="Z266" s="99"/>
      <c r="AA266" s="200"/>
    </row>
    <row r="267" spans="1:27" s="104" customFormat="1">
      <c r="A267" s="110"/>
      <c r="B267" s="111"/>
      <c r="C267" s="111"/>
      <c r="D267" s="111"/>
      <c r="E267" s="111"/>
      <c r="F267" s="111"/>
      <c r="G267" s="111"/>
      <c r="H267" s="111"/>
      <c r="I267" s="112"/>
      <c r="J267" s="118"/>
      <c r="K267" s="113"/>
      <c r="L267" s="113"/>
      <c r="M267" s="111"/>
      <c r="N267" s="111"/>
      <c r="P267" s="117"/>
      <c r="Q267" s="113"/>
      <c r="R267" s="113"/>
      <c r="S267" s="113"/>
      <c r="T267" s="194"/>
      <c r="U267" s="114"/>
      <c r="V267" s="151"/>
      <c r="Y267" s="191"/>
      <c r="Z267" s="99"/>
      <c r="AA267" s="200"/>
    </row>
    <row r="268" spans="1:27" s="104" customFormat="1">
      <c r="A268" s="110"/>
      <c r="B268" s="111"/>
      <c r="C268" s="111"/>
      <c r="D268" s="111"/>
      <c r="E268" s="111"/>
      <c r="F268" s="111"/>
      <c r="G268" s="111"/>
      <c r="H268" s="111"/>
      <c r="I268" s="112"/>
      <c r="J268" s="118"/>
      <c r="K268" s="113"/>
      <c r="L268" s="113"/>
      <c r="M268" s="111"/>
      <c r="N268" s="111"/>
      <c r="P268" s="117"/>
      <c r="Q268" s="113"/>
      <c r="R268" s="113"/>
      <c r="S268" s="113"/>
      <c r="T268" s="194"/>
      <c r="U268" s="114"/>
      <c r="V268" s="151"/>
      <c r="Y268" s="191"/>
      <c r="Z268" s="99"/>
      <c r="AA268" s="200"/>
    </row>
    <row r="269" spans="1:27" s="104" customFormat="1">
      <c r="A269" s="110"/>
      <c r="B269" s="111"/>
      <c r="C269" s="111"/>
      <c r="D269" s="111"/>
      <c r="E269" s="111"/>
      <c r="F269" s="111"/>
      <c r="G269" s="111"/>
      <c r="H269" s="111"/>
      <c r="I269" s="112"/>
      <c r="J269" s="118"/>
      <c r="K269" s="113"/>
      <c r="L269" s="113"/>
      <c r="M269" s="111"/>
      <c r="N269" s="111"/>
      <c r="P269" s="117"/>
      <c r="Q269" s="113"/>
      <c r="R269" s="113"/>
      <c r="S269" s="113"/>
      <c r="T269" s="194"/>
      <c r="U269" s="114"/>
      <c r="V269" s="151"/>
      <c r="Y269" s="191"/>
      <c r="Z269" s="99"/>
      <c r="AA269" s="200"/>
    </row>
    <row r="270" spans="1:27" s="104" customFormat="1">
      <c r="A270" s="110"/>
      <c r="B270" s="111"/>
      <c r="C270" s="111"/>
      <c r="D270" s="111"/>
      <c r="E270" s="111"/>
      <c r="F270" s="111"/>
      <c r="G270" s="111"/>
      <c r="H270" s="111"/>
      <c r="I270" s="112"/>
      <c r="J270" s="118"/>
      <c r="K270" s="113"/>
      <c r="L270" s="113"/>
      <c r="M270" s="111"/>
      <c r="N270" s="111"/>
      <c r="P270" s="117"/>
      <c r="Q270" s="113"/>
      <c r="R270" s="113"/>
      <c r="S270" s="113"/>
      <c r="T270" s="194"/>
      <c r="U270" s="114"/>
      <c r="V270" s="151"/>
      <c r="Y270" s="191"/>
      <c r="Z270" s="99"/>
      <c r="AA270" s="200"/>
    </row>
    <row r="271" spans="1:27" s="104" customFormat="1">
      <c r="A271" s="110"/>
      <c r="B271" s="111"/>
      <c r="C271" s="111"/>
      <c r="D271" s="111"/>
      <c r="E271" s="111"/>
      <c r="F271" s="111"/>
      <c r="G271" s="111"/>
      <c r="H271" s="111"/>
      <c r="I271" s="112"/>
      <c r="J271" s="118"/>
      <c r="K271" s="113"/>
      <c r="L271" s="113"/>
      <c r="M271" s="111"/>
      <c r="N271" s="111"/>
      <c r="P271" s="117"/>
      <c r="Q271" s="113"/>
      <c r="R271" s="113"/>
      <c r="S271" s="113"/>
      <c r="T271" s="194"/>
      <c r="U271" s="114"/>
      <c r="V271" s="151"/>
      <c r="Y271" s="191"/>
      <c r="Z271" s="99"/>
      <c r="AA271" s="200"/>
    </row>
    <row r="272" spans="1:27" s="104" customFormat="1">
      <c r="A272" s="110"/>
      <c r="B272" s="111"/>
      <c r="C272" s="111"/>
      <c r="D272" s="111"/>
      <c r="E272" s="111"/>
      <c r="F272" s="111"/>
      <c r="G272" s="111"/>
      <c r="H272" s="111"/>
      <c r="I272" s="112"/>
      <c r="J272" s="118"/>
      <c r="K272" s="113"/>
      <c r="L272" s="113"/>
      <c r="M272" s="111"/>
      <c r="N272" s="111"/>
      <c r="P272" s="117"/>
      <c r="Q272" s="113"/>
      <c r="R272" s="113"/>
      <c r="S272" s="113"/>
      <c r="T272" s="194"/>
      <c r="U272" s="114"/>
      <c r="V272" s="151"/>
      <c r="Y272" s="191"/>
      <c r="Z272" s="99"/>
      <c r="AA272" s="200"/>
    </row>
    <row r="273" spans="1:27" s="104" customFormat="1">
      <c r="A273" s="110"/>
      <c r="B273" s="111"/>
      <c r="C273" s="111"/>
      <c r="D273" s="111"/>
      <c r="E273" s="111"/>
      <c r="F273" s="111"/>
      <c r="G273" s="111"/>
      <c r="H273" s="111"/>
      <c r="I273" s="112"/>
      <c r="J273" s="118"/>
      <c r="K273" s="113"/>
      <c r="L273" s="113"/>
      <c r="M273" s="111"/>
      <c r="N273" s="111"/>
      <c r="P273" s="117"/>
      <c r="Q273" s="113"/>
      <c r="R273" s="113"/>
      <c r="S273" s="113"/>
      <c r="T273" s="194"/>
      <c r="U273" s="114"/>
      <c r="V273" s="151"/>
      <c r="Y273" s="191"/>
      <c r="Z273" s="99"/>
      <c r="AA273" s="200"/>
    </row>
    <row r="274" spans="1:27" s="104" customFormat="1">
      <c r="A274" s="110"/>
      <c r="B274" s="111"/>
      <c r="C274" s="111"/>
      <c r="D274" s="111"/>
      <c r="E274" s="111"/>
      <c r="F274" s="111"/>
      <c r="G274" s="111"/>
      <c r="H274" s="111"/>
      <c r="I274" s="112"/>
      <c r="J274" s="118"/>
      <c r="K274" s="113"/>
      <c r="L274" s="113"/>
      <c r="M274" s="111"/>
      <c r="N274" s="111"/>
      <c r="P274" s="117"/>
      <c r="Q274" s="113"/>
      <c r="R274" s="113"/>
      <c r="S274" s="113"/>
      <c r="T274" s="194"/>
      <c r="U274" s="114"/>
      <c r="V274" s="151"/>
      <c r="Y274" s="191"/>
      <c r="Z274" s="99"/>
      <c r="AA274" s="200"/>
    </row>
    <row r="275" spans="1:27" s="104" customFormat="1">
      <c r="A275" s="110"/>
      <c r="B275" s="111"/>
      <c r="C275" s="111"/>
      <c r="D275" s="111"/>
      <c r="E275" s="111"/>
      <c r="F275" s="111"/>
      <c r="G275" s="111"/>
      <c r="H275" s="111"/>
      <c r="I275" s="112"/>
      <c r="J275" s="118"/>
      <c r="K275" s="113"/>
      <c r="L275" s="113"/>
      <c r="M275" s="111"/>
      <c r="N275" s="111"/>
      <c r="P275" s="117"/>
      <c r="Q275" s="113"/>
      <c r="R275" s="113"/>
      <c r="S275" s="113"/>
      <c r="T275" s="194"/>
      <c r="U275" s="114"/>
      <c r="V275" s="151"/>
      <c r="Y275" s="191"/>
      <c r="Z275" s="99"/>
      <c r="AA275" s="200"/>
    </row>
    <row r="276" spans="1:27" s="104" customFormat="1">
      <c r="A276" s="110"/>
      <c r="B276" s="111"/>
      <c r="C276" s="111"/>
      <c r="D276" s="111"/>
      <c r="E276" s="111"/>
      <c r="F276" s="111"/>
      <c r="G276" s="111"/>
      <c r="H276" s="111"/>
      <c r="I276" s="112"/>
      <c r="J276" s="118"/>
      <c r="K276" s="113"/>
      <c r="L276" s="113"/>
      <c r="M276" s="111"/>
      <c r="N276" s="111"/>
      <c r="P276" s="117"/>
      <c r="Q276" s="113"/>
      <c r="R276" s="113"/>
      <c r="S276" s="113"/>
      <c r="T276" s="194"/>
      <c r="U276" s="114"/>
      <c r="V276" s="151"/>
      <c r="Y276" s="191"/>
      <c r="Z276" s="99"/>
      <c r="AA276" s="200"/>
    </row>
    <row r="277" spans="1:27" s="104" customFormat="1">
      <c r="A277" s="110"/>
      <c r="B277" s="111"/>
      <c r="C277" s="111"/>
      <c r="D277" s="111"/>
      <c r="E277" s="111"/>
      <c r="F277" s="111"/>
      <c r="G277" s="111"/>
      <c r="H277" s="111"/>
      <c r="I277" s="112"/>
      <c r="J277" s="118"/>
      <c r="K277" s="113"/>
      <c r="L277" s="113"/>
      <c r="M277" s="111"/>
      <c r="N277" s="111"/>
      <c r="P277" s="117"/>
      <c r="Q277" s="113"/>
      <c r="R277" s="113"/>
      <c r="S277" s="113"/>
      <c r="T277" s="194"/>
      <c r="U277" s="114"/>
      <c r="V277" s="151"/>
      <c r="Y277" s="191"/>
      <c r="Z277" s="99"/>
      <c r="AA277" s="200"/>
    </row>
    <row r="278" spans="1:27" s="104" customFormat="1">
      <c r="A278" s="110"/>
      <c r="B278" s="111"/>
      <c r="C278" s="111"/>
      <c r="D278" s="111"/>
      <c r="E278" s="111"/>
      <c r="F278" s="111"/>
      <c r="G278" s="111"/>
      <c r="H278" s="111"/>
      <c r="I278" s="112"/>
      <c r="J278" s="118"/>
      <c r="K278" s="113"/>
      <c r="L278" s="113"/>
      <c r="M278" s="111"/>
      <c r="N278" s="111"/>
      <c r="P278" s="117"/>
      <c r="Q278" s="113"/>
      <c r="R278" s="113"/>
      <c r="S278" s="113"/>
      <c r="T278" s="194"/>
      <c r="U278" s="114"/>
      <c r="V278" s="151"/>
      <c r="Y278" s="191"/>
      <c r="Z278" s="99"/>
      <c r="AA278" s="200"/>
    </row>
    <row r="279" spans="1:27" s="104" customFormat="1">
      <c r="A279" s="110"/>
      <c r="B279" s="111"/>
      <c r="C279" s="111"/>
      <c r="D279" s="111"/>
      <c r="E279" s="111"/>
      <c r="F279" s="111"/>
      <c r="G279" s="111"/>
      <c r="H279" s="111"/>
      <c r="I279" s="112"/>
      <c r="J279" s="118"/>
      <c r="K279" s="113"/>
      <c r="L279" s="113"/>
      <c r="M279" s="111"/>
      <c r="N279" s="111"/>
      <c r="P279" s="117"/>
      <c r="Q279" s="113"/>
      <c r="R279" s="113"/>
      <c r="S279" s="113"/>
      <c r="T279" s="194"/>
      <c r="U279" s="114"/>
      <c r="V279" s="151"/>
      <c r="Y279" s="191"/>
      <c r="Z279" s="99"/>
      <c r="AA279" s="200"/>
    </row>
    <row r="280" spans="1:27" s="104" customFormat="1">
      <c r="A280" s="110"/>
      <c r="B280" s="111"/>
      <c r="C280" s="111"/>
      <c r="D280" s="111"/>
      <c r="E280" s="111"/>
      <c r="F280" s="111"/>
      <c r="G280" s="111"/>
      <c r="H280" s="111"/>
      <c r="I280" s="112"/>
      <c r="J280" s="118"/>
      <c r="K280" s="113"/>
      <c r="L280" s="113"/>
      <c r="M280" s="111"/>
      <c r="N280" s="111"/>
      <c r="P280" s="117"/>
      <c r="Q280" s="113"/>
      <c r="R280" s="113"/>
      <c r="S280" s="113"/>
      <c r="T280" s="194"/>
      <c r="U280" s="114"/>
      <c r="V280" s="151"/>
      <c r="Y280" s="191"/>
      <c r="Z280" s="99"/>
      <c r="AA280" s="200"/>
    </row>
    <row r="281" spans="1:27" s="104" customFormat="1">
      <c r="A281" s="110"/>
      <c r="B281" s="111"/>
      <c r="C281" s="111"/>
      <c r="D281" s="111"/>
      <c r="E281" s="111"/>
      <c r="F281" s="111"/>
      <c r="G281" s="111"/>
      <c r="H281" s="111"/>
      <c r="I281" s="112"/>
      <c r="J281" s="118"/>
      <c r="K281" s="113"/>
      <c r="L281" s="113"/>
      <c r="M281" s="111"/>
      <c r="N281" s="111"/>
      <c r="P281" s="117"/>
      <c r="Q281" s="113"/>
      <c r="R281" s="113"/>
      <c r="S281" s="113"/>
      <c r="T281" s="194"/>
      <c r="U281" s="114"/>
      <c r="V281" s="116"/>
      <c r="Y281" s="191"/>
      <c r="Z281" s="99"/>
      <c r="AA281" s="200"/>
    </row>
    <row r="282" spans="1:27" s="104" customFormat="1">
      <c r="A282" s="110"/>
      <c r="B282" s="111"/>
      <c r="C282" s="111"/>
      <c r="D282" s="111"/>
      <c r="E282" s="111"/>
      <c r="F282" s="111"/>
      <c r="G282" s="111"/>
      <c r="H282" s="111"/>
      <c r="I282" s="112"/>
      <c r="J282" s="118"/>
      <c r="K282" s="113"/>
      <c r="L282" s="113"/>
      <c r="M282" s="111"/>
      <c r="N282" s="111"/>
      <c r="P282" s="117"/>
      <c r="Q282" s="113"/>
      <c r="R282" s="113"/>
      <c r="S282" s="113"/>
      <c r="T282" s="194"/>
      <c r="U282" s="114"/>
      <c r="V282" s="116"/>
      <c r="Y282" s="191"/>
      <c r="Z282" s="99"/>
      <c r="AA282" s="200"/>
    </row>
    <row r="283" spans="1:27" s="104" customFormat="1">
      <c r="A283" s="110"/>
      <c r="B283" s="111"/>
      <c r="C283" s="111"/>
      <c r="D283" s="111"/>
      <c r="E283" s="111"/>
      <c r="F283" s="111"/>
      <c r="G283" s="111"/>
      <c r="H283" s="111"/>
      <c r="I283" s="112"/>
      <c r="J283" s="113"/>
      <c r="K283" s="113"/>
      <c r="L283" s="111"/>
      <c r="M283" s="111"/>
      <c r="N283" s="111"/>
      <c r="P283" s="117"/>
      <c r="Q283" s="113"/>
      <c r="R283" s="113"/>
      <c r="S283" s="113"/>
      <c r="T283" s="194"/>
      <c r="U283" s="114"/>
      <c r="V283" s="116"/>
      <c r="Y283" s="191"/>
      <c r="Z283" s="99"/>
      <c r="AA283" s="200"/>
    </row>
    <row r="284" spans="1:27" s="104" customFormat="1">
      <c r="A284" s="110"/>
      <c r="B284" s="111"/>
      <c r="C284" s="111"/>
      <c r="D284" s="111"/>
      <c r="E284" s="111"/>
      <c r="F284" s="111"/>
      <c r="G284" s="111"/>
      <c r="H284" s="111"/>
      <c r="I284" s="112"/>
      <c r="J284" s="113"/>
      <c r="K284" s="113"/>
      <c r="L284" s="111"/>
      <c r="M284" s="111"/>
      <c r="N284" s="111"/>
      <c r="P284" s="117"/>
      <c r="Q284" s="113"/>
      <c r="R284" s="113"/>
      <c r="S284" s="113"/>
      <c r="T284" s="118"/>
      <c r="U284" s="114"/>
      <c r="V284" s="116"/>
      <c r="Y284" s="191"/>
      <c r="Z284" s="99"/>
      <c r="AA284" s="200"/>
    </row>
    <row r="285" spans="1:27" s="104" customFormat="1">
      <c r="A285" s="110"/>
      <c r="B285" s="111"/>
      <c r="C285" s="111"/>
      <c r="D285" s="111"/>
      <c r="E285" s="111"/>
      <c r="F285" s="111"/>
      <c r="G285" s="111"/>
      <c r="H285" s="111"/>
      <c r="I285" s="112"/>
      <c r="J285" s="113"/>
      <c r="K285" s="113"/>
      <c r="L285" s="111"/>
      <c r="M285" s="111"/>
      <c r="N285" s="111"/>
      <c r="P285" s="117"/>
      <c r="Q285" s="113"/>
      <c r="R285" s="113"/>
      <c r="S285" s="113"/>
      <c r="T285" s="118"/>
      <c r="U285" s="114"/>
      <c r="V285" s="116"/>
      <c r="Y285" s="191"/>
      <c r="Z285" s="99"/>
      <c r="AA285" s="200"/>
    </row>
    <row r="286" spans="1:27" s="104" customFormat="1">
      <c r="A286" s="110"/>
      <c r="B286" s="111"/>
      <c r="C286" s="111"/>
      <c r="D286" s="111"/>
      <c r="E286" s="111"/>
      <c r="F286" s="111"/>
      <c r="G286" s="111"/>
      <c r="H286" s="111"/>
      <c r="I286" s="112"/>
      <c r="J286" s="113"/>
      <c r="K286" s="113"/>
      <c r="L286" s="111"/>
      <c r="M286" s="111"/>
      <c r="N286" s="111"/>
      <c r="P286" s="117"/>
      <c r="Q286" s="113"/>
      <c r="R286" s="113"/>
      <c r="S286" s="113"/>
      <c r="T286" s="118"/>
      <c r="U286" s="114"/>
      <c r="V286" s="116"/>
      <c r="Y286" s="191"/>
      <c r="Z286" s="99"/>
      <c r="AA286" s="200"/>
    </row>
    <row r="287" spans="1:27" s="104" customFormat="1">
      <c r="A287" s="110"/>
      <c r="B287" s="111"/>
      <c r="C287" s="111"/>
      <c r="D287" s="111"/>
      <c r="E287" s="111"/>
      <c r="F287" s="111"/>
      <c r="G287" s="111"/>
      <c r="H287" s="111"/>
      <c r="I287" s="112"/>
      <c r="J287" s="118"/>
      <c r="K287" s="113"/>
      <c r="L287" s="111"/>
      <c r="M287" s="111"/>
      <c r="N287" s="111"/>
      <c r="P287" s="117"/>
      <c r="Q287" s="113"/>
      <c r="R287" s="113"/>
      <c r="S287" s="113"/>
      <c r="T287" s="118"/>
      <c r="U287" s="114"/>
      <c r="V287" s="116"/>
      <c r="Y287" s="191"/>
      <c r="Z287" s="99"/>
      <c r="AA287" s="200"/>
    </row>
    <row r="288" spans="1:27" s="104" customFormat="1">
      <c r="A288" s="110"/>
      <c r="B288" s="111"/>
      <c r="C288" s="111"/>
      <c r="D288" s="111"/>
      <c r="E288" s="111"/>
      <c r="F288" s="111"/>
      <c r="G288" s="111"/>
      <c r="H288" s="111"/>
      <c r="I288" s="112"/>
      <c r="J288" s="118"/>
      <c r="K288" s="113"/>
      <c r="L288" s="111"/>
      <c r="M288" s="111"/>
      <c r="N288" s="111"/>
      <c r="P288" s="117"/>
      <c r="Q288" s="113"/>
      <c r="R288" s="113"/>
      <c r="S288" s="113"/>
      <c r="T288" s="118"/>
      <c r="U288" s="114"/>
      <c r="V288" s="116"/>
      <c r="Y288" s="191"/>
      <c r="Z288" s="99"/>
      <c r="AA288" s="200"/>
    </row>
    <row r="289" spans="1:27" s="104" customFormat="1">
      <c r="A289" s="110"/>
      <c r="B289" s="111"/>
      <c r="C289" s="111"/>
      <c r="D289" s="111"/>
      <c r="E289" s="111"/>
      <c r="F289" s="111"/>
      <c r="G289" s="111"/>
      <c r="H289" s="111"/>
      <c r="I289" s="112"/>
      <c r="J289" s="118"/>
      <c r="K289" s="113"/>
      <c r="L289" s="111"/>
      <c r="M289" s="111"/>
      <c r="N289" s="111"/>
      <c r="P289" s="117"/>
      <c r="Q289" s="113"/>
      <c r="R289" s="113"/>
      <c r="S289" s="113"/>
      <c r="T289" s="118"/>
      <c r="U289" s="114"/>
      <c r="V289" s="116"/>
      <c r="Y289" s="191"/>
      <c r="Z289" s="99"/>
      <c r="AA289" s="200"/>
    </row>
    <row r="290" spans="1:27" s="104" customFormat="1">
      <c r="A290" s="110"/>
      <c r="B290" s="111"/>
      <c r="C290" s="111"/>
      <c r="D290" s="111"/>
      <c r="E290" s="111"/>
      <c r="F290" s="111"/>
      <c r="G290" s="111"/>
      <c r="H290" s="111"/>
      <c r="I290" s="112"/>
      <c r="J290" s="118"/>
      <c r="K290" s="113"/>
      <c r="L290" s="111"/>
      <c r="M290" s="111"/>
      <c r="N290" s="111"/>
      <c r="P290" s="117"/>
      <c r="Q290" s="113"/>
      <c r="R290" s="113"/>
      <c r="S290" s="113"/>
      <c r="T290" s="118"/>
      <c r="U290" s="114"/>
      <c r="V290" s="116"/>
      <c r="Y290" s="191"/>
      <c r="Z290" s="99"/>
      <c r="AA290" s="200"/>
    </row>
  </sheetData>
  <autoFilter ref="A10:AA251" xr:uid="{0D6E093C-2CD7-9949-A436-389EB0EC3539}"/>
  <sortState ref="A11:AA251">
    <sortCondition ref="B11:B251"/>
  </sortState>
  <mergeCells count="27">
    <mergeCell ref="B9:B10"/>
    <mergeCell ref="A2:AA2"/>
    <mergeCell ref="G9:G10"/>
    <mergeCell ref="F9:F10"/>
    <mergeCell ref="E9:E10"/>
    <mergeCell ref="D9:D10"/>
    <mergeCell ref="C9:C10"/>
    <mergeCell ref="M9:M10"/>
    <mergeCell ref="K9:K10"/>
    <mergeCell ref="J9:J10"/>
    <mergeCell ref="I9:I10"/>
    <mergeCell ref="H9:H10"/>
    <mergeCell ref="P9:P10"/>
    <mergeCell ref="A9:A10"/>
    <mergeCell ref="Z9:AA9"/>
    <mergeCell ref="Y9:Y10"/>
    <mergeCell ref="X9:X10"/>
    <mergeCell ref="W9:W10"/>
    <mergeCell ref="V9:V10"/>
    <mergeCell ref="U9:U10"/>
    <mergeCell ref="T9:T10"/>
    <mergeCell ref="S9:S10"/>
    <mergeCell ref="Q9:Q10"/>
    <mergeCell ref="L9:L10"/>
    <mergeCell ref="O9:O10"/>
    <mergeCell ref="N9:N10"/>
    <mergeCell ref="R9:R10"/>
  </mergeCells>
  <phoneticPr fontId="5" type="noConversion"/>
  <conditionalFormatting sqref="A11:AA253">
    <cfRule type="expression" dxfId="3" priority="1">
      <formula>AND(OR($J11="RM1",J11="LIV"),$T11&lt;&gt;"LEVEE",$T11&lt;&gt;"1")</formula>
    </cfRule>
    <cfRule type="expression" dxfId="2" priority="2" stopIfTrue="1">
      <formula>AND(OR($J11="LIV",J11="RM1"),$T11&lt;&gt;"LEVEE",$T11&lt;&gt;"1")</formula>
    </cfRule>
    <cfRule type="expression" dxfId="1" priority="3" stopIfTrue="1">
      <formula>$T11="LEVEE"</formula>
    </cfRule>
    <cfRule type="expression" dxfId="0" priority="4" stopIfTrue="1">
      <formula>$P11="X"</formula>
    </cfRule>
  </conditionalFormatting>
  <printOptions horizontalCentered="1"/>
  <pageMargins left="0" right="0" top="0" bottom="0" header="0" footer="0"/>
  <pageSetup paperSize="8" scale="28" fitToHeight="6" orientation="landscape"/>
  <headerFooter alignWithMargins="0"/>
  <rowBreaks count="1" manualBreakCount="1">
    <brk id="51" max="2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BB573F-BF46-2B4F-B805-7E349E255F69}">
          <x14:formula1>
            <xm:f>'NE PAS TOUCHER'!$B$2:$B$20</xm:f>
          </x14:formula1>
          <xm:sqref>M103 M106 M109 M112 M97 M11:M95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75"/>
  <sheetViews>
    <sheetView view="pageBreakPreview" zoomScale="125" zoomScaleNormal="115" zoomScaleSheetLayoutView="125" workbookViewId="0">
      <selection activeCell="C69" sqref="C69:E73"/>
    </sheetView>
  </sheetViews>
  <sheetFormatPr baseColWidth="10" defaultRowHeight="13"/>
  <cols>
    <col min="1" max="1" width="39.33203125" bestFit="1" customWidth="1"/>
    <col min="2" max="2" width="26" customWidth="1"/>
    <col min="3" max="3" width="16.5" style="1" customWidth="1"/>
    <col min="4" max="4" width="17.5" style="1" customWidth="1"/>
    <col min="5" max="5" width="17.33203125" style="1" customWidth="1"/>
    <col min="7" max="7" width="19.83203125" customWidth="1"/>
  </cols>
  <sheetData>
    <row r="2" spans="1:8" ht="28" customHeight="1">
      <c r="B2" s="264" t="s">
        <v>69</v>
      </c>
      <c r="C2" s="264"/>
      <c r="D2" s="264"/>
      <c r="E2" s="264"/>
    </row>
    <row r="5" spans="1:8" ht="16">
      <c r="B5" s="5" t="s">
        <v>92</v>
      </c>
      <c r="C5" s="94">
        <f ca="1">TODAY()</f>
        <v>44049</v>
      </c>
      <c r="D5" s="6"/>
      <c r="E5" s="6"/>
    </row>
    <row r="6" spans="1:8" ht="24" customHeight="1">
      <c r="B6" s="5"/>
      <c r="C6" s="7"/>
      <c r="D6" s="6"/>
      <c r="E6" s="6"/>
    </row>
    <row r="7" spans="1:8" ht="14" thickBot="1"/>
    <row r="8" spans="1:8" s="126" customFormat="1" ht="42" customHeight="1" thickTop="1" thickBot="1">
      <c r="A8" s="128" t="s">
        <v>15</v>
      </c>
      <c r="B8" s="132" t="s">
        <v>3</v>
      </c>
      <c r="C8" s="135" t="s">
        <v>28</v>
      </c>
      <c r="D8" s="136" t="s">
        <v>4</v>
      </c>
      <c r="E8" s="137" t="s">
        <v>5</v>
      </c>
      <c r="G8" s="195" t="s">
        <v>12</v>
      </c>
      <c r="H8" s="196" t="s">
        <v>28</v>
      </c>
    </row>
    <row r="9" spans="1:8" ht="14">
      <c r="A9" s="127" t="str">
        <f>'NE PAS TOUCHER'!A2</f>
        <v>Fondations - Gros Œuvre</v>
      </c>
      <c r="B9" s="133">
        <f>'NE PAS TOUCHER'!B2</f>
        <v>0</v>
      </c>
      <c r="C9" s="138">
        <f>SUMPRODUCT(('LISTE DES RESERVES'!$J$11:$J$365=$C$8)*('LISTE DES RESERVES'!$M$11:$M$365=B9))</f>
        <v>7</v>
      </c>
      <c r="D9" s="138">
        <f>SUMPRODUCT(('LISTE DES RESERVES'!$J$11:$J$365=$C$8)*('LISTE DES RESERVES'!$M$11:$M$365=B9)*('LISTE DES RESERVES'!$T$11:$T$365="LEVEE"))</f>
        <v>0</v>
      </c>
      <c r="E9" s="139">
        <f>D9/C9</f>
        <v>0</v>
      </c>
      <c r="G9" s="275" t="s">
        <v>10</v>
      </c>
      <c r="H9" s="273">
        <f>SUMPRODUCT(('LISTE DES RESERVES'!$J$11:$J$365=$C$8)*('LISTE DES RESERVES'!$S$11:$S$365=G9))</f>
        <v>0</v>
      </c>
    </row>
    <row r="10" spans="1:8" ht="15" thickBot="1">
      <c r="A10" s="8" t="str">
        <f>'NE PAS TOUCHER'!A3</f>
        <v>Etanchéité</v>
      </c>
      <c r="B10" s="134">
        <f>'NE PAS TOUCHER'!B3</f>
        <v>0</v>
      </c>
      <c r="C10" s="140">
        <f>SUMPRODUCT(('LISTE DES RESERVES'!$J$11:$J$365=$C$8)*('LISTE DES RESERVES'!$M$11:$M$365=B10))</f>
        <v>7</v>
      </c>
      <c r="D10" s="138">
        <f>SUMPRODUCT(('LISTE DES RESERVES'!$J$11:$J$365=$C$8)*('LISTE DES RESERVES'!$M$11:$M$365=B10)*('LISTE DES RESERVES'!$T$11:$T$365="LEVEE"))</f>
        <v>0</v>
      </c>
      <c r="E10" s="141">
        <f t="shared" ref="E10:E24" si="0">D10/C10</f>
        <v>0</v>
      </c>
      <c r="G10" s="278"/>
      <c r="H10" s="277"/>
    </row>
    <row r="11" spans="1:8" ht="14">
      <c r="A11" s="8" t="str">
        <f>'NE PAS TOUCHER'!A4</f>
        <v>Charpente</v>
      </c>
      <c r="B11" s="134">
        <f>'NE PAS TOUCHER'!B4</f>
        <v>0</v>
      </c>
      <c r="C11" s="140">
        <f>SUMPRODUCT(('LISTE DES RESERVES'!$J$11:$J$365=$C$8)*('LISTE DES RESERVES'!$M$11:$M$365=B11))</f>
        <v>7</v>
      </c>
      <c r="D11" s="138">
        <f>SUMPRODUCT(('LISTE DES RESERVES'!$J$11:$J$365=$C$8)*('LISTE DES RESERVES'!$M$11:$M$365=B11)*('LISTE DES RESERVES'!$T$11:$T$365="LEVEE"))</f>
        <v>0</v>
      </c>
      <c r="E11" s="141">
        <f t="shared" si="0"/>
        <v>0</v>
      </c>
      <c r="G11" s="275" t="s">
        <v>11</v>
      </c>
      <c r="H11" s="273">
        <f>SUMPRODUCT(('LISTE DES RESERVES'!$J$11:$J$365=$C$8)*('LISTE DES RESERVES'!$S$11:$S$365=G11))</f>
        <v>0</v>
      </c>
    </row>
    <row r="12" spans="1:8" ht="15" thickBot="1">
      <c r="A12" s="8" t="str">
        <f>'NE PAS TOUCHER'!A5</f>
        <v>Couverture - Zinguerie</v>
      </c>
      <c r="B12" s="134">
        <f>'NE PAS TOUCHER'!B5</f>
        <v>0</v>
      </c>
      <c r="C12" s="140">
        <f>SUMPRODUCT(('LISTE DES RESERVES'!$J$11:$J$365=$C$8)*('LISTE DES RESERVES'!$M$11:$M$365=B12))</f>
        <v>7</v>
      </c>
      <c r="D12" s="138">
        <f>SUMPRODUCT(('LISTE DES RESERVES'!$J$11:$J$365=$C$8)*('LISTE DES RESERVES'!$M$11:$M$365=B12)*('LISTE DES RESERVES'!$T$11:$T$365="LEVEE"))</f>
        <v>0</v>
      </c>
      <c r="E12" s="141">
        <f t="shared" si="0"/>
        <v>0</v>
      </c>
      <c r="G12" s="272"/>
      <c r="H12" s="270"/>
    </row>
    <row r="13" spans="1:8" ht="14">
      <c r="A13" s="8" t="str">
        <f>'NE PAS TOUCHER'!A6</f>
        <v>Enduit extérieur - Placage pierre</v>
      </c>
      <c r="B13" s="134">
        <f>'NE PAS TOUCHER'!B6</f>
        <v>0</v>
      </c>
      <c r="C13" s="140">
        <f>SUMPRODUCT(('LISTE DES RESERVES'!$J$11:$J$365=$C$8)*('LISTE DES RESERVES'!$M$11:$M$365=B13))</f>
        <v>7</v>
      </c>
      <c r="D13" s="138">
        <f>SUMPRODUCT(('LISTE DES RESERVES'!$J$11:$J$365=$C$8)*('LISTE DES RESERVES'!$M$11:$M$365=B13)*('LISTE DES RESERVES'!$T$11:$T$365="LEVEE"))</f>
        <v>0</v>
      </c>
      <c r="E13" s="141">
        <f t="shared" si="0"/>
        <v>0</v>
      </c>
      <c r="G13" s="267" t="s">
        <v>6</v>
      </c>
      <c r="H13" s="265">
        <f>SUM(H9:H11)</f>
        <v>0</v>
      </c>
    </row>
    <row r="14" spans="1:8" ht="15" thickBot="1">
      <c r="A14" s="8" t="str">
        <f>'NE PAS TOUCHER'!A7</f>
        <v>Menuiserie extérieure PVC</v>
      </c>
      <c r="B14" s="134">
        <f>'NE PAS TOUCHER'!B7</f>
        <v>0</v>
      </c>
      <c r="C14" s="140">
        <f>SUMPRODUCT(('LISTE DES RESERVES'!$J$11:$J$365=$C$8)*('LISTE DES RESERVES'!$M$11:$M$365=B14))</f>
        <v>7</v>
      </c>
      <c r="D14" s="138">
        <f>SUMPRODUCT(('LISTE DES RESERVES'!$J$11:$J$365=$C$8)*('LISTE DES RESERVES'!$M$11:$M$365=B14)*('LISTE DES RESERVES'!$T$11:$T$365="LEVEE"))</f>
        <v>0</v>
      </c>
      <c r="E14" s="141">
        <f t="shared" si="0"/>
        <v>0</v>
      </c>
      <c r="G14" s="268"/>
      <c r="H14" s="266"/>
    </row>
    <row r="15" spans="1:8" ht="14">
      <c r="A15" s="8" t="str">
        <f>'NE PAS TOUCHER'!A8</f>
        <v>Plomberie - Sanitaire - VMC - Gaz</v>
      </c>
      <c r="B15" s="134">
        <f>'NE PAS TOUCHER'!B8</f>
        <v>0</v>
      </c>
      <c r="C15" s="140">
        <f>SUMPRODUCT(('LISTE DES RESERVES'!$J$11:$J$365=$C$8)*('LISTE DES RESERVES'!$M$11:$M$365=B15))</f>
        <v>7</v>
      </c>
      <c r="D15" s="138">
        <f>SUMPRODUCT(('LISTE DES RESERVES'!$J$11:$J$365=$C$8)*('LISTE DES RESERVES'!$M$11:$M$365=B15)*('LISTE DES RESERVES'!$T$11:$T$365="LEVEE"))</f>
        <v>0</v>
      </c>
      <c r="E15" s="141">
        <f t="shared" si="0"/>
        <v>0</v>
      </c>
    </row>
    <row r="16" spans="1:8" ht="14">
      <c r="A16" s="8" t="str">
        <f>'NE PAS TOUCHER'!A9</f>
        <v>Electricité</v>
      </c>
      <c r="B16" s="134">
        <f>'NE PAS TOUCHER'!B9</f>
        <v>0</v>
      </c>
      <c r="C16" s="140">
        <f>SUMPRODUCT(('LISTE DES RESERVES'!$J$11:$J$365=$C$8)*('LISTE DES RESERVES'!$M$11:$M$365=B16))</f>
        <v>7</v>
      </c>
      <c r="D16" s="138">
        <f>SUMPRODUCT(('LISTE DES RESERVES'!$J$11:$J$365=$C$8)*('LISTE DES RESERVES'!$M$11:$M$365=B16)*('LISTE DES RESERVES'!$T$11:$T$365="LEVEE"))</f>
        <v>0</v>
      </c>
      <c r="E16" s="141">
        <f t="shared" si="0"/>
        <v>0</v>
      </c>
    </row>
    <row r="17" spans="1:8" ht="14">
      <c r="A17" s="8" t="str">
        <f>'NE PAS TOUCHER'!A10</f>
        <v>Plâtrerie - Cloisons - Doublage - Plafonds</v>
      </c>
      <c r="B17" s="134">
        <f>'NE PAS TOUCHER'!B10</f>
        <v>0</v>
      </c>
      <c r="C17" s="140">
        <f>SUMPRODUCT(('LISTE DES RESERVES'!$J$11:$J$365=$C$8)*('LISTE DES RESERVES'!$M$11:$M$365=B17))</f>
        <v>7</v>
      </c>
      <c r="D17" s="138">
        <f>SUMPRODUCT(('LISTE DES RESERVES'!$J$11:$J$365=$C$8)*('LISTE DES RESERVES'!$M$11:$M$365=B17)*('LISTE DES RESERVES'!$T$11:$T$365="LEVEE"))</f>
        <v>0</v>
      </c>
      <c r="E17" s="141">
        <f t="shared" si="0"/>
        <v>0</v>
      </c>
    </row>
    <row r="18" spans="1:8" ht="14">
      <c r="A18" s="8" t="str">
        <f>'NE PAS TOUCHER'!A11</f>
        <v>Isolation comble - Flocage</v>
      </c>
      <c r="B18" s="134">
        <f>'NE PAS TOUCHER'!B11</f>
        <v>0</v>
      </c>
      <c r="C18" s="140">
        <f>SUMPRODUCT(('LISTE DES RESERVES'!$J$11:$J$365=$C$8)*('LISTE DES RESERVES'!$M$11:$M$365=B18))</f>
        <v>7</v>
      </c>
      <c r="D18" s="138">
        <f>SUMPRODUCT(('LISTE DES RESERVES'!$J$11:$J$365=$C$8)*('LISTE DES RESERVES'!$M$11:$M$365=B18)*('LISTE DES RESERVES'!$T$11:$T$365="LEVEE"))</f>
        <v>0</v>
      </c>
      <c r="E18" s="141">
        <f t="shared" si="0"/>
        <v>0</v>
      </c>
    </row>
    <row r="19" spans="1:8" ht="14">
      <c r="A19" s="8" t="str">
        <f>'NE PAS TOUCHER'!A12</f>
        <v>Menuiserie intérieure</v>
      </c>
      <c r="B19" s="134">
        <f>'NE PAS TOUCHER'!B12</f>
        <v>0</v>
      </c>
      <c r="C19" s="140">
        <f>SUMPRODUCT(('LISTE DES RESERVES'!$J$11:$J$365=$C$8)*('LISTE DES RESERVES'!$M$11:$M$365=B19))</f>
        <v>7</v>
      </c>
      <c r="D19" s="138">
        <f>SUMPRODUCT(('LISTE DES RESERVES'!$J$11:$J$365=$C$8)*('LISTE DES RESERVES'!$M$11:$M$365=B19)*('LISTE DES RESERVES'!$T$11:$T$365="LEVEE"))</f>
        <v>0</v>
      </c>
      <c r="E19" s="141">
        <f t="shared" si="0"/>
        <v>0</v>
      </c>
    </row>
    <row r="20" spans="1:8" ht="14">
      <c r="A20" s="8" t="str">
        <f>'NE PAS TOUCHER'!A13</f>
        <v>Carrelage - Faïence - Sols Souples</v>
      </c>
      <c r="B20" s="134">
        <f>'NE PAS TOUCHER'!B13</f>
        <v>0</v>
      </c>
      <c r="C20" s="140">
        <f>SUMPRODUCT(('LISTE DES RESERVES'!$J$11:$J$365=$C$8)*('LISTE DES RESERVES'!$M$11:$M$365=B20))</f>
        <v>7</v>
      </c>
      <c r="D20" s="138">
        <f>SUMPRODUCT(('LISTE DES RESERVES'!$J$11:$J$365=$C$8)*('LISTE DES RESERVES'!$M$11:$M$365=B20)*('LISTE DES RESERVES'!$T$11:$T$365="LEVEE"))</f>
        <v>0</v>
      </c>
      <c r="E20" s="141">
        <f t="shared" si="0"/>
        <v>0</v>
      </c>
    </row>
    <row r="21" spans="1:8" ht="14">
      <c r="A21" s="8" t="str">
        <f>'NE PAS TOUCHER'!A14</f>
        <v>Peinture - Revetement smuraux</v>
      </c>
      <c r="B21" s="134">
        <f>'NE PAS TOUCHER'!B14</f>
        <v>0</v>
      </c>
      <c r="C21" s="140">
        <f>SUMPRODUCT(('LISTE DES RESERVES'!$J$11:$J$365=$C$8)*('LISTE DES RESERVES'!$M$11:$M$365=B21))</f>
        <v>7</v>
      </c>
      <c r="D21" s="138">
        <f>SUMPRODUCT(('LISTE DES RESERVES'!$J$11:$J$365=$C$8)*('LISTE DES RESERVES'!$M$11:$M$365=B21)*('LISTE DES RESERVES'!$T$11:$T$365="LEVEE"))</f>
        <v>0</v>
      </c>
      <c r="E21" s="141">
        <f t="shared" si="0"/>
        <v>0</v>
      </c>
    </row>
    <row r="22" spans="1:8" ht="14">
      <c r="A22" s="8" t="str">
        <f>'NE PAS TOUCHER'!A15</f>
        <v>Métallerie - Serrurerie</v>
      </c>
      <c r="B22" s="134">
        <f>'NE PAS TOUCHER'!B15</f>
        <v>0</v>
      </c>
      <c r="C22" s="140">
        <f>SUMPRODUCT(('LISTE DES RESERVES'!$J$11:$J$365=$C$8)*('LISTE DES RESERVES'!$M$11:$M$365=B22))</f>
        <v>7</v>
      </c>
      <c r="D22" s="138">
        <f>SUMPRODUCT(('LISTE DES RESERVES'!$J$11:$J$365=$C$8)*('LISTE DES RESERVES'!$M$11:$M$365=B22)*('LISTE DES RESERVES'!$T$11:$T$365="LEVEE"))</f>
        <v>0</v>
      </c>
      <c r="E22" s="141">
        <f>D22/C22</f>
        <v>0</v>
      </c>
    </row>
    <row r="23" spans="1:8" ht="14">
      <c r="A23" s="8" t="str">
        <f>'NE PAS TOUCHER'!A16</f>
        <v>Portail</v>
      </c>
      <c r="B23" s="134">
        <f>'NE PAS TOUCHER'!B16</f>
        <v>0</v>
      </c>
      <c r="C23" s="140">
        <f>SUMPRODUCT(('LISTE DES RESERVES'!$J$11:$J$365=$C$8)*('LISTE DES RESERVES'!$M$11:$M$365=B23))</f>
        <v>7</v>
      </c>
      <c r="D23" s="138">
        <f>SUMPRODUCT(('LISTE DES RESERVES'!$J$11:$J$365=$C$8)*('LISTE DES RESERVES'!$M$11:$M$365=B23)*('LISTE DES RESERVES'!$T$11:$T$365="LEVEE"))</f>
        <v>0</v>
      </c>
      <c r="E23" s="141">
        <f t="shared" si="0"/>
        <v>0</v>
      </c>
    </row>
    <row r="24" spans="1:8" ht="14">
      <c r="A24" s="8" t="str">
        <f>'NE PAS TOUCHER'!A17</f>
        <v>Escaliers bois / Garde-corps</v>
      </c>
      <c r="B24" s="134">
        <f>'NE PAS TOUCHER'!B17</f>
        <v>0</v>
      </c>
      <c r="C24" s="140">
        <f>SUMPRODUCT(('LISTE DES RESERVES'!$J$11:$J$365=$C$8)*('LISTE DES RESERVES'!$M$11:$M$365=B24))</f>
        <v>7</v>
      </c>
      <c r="D24" s="138">
        <f>SUMPRODUCT(('LISTE DES RESERVES'!$J$11:$J$365=$C$8)*('LISTE DES RESERVES'!$M$11:$M$365=B24)*('LISTE DES RESERVES'!$T$11:$T$365="LEVEE"))</f>
        <v>0</v>
      </c>
      <c r="E24" s="141">
        <f t="shared" si="0"/>
        <v>0</v>
      </c>
    </row>
    <row r="25" spans="1:8" ht="28">
      <c r="A25" s="8" t="str">
        <f>'NE PAS TOUCHER'!A18</f>
        <v>Voirie- Réseaux- Divers EU/EP- Réseau FT/EP</v>
      </c>
      <c r="B25" s="134">
        <f>'NE PAS TOUCHER'!B18</f>
        <v>0</v>
      </c>
      <c r="C25" s="140">
        <f>SUMPRODUCT(('LISTE DES RESERVES'!$J$11:$J$365=$C$8)*('LISTE DES RESERVES'!$M$11:$M$365=B25))</f>
        <v>7</v>
      </c>
      <c r="D25" s="138">
        <f>SUMPRODUCT(('LISTE DES RESERVES'!$J$11:$J$365=$C$8)*('LISTE DES RESERVES'!$M$11:$M$365=B25)*('LISTE DES RESERVES'!$T$11:$T$365="LEVEE"))</f>
        <v>0</v>
      </c>
      <c r="E25" s="141">
        <f t="shared" ref="E25:E27" si="1">D25/C25</f>
        <v>0</v>
      </c>
    </row>
    <row r="26" spans="1:8" ht="14">
      <c r="A26" s="8" t="str">
        <f>'NE PAS TOUCHER'!A19</f>
        <v>Espaces verts</v>
      </c>
      <c r="B26" s="134">
        <f>'NE PAS TOUCHER'!B19</f>
        <v>0</v>
      </c>
      <c r="C26" s="140">
        <f>SUMPRODUCT(('LISTE DES RESERVES'!$J$11:$J$365=$C$8)*('LISTE DES RESERVES'!$M$11:$M$365=B26))</f>
        <v>7</v>
      </c>
      <c r="D26" s="138">
        <f>SUMPRODUCT(('LISTE DES RESERVES'!$J$11:$J$365=$C$8)*('LISTE DES RESERVES'!$M$11:$M$365=B26)*('LISTE DES RESERVES'!$T$11:$T$365="LEVEE"))</f>
        <v>0</v>
      </c>
      <c r="E26" s="141">
        <f t="shared" si="1"/>
        <v>0</v>
      </c>
    </row>
    <row r="27" spans="1:8" ht="15" thickBot="1">
      <c r="A27" s="232" t="str">
        <f>'NE PAS TOUCHER'!A20</f>
        <v>Cuisine</v>
      </c>
      <c r="B27" s="233">
        <f>'NE PAS TOUCHER'!B20</f>
        <v>0</v>
      </c>
      <c r="C27" s="140">
        <f>SUMPRODUCT(('LISTE DES RESERVES'!$J$11:$J$365=$C$8)*('LISTE DES RESERVES'!$M$11:$M$365=B27))</f>
        <v>7</v>
      </c>
      <c r="D27" s="138">
        <f>SUMPRODUCT(('LISTE DES RESERVES'!$J$11:$J$365=$C$8)*('LISTE DES RESERVES'!$M$11:$M$365=B27)*('LISTE DES RESERVES'!$T$11:$T$365="LEVEE"))</f>
        <v>0</v>
      </c>
      <c r="E27" s="141">
        <f t="shared" si="1"/>
        <v>0</v>
      </c>
    </row>
    <row r="28" spans="1:8" ht="33" customHeight="1" thickBot="1">
      <c r="A28" s="262" t="s">
        <v>6</v>
      </c>
      <c r="B28" s="263"/>
      <c r="C28" s="142">
        <f>SUM(C9:C27)</f>
        <v>133</v>
      </c>
      <c r="D28" s="142">
        <f>SUM(D9:D27)</f>
        <v>0</v>
      </c>
      <c r="E28" s="143">
        <f>D28/C28</f>
        <v>0</v>
      </c>
    </row>
    <row r="29" spans="1:8" ht="14" thickTop="1">
      <c r="B29" s="2"/>
      <c r="C29" s="3"/>
      <c r="D29" s="3"/>
      <c r="E29" s="4"/>
    </row>
    <row r="30" spans="1:8" ht="14" thickBot="1"/>
    <row r="31" spans="1:8" ht="41" customHeight="1" thickTop="1" thickBot="1">
      <c r="A31" s="128" t="s">
        <v>15</v>
      </c>
      <c r="B31" s="132" t="s">
        <v>3</v>
      </c>
      <c r="C31" s="135" t="s">
        <v>29</v>
      </c>
      <c r="D31" s="136" t="s">
        <v>4</v>
      </c>
      <c r="E31" s="137" t="s">
        <v>5</v>
      </c>
      <c r="G31" s="195" t="s">
        <v>12</v>
      </c>
      <c r="H31" s="196" t="s">
        <v>29</v>
      </c>
    </row>
    <row r="32" spans="1:8" ht="14">
      <c r="A32" s="127" t="str">
        <f>A9</f>
        <v>Fondations - Gros Œuvre</v>
      </c>
      <c r="B32" s="133">
        <f>B9</f>
        <v>0</v>
      </c>
      <c r="C32" s="138">
        <f>SUMPRODUCT(('LISTE DES RESERVES'!$J$11:$J$365=$C$31)*('LISTE DES RESERVES'!$M$11:$M$365=B32))</f>
        <v>2</v>
      </c>
      <c r="D32" s="140">
        <f>SUMPRODUCT(('LISTE DES RESERVES'!$J$11:$J$365=$C$31)*('LISTE DES RESERVES'!$M$11:$M$365=B32)*('LISTE DES RESERVES'!$T$11:$T$365="LEVEE"))</f>
        <v>0</v>
      </c>
      <c r="E32" s="139">
        <f t="shared" ref="E32:E47" si="2">D32/C32</f>
        <v>0</v>
      </c>
      <c r="G32" s="275" t="s">
        <v>10</v>
      </c>
      <c r="H32" s="273">
        <f>SUMPRODUCT(('LISTE DES RESERVES'!$J$11:$J$365=$C$31)*('LISTE DES RESERVES'!$S$11:$S$365=G32))</f>
        <v>0</v>
      </c>
    </row>
    <row r="33" spans="1:8" ht="14">
      <c r="A33" s="127" t="str">
        <f t="shared" ref="A33:B33" si="3">A10</f>
        <v>Etanchéité</v>
      </c>
      <c r="B33" s="133">
        <f t="shared" si="3"/>
        <v>0</v>
      </c>
      <c r="C33" s="140">
        <f>SUMPRODUCT(('LISTE DES RESERVES'!$J$11:$J$365=$C$31)*('LISTE DES RESERVES'!$M$11:$M$365=B33))</f>
        <v>2</v>
      </c>
      <c r="D33" s="140">
        <f>SUMPRODUCT(('LISTE DES RESERVES'!$J$11:$J$365=$C$31)*('LISTE DES RESERVES'!$M$11:$M$365=B33)*('LISTE DES RESERVES'!$T$11:$T$365="LEVEE"))</f>
        <v>0</v>
      </c>
      <c r="E33" s="141">
        <f t="shared" si="2"/>
        <v>0</v>
      </c>
      <c r="G33" s="276"/>
      <c r="H33" s="274"/>
    </row>
    <row r="34" spans="1:8" ht="14">
      <c r="A34" s="127" t="str">
        <f t="shared" ref="A34:B34" si="4">A11</f>
        <v>Charpente</v>
      </c>
      <c r="B34" s="133">
        <f t="shared" si="4"/>
        <v>0</v>
      </c>
      <c r="C34" s="140">
        <f>SUMPRODUCT(('LISTE DES RESERVES'!$J$11:$J$365=$C$31)*('LISTE DES RESERVES'!$M$11:$M$365=B34))</f>
        <v>2</v>
      </c>
      <c r="D34" s="140">
        <f>SUMPRODUCT(('LISTE DES RESERVES'!$J$11:$J$365=$C$31)*('LISTE DES RESERVES'!$M$11:$M$365=B34)*('LISTE DES RESERVES'!$T$11:$T$365="LEVEE"))</f>
        <v>0</v>
      </c>
      <c r="E34" s="141">
        <f t="shared" si="2"/>
        <v>0</v>
      </c>
      <c r="G34" s="271" t="s">
        <v>11</v>
      </c>
      <c r="H34" s="269">
        <f>SUMPRODUCT(('LISTE DES RESERVES'!$J$11:$J$365=$C$31)*('LISTE DES RESERVES'!$S$11:$S$365=G34))</f>
        <v>0</v>
      </c>
    </row>
    <row r="35" spans="1:8" ht="15" thickBot="1">
      <c r="A35" s="127" t="str">
        <f t="shared" ref="A35:B35" si="5">A12</f>
        <v>Couverture - Zinguerie</v>
      </c>
      <c r="B35" s="133">
        <f t="shared" si="5"/>
        <v>0</v>
      </c>
      <c r="C35" s="140">
        <f>SUMPRODUCT(('LISTE DES RESERVES'!$J$11:$J$365=$C$31)*('LISTE DES RESERVES'!$M$11:$M$365=B35))</f>
        <v>2</v>
      </c>
      <c r="D35" s="140">
        <f>SUMPRODUCT(('LISTE DES RESERVES'!$J$11:$J$365=$C$31)*('LISTE DES RESERVES'!$M$11:$M$365=B35)*('LISTE DES RESERVES'!$T$11:$T$365="LEVEE"))</f>
        <v>0</v>
      </c>
      <c r="E35" s="141">
        <f t="shared" si="2"/>
        <v>0</v>
      </c>
      <c r="G35" s="272"/>
      <c r="H35" s="270"/>
    </row>
    <row r="36" spans="1:8" ht="14">
      <c r="A36" s="127" t="str">
        <f t="shared" ref="A36:B36" si="6">A13</f>
        <v>Enduit extérieur - Placage pierre</v>
      </c>
      <c r="B36" s="133">
        <f t="shared" si="6"/>
        <v>0</v>
      </c>
      <c r="C36" s="140">
        <f>SUMPRODUCT(('LISTE DES RESERVES'!$J$11:$J$365=$C$31)*('LISTE DES RESERVES'!$M$11:$M$365=B36))</f>
        <v>2</v>
      </c>
      <c r="D36" s="140">
        <f>SUMPRODUCT(('LISTE DES RESERVES'!$J$11:$J$365=$C$31)*('LISTE DES RESERVES'!$M$11:$M$365=B36)*('LISTE DES RESERVES'!$T$11:$T$365="LEVEE"))</f>
        <v>0</v>
      </c>
      <c r="E36" s="141">
        <f t="shared" si="2"/>
        <v>0</v>
      </c>
      <c r="G36" s="267" t="s">
        <v>6</v>
      </c>
      <c r="H36" s="265">
        <f>SUM(H32:H34)</f>
        <v>0</v>
      </c>
    </row>
    <row r="37" spans="1:8" ht="15" thickBot="1">
      <c r="A37" s="127" t="str">
        <f t="shared" ref="A37:B37" si="7">A14</f>
        <v>Menuiserie extérieure PVC</v>
      </c>
      <c r="B37" s="133">
        <f t="shared" si="7"/>
        <v>0</v>
      </c>
      <c r="C37" s="140">
        <f>SUMPRODUCT(('LISTE DES RESERVES'!$J$11:$J$365=$C$31)*('LISTE DES RESERVES'!$M$11:$M$365=B37))</f>
        <v>2</v>
      </c>
      <c r="D37" s="140">
        <f>SUMPRODUCT(('LISTE DES RESERVES'!$J$11:$J$365=$C$31)*('LISTE DES RESERVES'!$M$11:$M$365=B37)*('LISTE DES RESERVES'!$T$11:$T$365="LEVEE"))</f>
        <v>0</v>
      </c>
      <c r="E37" s="141">
        <f t="shared" si="2"/>
        <v>0</v>
      </c>
      <c r="G37" s="268"/>
      <c r="H37" s="266"/>
    </row>
    <row r="38" spans="1:8" ht="14">
      <c r="A38" s="127" t="str">
        <f t="shared" ref="A38:B38" si="8">A15</f>
        <v>Plomberie - Sanitaire - VMC - Gaz</v>
      </c>
      <c r="B38" s="133">
        <f t="shared" si="8"/>
        <v>0</v>
      </c>
      <c r="C38" s="140">
        <f>SUMPRODUCT(('LISTE DES RESERVES'!$J$11:$J$365=$C$31)*('LISTE DES RESERVES'!$M$11:$M$365=B38))</f>
        <v>2</v>
      </c>
      <c r="D38" s="140">
        <f>SUMPRODUCT(('LISTE DES RESERVES'!$J$11:$J$365=$C$31)*('LISTE DES RESERVES'!$M$11:$M$365=B38)*('LISTE DES RESERVES'!$T$11:$T$365="LEVEE"))</f>
        <v>0</v>
      </c>
      <c r="E38" s="141">
        <f t="shared" si="2"/>
        <v>0</v>
      </c>
    </row>
    <row r="39" spans="1:8" ht="14">
      <c r="A39" s="127" t="str">
        <f t="shared" ref="A39:B39" si="9">A16</f>
        <v>Electricité</v>
      </c>
      <c r="B39" s="133">
        <f t="shared" si="9"/>
        <v>0</v>
      </c>
      <c r="C39" s="140">
        <f>SUMPRODUCT(('LISTE DES RESERVES'!$J$11:$J$365=$C$31)*('LISTE DES RESERVES'!$M$11:$M$365=B39))</f>
        <v>2</v>
      </c>
      <c r="D39" s="140">
        <f>SUMPRODUCT(('LISTE DES RESERVES'!$J$11:$J$365=$C$31)*('LISTE DES RESERVES'!$M$11:$M$365=B39)*('LISTE DES RESERVES'!$T$11:$T$365="LEVEE"))</f>
        <v>0</v>
      </c>
      <c r="E39" s="141">
        <f t="shared" si="2"/>
        <v>0</v>
      </c>
    </row>
    <row r="40" spans="1:8" ht="14">
      <c r="A40" s="127" t="str">
        <f t="shared" ref="A40:B40" si="10">A17</f>
        <v>Plâtrerie - Cloisons - Doublage - Plafonds</v>
      </c>
      <c r="B40" s="133">
        <f t="shared" si="10"/>
        <v>0</v>
      </c>
      <c r="C40" s="140">
        <f>SUMPRODUCT(('LISTE DES RESERVES'!$J$11:$J$365=$C$31)*('LISTE DES RESERVES'!$M$11:$M$365=B40))</f>
        <v>2</v>
      </c>
      <c r="D40" s="140">
        <f>SUMPRODUCT(('LISTE DES RESERVES'!$J$11:$J$365=$C$31)*('LISTE DES RESERVES'!$M$11:$M$365=B40)*('LISTE DES RESERVES'!$T$11:$T$365="LEVEE"))</f>
        <v>0</v>
      </c>
      <c r="E40" s="141">
        <f t="shared" si="2"/>
        <v>0</v>
      </c>
    </row>
    <row r="41" spans="1:8" ht="14">
      <c r="A41" s="127" t="str">
        <f t="shared" ref="A41:B41" si="11">A18</f>
        <v>Isolation comble - Flocage</v>
      </c>
      <c r="B41" s="133">
        <f t="shared" si="11"/>
        <v>0</v>
      </c>
      <c r="C41" s="140">
        <f>SUMPRODUCT(('LISTE DES RESERVES'!$J$11:$J$365=$C$31)*('LISTE DES RESERVES'!$M$11:$M$365=B41))</f>
        <v>2</v>
      </c>
      <c r="D41" s="140">
        <f>SUMPRODUCT(('LISTE DES RESERVES'!$J$11:$J$365=$C$31)*('LISTE DES RESERVES'!$M$11:$M$365=B41)*('LISTE DES RESERVES'!$T$11:$T$365="LEVEE"))</f>
        <v>0</v>
      </c>
      <c r="E41" s="141">
        <f t="shared" si="2"/>
        <v>0</v>
      </c>
    </row>
    <row r="42" spans="1:8" ht="14">
      <c r="A42" s="127" t="str">
        <f t="shared" ref="A42:B42" si="12">A19</f>
        <v>Menuiserie intérieure</v>
      </c>
      <c r="B42" s="133">
        <f t="shared" si="12"/>
        <v>0</v>
      </c>
      <c r="C42" s="140">
        <f>SUMPRODUCT(('LISTE DES RESERVES'!$J$11:$J$365=$C$31)*('LISTE DES RESERVES'!$M$11:$M$365=B42))</f>
        <v>2</v>
      </c>
      <c r="D42" s="140">
        <f>SUMPRODUCT(('LISTE DES RESERVES'!$J$11:$J$365=$C$31)*('LISTE DES RESERVES'!$M$11:$M$365=B42)*('LISTE DES RESERVES'!$T$11:$T$365="LEVEE"))</f>
        <v>0</v>
      </c>
      <c r="E42" s="141">
        <f t="shared" si="2"/>
        <v>0</v>
      </c>
    </row>
    <row r="43" spans="1:8" ht="14">
      <c r="A43" s="127" t="str">
        <f t="shared" ref="A43:B43" si="13">A20</f>
        <v>Carrelage - Faïence - Sols Souples</v>
      </c>
      <c r="B43" s="133">
        <f t="shared" si="13"/>
        <v>0</v>
      </c>
      <c r="C43" s="140">
        <f>SUMPRODUCT(('LISTE DES RESERVES'!$J$11:$J$365=$C$31)*('LISTE DES RESERVES'!$M$11:$M$365=B43))</f>
        <v>2</v>
      </c>
      <c r="D43" s="140">
        <f>SUMPRODUCT(('LISTE DES RESERVES'!$J$11:$J$365=$C$31)*('LISTE DES RESERVES'!$M$11:$M$365=B43)*('LISTE DES RESERVES'!$T$11:$T$365="LEVEE"))</f>
        <v>0</v>
      </c>
      <c r="E43" s="141">
        <f t="shared" si="2"/>
        <v>0</v>
      </c>
    </row>
    <row r="44" spans="1:8" ht="14">
      <c r="A44" s="127" t="str">
        <f t="shared" ref="A44:B44" si="14">A21</f>
        <v>Peinture - Revetement smuraux</v>
      </c>
      <c r="B44" s="133">
        <f t="shared" si="14"/>
        <v>0</v>
      </c>
      <c r="C44" s="140">
        <f>SUMPRODUCT(('LISTE DES RESERVES'!$J$11:$J$365=$C$31)*('LISTE DES RESERVES'!$M$11:$M$365=B44))</f>
        <v>2</v>
      </c>
      <c r="D44" s="140">
        <f>SUMPRODUCT(('LISTE DES RESERVES'!$J$11:$J$365=$C$31)*('LISTE DES RESERVES'!$M$11:$M$365=B44)*('LISTE DES RESERVES'!$T$11:$T$365="LEVEE"))</f>
        <v>0</v>
      </c>
      <c r="E44" s="141">
        <f t="shared" si="2"/>
        <v>0</v>
      </c>
    </row>
    <row r="45" spans="1:8" ht="14">
      <c r="A45" s="127" t="str">
        <f t="shared" ref="A45:B45" si="15">A22</f>
        <v>Métallerie - Serrurerie</v>
      </c>
      <c r="B45" s="133">
        <f t="shared" si="15"/>
        <v>0</v>
      </c>
      <c r="C45" s="140">
        <f>SUMPRODUCT(('LISTE DES RESERVES'!$J$11:$J$365=$C$31)*('LISTE DES RESERVES'!$M$11:$M$365=B45))</f>
        <v>2</v>
      </c>
      <c r="D45" s="140">
        <f>SUMPRODUCT(('LISTE DES RESERVES'!$J$11:$J$365=$C$31)*('LISTE DES RESERVES'!$M$11:$M$365=B45)*('LISTE DES RESERVES'!$T$11:$T$365="LEVEE"))</f>
        <v>0</v>
      </c>
      <c r="E45" s="141">
        <f t="shared" si="2"/>
        <v>0</v>
      </c>
    </row>
    <row r="46" spans="1:8" ht="14">
      <c r="A46" s="127" t="str">
        <f t="shared" ref="A46:B46" si="16">A23</f>
        <v>Portail</v>
      </c>
      <c r="B46" s="133">
        <f t="shared" si="16"/>
        <v>0</v>
      </c>
      <c r="C46" s="140">
        <f>SUMPRODUCT(('LISTE DES RESERVES'!$J$11:$J$365=$C$31)*('LISTE DES RESERVES'!$M$11:$M$365=B46))</f>
        <v>2</v>
      </c>
      <c r="D46" s="140">
        <f>SUMPRODUCT(('LISTE DES RESERVES'!$J$11:$J$365=$C$31)*('LISTE DES RESERVES'!$M$11:$M$365=B46)*('LISTE DES RESERVES'!$T$11:$T$365="LEVEE"))</f>
        <v>0</v>
      </c>
      <c r="E46" s="141">
        <f t="shared" si="2"/>
        <v>0</v>
      </c>
    </row>
    <row r="47" spans="1:8" ht="14">
      <c r="A47" s="127" t="str">
        <f t="shared" ref="A47:B47" si="17">A24</f>
        <v>Escaliers bois / Garde-corps</v>
      </c>
      <c r="B47" s="133">
        <f t="shared" si="17"/>
        <v>0</v>
      </c>
      <c r="C47" s="140">
        <f>SUMPRODUCT(('LISTE DES RESERVES'!$J$11:$J$365=$C$31)*('LISTE DES RESERVES'!$M$11:$M$365=B47))</f>
        <v>2</v>
      </c>
      <c r="D47" s="140">
        <f>SUMPRODUCT(('LISTE DES RESERVES'!$J$11:$J$365=$C$31)*('LISTE DES RESERVES'!$M$11:$M$365=B47)*('LISTE DES RESERVES'!$T$11:$T$365="LEVEE"))</f>
        <v>0</v>
      </c>
      <c r="E47" s="141">
        <f t="shared" si="2"/>
        <v>0</v>
      </c>
    </row>
    <row r="48" spans="1:8" ht="28">
      <c r="A48" s="127" t="str">
        <f t="shared" ref="A48:B48" si="18">A25</f>
        <v>Voirie- Réseaux- Divers EU/EP- Réseau FT/EP</v>
      </c>
      <c r="B48" s="133">
        <f t="shared" si="18"/>
        <v>0</v>
      </c>
      <c r="C48" s="140">
        <f>SUMPRODUCT(('LISTE DES RESERVES'!$J$11:$J$365=$C$31)*('LISTE DES RESERVES'!$M$11:$M$365=B48))</f>
        <v>2</v>
      </c>
      <c r="D48" s="140">
        <f>SUMPRODUCT(('LISTE DES RESERVES'!$J$11:$J$365=$C$31)*('LISTE DES RESERVES'!$M$11:$M$365=B48)*('LISTE DES RESERVES'!$T$11:$T$365="LEVEE"))</f>
        <v>0</v>
      </c>
      <c r="E48" s="141">
        <f t="shared" ref="E48:E50" si="19">D48/C48</f>
        <v>0</v>
      </c>
    </row>
    <row r="49" spans="1:8" ht="14">
      <c r="A49" s="127" t="str">
        <f t="shared" ref="A49:B49" si="20">A26</f>
        <v>Espaces verts</v>
      </c>
      <c r="B49" s="133">
        <f t="shared" si="20"/>
        <v>0</v>
      </c>
      <c r="C49" s="140">
        <f>SUMPRODUCT(('LISTE DES RESERVES'!$J$11:$J$365=$C$31)*('LISTE DES RESERVES'!$M$11:$M$365=B49))</f>
        <v>2</v>
      </c>
      <c r="D49" s="140">
        <f>SUMPRODUCT(('LISTE DES RESERVES'!$J$11:$J$365=$C$31)*('LISTE DES RESERVES'!$M$11:$M$365=B49)*('LISTE DES RESERVES'!$T$11:$T$365="LEVEE"))</f>
        <v>0</v>
      </c>
      <c r="E49" s="141">
        <f t="shared" si="19"/>
        <v>0</v>
      </c>
    </row>
    <row r="50" spans="1:8" ht="15" thickBot="1">
      <c r="A50" s="127" t="str">
        <f t="shared" ref="A50:B50" si="21">A27</f>
        <v>Cuisine</v>
      </c>
      <c r="B50" s="133">
        <f t="shared" si="21"/>
        <v>0</v>
      </c>
      <c r="C50" s="140">
        <f>SUMPRODUCT(('LISTE DES RESERVES'!$J$11:$J$365=$C$31)*('LISTE DES RESERVES'!$M$11:$M$365=B50))</f>
        <v>2</v>
      </c>
      <c r="D50" s="140">
        <f>SUMPRODUCT(('LISTE DES RESERVES'!$J$11:$J$365=$C$31)*('LISTE DES RESERVES'!$M$11:$M$365=B50)*('LISTE DES RESERVES'!$T$11:$T$365="LEVEE"))</f>
        <v>0</v>
      </c>
      <c r="E50" s="141">
        <f t="shared" si="19"/>
        <v>0</v>
      </c>
    </row>
    <row r="51" spans="1:8" ht="34" customHeight="1" thickBot="1">
      <c r="A51" s="262" t="s">
        <v>6</v>
      </c>
      <c r="B51" s="263"/>
      <c r="C51" s="142">
        <f>SUM(C32:C50)</f>
        <v>38</v>
      </c>
      <c r="D51" s="142">
        <f>SUM(D32:D50)</f>
        <v>0</v>
      </c>
      <c r="E51" s="143">
        <f>D51/C51</f>
        <v>0</v>
      </c>
    </row>
    <row r="52" spans="1:8" ht="14" thickTop="1">
      <c r="B52" s="2"/>
      <c r="C52" s="3"/>
      <c r="D52" s="3"/>
      <c r="E52" s="4"/>
    </row>
    <row r="53" spans="1:8" ht="14" thickBot="1"/>
    <row r="54" spans="1:8" ht="47" customHeight="1" thickTop="1" thickBot="1">
      <c r="A54" s="128" t="s">
        <v>15</v>
      </c>
      <c r="B54" s="132" t="s">
        <v>3</v>
      </c>
      <c r="C54" s="144" t="s">
        <v>22</v>
      </c>
      <c r="D54" s="145" t="s">
        <v>4</v>
      </c>
      <c r="E54" s="146" t="s">
        <v>5</v>
      </c>
      <c r="G54" s="195" t="s">
        <v>12</v>
      </c>
      <c r="H54" s="196" t="s">
        <v>22</v>
      </c>
    </row>
    <row r="55" spans="1:8" ht="14">
      <c r="A55" s="127" t="str">
        <f>A9</f>
        <v>Fondations - Gros Œuvre</v>
      </c>
      <c r="B55" s="133">
        <f>B9</f>
        <v>0</v>
      </c>
      <c r="C55" s="138">
        <f>SUMPRODUCT(('LISTE DES RESERVES'!$J$11:$J$365=$C$54)*('LISTE DES RESERVES'!$M$11:$M$365=B55))</f>
        <v>1</v>
      </c>
      <c r="D55" s="138">
        <f>SUMPRODUCT(('LISTE DES RESERVES'!$J$11:$J$365=$C$54)*('LISTE DES RESERVES'!$M$11:$M$365=B55)*('LISTE DES RESERVES'!$T$11:$T$365="levée"))</f>
        <v>0</v>
      </c>
      <c r="E55" s="139">
        <f t="shared" ref="E55:E69" si="22">D55/C55</f>
        <v>0</v>
      </c>
      <c r="G55" s="275" t="s">
        <v>10</v>
      </c>
      <c r="H55" s="273">
        <f>SUMPRODUCT(('LISTE DES RESERVES'!$J$11:$J$365=$C$54)*('LISTE DES RESERVES'!$S$11:$S$365=G55))</f>
        <v>0</v>
      </c>
    </row>
    <row r="56" spans="1:8" ht="14">
      <c r="A56" s="127" t="str">
        <f t="shared" ref="A56:B56" si="23">A10</f>
        <v>Etanchéité</v>
      </c>
      <c r="B56" s="133">
        <f t="shared" si="23"/>
        <v>0</v>
      </c>
      <c r="C56" s="140">
        <f>SUMPRODUCT(('LISTE DES RESERVES'!$J$11:$J$365=$C$54)*('LISTE DES RESERVES'!$M$11:$M$365=B56))</f>
        <v>1</v>
      </c>
      <c r="D56" s="140">
        <f>SUMPRODUCT(('LISTE DES RESERVES'!$J$11:$J$365=$C$54)*('LISTE DES RESERVES'!$M$11:$M$365=B56)*('LISTE DES RESERVES'!$T$11:$T$365="levée"))</f>
        <v>0</v>
      </c>
      <c r="E56" s="141">
        <f t="shared" si="22"/>
        <v>0</v>
      </c>
      <c r="G56" s="276"/>
      <c r="H56" s="274"/>
    </row>
    <row r="57" spans="1:8" ht="14">
      <c r="A57" s="127" t="str">
        <f t="shared" ref="A57:B57" si="24">A11</f>
        <v>Charpente</v>
      </c>
      <c r="B57" s="133">
        <f t="shared" si="24"/>
        <v>0</v>
      </c>
      <c r="C57" s="140">
        <f>SUMPRODUCT(('LISTE DES RESERVES'!$J$11:$J$365=$C$54)*('LISTE DES RESERVES'!$M$11:$M$365=B57))</f>
        <v>1</v>
      </c>
      <c r="D57" s="140">
        <f>SUMPRODUCT(('LISTE DES RESERVES'!$J$11:$J$365=$C$54)*('LISTE DES RESERVES'!$M$11:$M$365=B57)*('LISTE DES RESERVES'!$T$11:$T$365="levée"))</f>
        <v>0</v>
      </c>
      <c r="E57" s="141">
        <f t="shared" si="22"/>
        <v>0</v>
      </c>
      <c r="G57" s="271" t="s">
        <v>11</v>
      </c>
      <c r="H57" s="269">
        <f>SUMPRODUCT(('LISTE DES RESERVES'!$J$11:$J$365=$C$54)*('LISTE DES RESERVES'!$S$11:$S$365=G57))</f>
        <v>0</v>
      </c>
    </row>
    <row r="58" spans="1:8" ht="15" thickBot="1">
      <c r="A58" s="127" t="str">
        <f t="shared" ref="A58:B58" si="25">A12</f>
        <v>Couverture - Zinguerie</v>
      </c>
      <c r="B58" s="133">
        <f t="shared" si="25"/>
        <v>0</v>
      </c>
      <c r="C58" s="140">
        <f>SUMPRODUCT(('LISTE DES RESERVES'!$J$11:$J$365=$C$54)*('LISTE DES RESERVES'!$M$11:$M$365=B58))</f>
        <v>1</v>
      </c>
      <c r="D58" s="140">
        <f>SUMPRODUCT(('LISTE DES RESERVES'!$J$11:$J$365=$C$54)*('LISTE DES RESERVES'!$M$11:$M$365=B58)*('LISTE DES RESERVES'!$T$11:$T$365="levée"))</f>
        <v>0</v>
      </c>
      <c r="E58" s="141">
        <f t="shared" si="22"/>
        <v>0</v>
      </c>
      <c r="G58" s="272"/>
      <c r="H58" s="270"/>
    </row>
    <row r="59" spans="1:8" ht="14">
      <c r="A59" s="127" t="str">
        <f t="shared" ref="A59:B59" si="26">A13</f>
        <v>Enduit extérieur - Placage pierre</v>
      </c>
      <c r="B59" s="133">
        <f t="shared" si="26"/>
        <v>0</v>
      </c>
      <c r="C59" s="140">
        <f>SUMPRODUCT(('LISTE DES RESERVES'!$J$11:$J$365=$C$54)*('LISTE DES RESERVES'!$M$11:$M$365=B59))</f>
        <v>1</v>
      </c>
      <c r="D59" s="140">
        <f>SUMPRODUCT(('LISTE DES RESERVES'!$J$11:$J$365=$C$54)*('LISTE DES RESERVES'!$M$11:$M$365=B59)*('LISTE DES RESERVES'!$T$11:$T$365="levée"))</f>
        <v>0</v>
      </c>
      <c r="E59" s="141">
        <f t="shared" si="22"/>
        <v>0</v>
      </c>
      <c r="G59" s="267" t="s">
        <v>6</v>
      </c>
      <c r="H59" s="265">
        <f>SUM(H55:H57)</f>
        <v>0</v>
      </c>
    </row>
    <row r="60" spans="1:8" ht="15" thickBot="1">
      <c r="A60" s="127" t="str">
        <f t="shared" ref="A60:B60" si="27">A14</f>
        <v>Menuiserie extérieure PVC</v>
      </c>
      <c r="B60" s="133">
        <f t="shared" si="27"/>
        <v>0</v>
      </c>
      <c r="C60" s="140">
        <f>SUMPRODUCT(('LISTE DES RESERVES'!$J$11:$J$365=$C$54)*('LISTE DES RESERVES'!$M$11:$M$365=B60))</f>
        <v>1</v>
      </c>
      <c r="D60" s="140">
        <f>SUMPRODUCT(('LISTE DES RESERVES'!$J$11:$J$365=$C$54)*('LISTE DES RESERVES'!$M$11:$M$365=B60)*('LISTE DES RESERVES'!$T$11:$T$365="levée"))</f>
        <v>0</v>
      </c>
      <c r="E60" s="141">
        <f t="shared" si="22"/>
        <v>0</v>
      </c>
      <c r="G60" s="268"/>
      <c r="H60" s="266"/>
    </row>
    <row r="61" spans="1:8" ht="14">
      <c r="A61" s="127" t="str">
        <f t="shared" ref="A61:B61" si="28">A15</f>
        <v>Plomberie - Sanitaire - VMC - Gaz</v>
      </c>
      <c r="B61" s="133">
        <f t="shared" si="28"/>
        <v>0</v>
      </c>
      <c r="C61" s="140">
        <f>SUMPRODUCT(('LISTE DES RESERVES'!$J$11:$J$365=$C$54)*('LISTE DES RESERVES'!$M$11:$M$365=B61))</f>
        <v>1</v>
      </c>
      <c r="D61" s="140">
        <f>SUMPRODUCT(('LISTE DES RESERVES'!$J$11:$J$365=$C$54)*('LISTE DES RESERVES'!$M$11:$M$365=B61)*('LISTE DES RESERVES'!$T$11:$T$365="levée"))</f>
        <v>0</v>
      </c>
      <c r="E61" s="141">
        <f t="shared" si="22"/>
        <v>0</v>
      </c>
    </row>
    <row r="62" spans="1:8" ht="14">
      <c r="A62" s="127" t="str">
        <f t="shared" ref="A62:B62" si="29">A16</f>
        <v>Electricité</v>
      </c>
      <c r="B62" s="133">
        <f t="shared" si="29"/>
        <v>0</v>
      </c>
      <c r="C62" s="140">
        <f>SUMPRODUCT(('LISTE DES RESERVES'!$J$11:$J$365=$C$54)*('LISTE DES RESERVES'!$M$11:$M$365=B62))</f>
        <v>1</v>
      </c>
      <c r="D62" s="140">
        <f>SUMPRODUCT(('LISTE DES RESERVES'!$J$11:$J$365=$C$54)*('LISTE DES RESERVES'!$M$11:$M$365=B62)*('LISTE DES RESERVES'!$T$11:$T$365="levée"))</f>
        <v>0</v>
      </c>
      <c r="E62" s="141">
        <f t="shared" si="22"/>
        <v>0</v>
      </c>
    </row>
    <row r="63" spans="1:8" ht="14">
      <c r="A63" s="127" t="str">
        <f t="shared" ref="A63:B63" si="30">A17</f>
        <v>Plâtrerie - Cloisons - Doublage - Plafonds</v>
      </c>
      <c r="B63" s="133">
        <f t="shared" si="30"/>
        <v>0</v>
      </c>
      <c r="C63" s="140">
        <f>SUMPRODUCT(('LISTE DES RESERVES'!$J$11:$J$365=$C$54)*('LISTE DES RESERVES'!$M$11:$M$365=B63))</f>
        <v>1</v>
      </c>
      <c r="D63" s="140">
        <f>SUMPRODUCT(('LISTE DES RESERVES'!$J$11:$J$365=$C$54)*('LISTE DES RESERVES'!$M$11:$M$365=B63)*('LISTE DES RESERVES'!$T$11:$T$365="levée"))</f>
        <v>0</v>
      </c>
      <c r="E63" s="141">
        <f t="shared" si="22"/>
        <v>0</v>
      </c>
    </row>
    <row r="64" spans="1:8" ht="14">
      <c r="A64" s="127" t="str">
        <f t="shared" ref="A64:B64" si="31">A18</f>
        <v>Isolation comble - Flocage</v>
      </c>
      <c r="B64" s="133">
        <f t="shared" si="31"/>
        <v>0</v>
      </c>
      <c r="C64" s="140">
        <f>SUMPRODUCT(('LISTE DES RESERVES'!$J$11:$J$365=$C$54)*('LISTE DES RESERVES'!$M$11:$M$365=B64))</f>
        <v>1</v>
      </c>
      <c r="D64" s="140">
        <f>SUMPRODUCT(('LISTE DES RESERVES'!$J$11:$J$365=$C$54)*('LISTE DES RESERVES'!$M$11:$M$365=B64)*('LISTE DES RESERVES'!$T$11:$T$365="levée"))</f>
        <v>0</v>
      </c>
      <c r="E64" s="141">
        <f t="shared" si="22"/>
        <v>0</v>
      </c>
    </row>
    <row r="65" spans="1:5" ht="14">
      <c r="A65" s="127" t="str">
        <f t="shared" ref="A65:B65" si="32">A19</f>
        <v>Menuiserie intérieure</v>
      </c>
      <c r="B65" s="133">
        <f t="shared" si="32"/>
        <v>0</v>
      </c>
      <c r="C65" s="140">
        <f>SUMPRODUCT(('LISTE DES RESERVES'!$J$11:$J$365=$C$54)*('LISTE DES RESERVES'!$M$11:$M$365=B65))</f>
        <v>1</v>
      </c>
      <c r="D65" s="140">
        <f>SUMPRODUCT(('LISTE DES RESERVES'!$J$11:$J$365=$C$54)*('LISTE DES RESERVES'!$M$11:$M$365=B65)*('LISTE DES RESERVES'!$T$11:$T$365="levée"))</f>
        <v>0</v>
      </c>
      <c r="E65" s="141">
        <f t="shared" si="22"/>
        <v>0</v>
      </c>
    </row>
    <row r="66" spans="1:5" ht="14">
      <c r="A66" s="127" t="str">
        <f t="shared" ref="A66:B66" si="33">A20</f>
        <v>Carrelage - Faïence - Sols Souples</v>
      </c>
      <c r="B66" s="133">
        <f t="shared" si="33"/>
        <v>0</v>
      </c>
      <c r="C66" s="140">
        <f>SUMPRODUCT(('LISTE DES RESERVES'!$J$11:$J$365=$C$54)*('LISTE DES RESERVES'!$M$11:$M$365=B66))</f>
        <v>1</v>
      </c>
      <c r="D66" s="140">
        <f>SUMPRODUCT(('LISTE DES RESERVES'!$J$11:$J$365=$C$54)*('LISTE DES RESERVES'!$M$11:$M$365=B66)*('LISTE DES RESERVES'!$T$11:$T$365="levée"))</f>
        <v>0</v>
      </c>
      <c r="E66" s="141">
        <f t="shared" si="22"/>
        <v>0</v>
      </c>
    </row>
    <row r="67" spans="1:5" ht="14">
      <c r="A67" s="127" t="str">
        <f t="shared" ref="A67:B67" si="34">A21</f>
        <v>Peinture - Revetement smuraux</v>
      </c>
      <c r="B67" s="133">
        <f t="shared" si="34"/>
        <v>0</v>
      </c>
      <c r="C67" s="140">
        <f>SUMPRODUCT(('LISTE DES RESERVES'!$J$11:$J$365=$C$54)*('LISTE DES RESERVES'!$M$11:$M$365=B67))</f>
        <v>1</v>
      </c>
      <c r="D67" s="140">
        <f>SUMPRODUCT(('LISTE DES RESERVES'!$J$11:$J$365=$C$54)*('LISTE DES RESERVES'!$M$11:$M$365=B67)*('LISTE DES RESERVES'!$T$11:$T$365="levée"))</f>
        <v>0</v>
      </c>
      <c r="E67" s="141">
        <f t="shared" si="22"/>
        <v>0</v>
      </c>
    </row>
    <row r="68" spans="1:5" ht="14">
      <c r="A68" s="127" t="str">
        <f t="shared" ref="A68:B68" si="35">A22</f>
        <v>Métallerie - Serrurerie</v>
      </c>
      <c r="B68" s="133">
        <f t="shared" si="35"/>
        <v>0</v>
      </c>
      <c r="C68" s="140">
        <f>SUMPRODUCT(('LISTE DES RESERVES'!$J$11:$J$365=$C$54)*('LISTE DES RESERVES'!$M$11:$M$365=B68))</f>
        <v>1</v>
      </c>
      <c r="D68" s="140">
        <f>SUMPRODUCT(('LISTE DES RESERVES'!$J$11:$J$365=$C$54)*('LISTE DES RESERVES'!$M$11:$M$365=B68)*('LISTE DES RESERVES'!$T$11:$T$365="levée"))</f>
        <v>0</v>
      </c>
      <c r="E68" s="141">
        <f t="shared" si="22"/>
        <v>0</v>
      </c>
    </row>
    <row r="69" spans="1:5" ht="14">
      <c r="A69" s="127" t="str">
        <f t="shared" ref="A69:B69" si="36">A23</f>
        <v>Portail</v>
      </c>
      <c r="B69" s="133">
        <f t="shared" si="36"/>
        <v>0</v>
      </c>
      <c r="C69" s="140">
        <f>SUMPRODUCT(('LISTE DES RESERVES'!$J$11:$J$365=$C$54)*('LISTE DES RESERVES'!$M$11:$M$365=B69))</f>
        <v>1</v>
      </c>
      <c r="D69" s="140">
        <f>SUMPRODUCT(('LISTE DES RESERVES'!$J$11:$J$365=$C$54)*('LISTE DES RESERVES'!$M$11:$M$365=B69)*('LISTE DES RESERVES'!$T$11:$T$365="levée"))</f>
        <v>0</v>
      </c>
      <c r="E69" s="141">
        <f t="shared" si="22"/>
        <v>0</v>
      </c>
    </row>
    <row r="70" spans="1:5" ht="14">
      <c r="A70" s="127" t="str">
        <f t="shared" ref="A70:B70" si="37">A24</f>
        <v>Escaliers bois / Garde-corps</v>
      </c>
      <c r="B70" s="133">
        <f t="shared" si="37"/>
        <v>0</v>
      </c>
      <c r="C70" s="140">
        <f>SUMPRODUCT(('LISTE DES RESERVES'!$J$11:$J$365=$C$54)*('LISTE DES RESERVES'!$M$11:$M$365=B70))</f>
        <v>1</v>
      </c>
      <c r="D70" s="140">
        <f>SUMPRODUCT(('LISTE DES RESERVES'!$J$11:$J$365=$C$54)*('LISTE DES RESERVES'!$M$11:$M$365=B70)*('LISTE DES RESERVES'!$T$11:$T$365="levée"))</f>
        <v>0</v>
      </c>
      <c r="E70" s="141">
        <f t="shared" ref="E70:E73" si="38">D70/C70</f>
        <v>0</v>
      </c>
    </row>
    <row r="71" spans="1:5" ht="28">
      <c r="A71" s="127" t="str">
        <f t="shared" ref="A71:B71" si="39">A25</f>
        <v>Voirie- Réseaux- Divers EU/EP- Réseau FT/EP</v>
      </c>
      <c r="B71" s="133">
        <f t="shared" si="39"/>
        <v>0</v>
      </c>
      <c r="C71" s="140">
        <f>SUMPRODUCT(('LISTE DES RESERVES'!$J$11:$J$365=$C$54)*('LISTE DES RESERVES'!$M$11:$M$365=B71))</f>
        <v>1</v>
      </c>
      <c r="D71" s="140">
        <f>SUMPRODUCT(('LISTE DES RESERVES'!$J$11:$J$365=$C$54)*('LISTE DES RESERVES'!$M$11:$M$365=B71)*('LISTE DES RESERVES'!$T$11:$T$365="levée"))</f>
        <v>0</v>
      </c>
      <c r="E71" s="141">
        <f t="shared" si="38"/>
        <v>0</v>
      </c>
    </row>
    <row r="72" spans="1:5" ht="14">
      <c r="A72" s="127" t="str">
        <f t="shared" ref="A72:B72" si="40">A26</f>
        <v>Espaces verts</v>
      </c>
      <c r="B72" s="133">
        <f t="shared" si="40"/>
        <v>0</v>
      </c>
      <c r="C72" s="140">
        <f>SUMPRODUCT(('LISTE DES RESERVES'!$J$11:$J$365=$C$54)*('LISTE DES RESERVES'!$M$11:$M$365=B72))</f>
        <v>1</v>
      </c>
      <c r="D72" s="140">
        <f>SUMPRODUCT(('LISTE DES RESERVES'!$J$11:$J$365=$C$54)*('LISTE DES RESERVES'!$M$11:$M$365=B72)*('LISTE DES RESERVES'!$T$11:$T$365="levée"))</f>
        <v>0</v>
      </c>
      <c r="E72" s="141">
        <f t="shared" si="38"/>
        <v>0</v>
      </c>
    </row>
    <row r="73" spans="1:5" ht="15" thickBot="1">
      <c r="A73" s="127" t="str">
        <f t="shared" ref="A73:B73" si="41">A27</f>
        <v>Cuisine</v>
      </c>
      <c r="B73" s="133">
        <f t="shared" si="41"/>
        <v>0</v>
      </c>
      <c r="C73" s="140">
        <f>SUMPRODUCT(('LISTE DES RESERVES'!$J$11:$J$365=$C$54)*('LISTE DES RESERVES'!$M$11:$M$365=B73))</f>
        <v>1</v>
      </c>
      <c r="D73" s="140">
        <f>SUMPRODUCT(('LISTE DES RESERVES'!$J$11:$J$365=$C$54)*('LISTE DES RESERVES'!$M$11:$M$365=B73)*('LISTE DES RESERVES'!$T$11:$T$365="levée"))</f>
        <v>0</v>
      </c>
      <c r="E73" s="141">
        <f t="shared" si="38"/>
        <v>0</v>
      </c>
    </row>
    <row r="74" spans="1:5" ht="29" customHeight="1" thickBot="1">
      <c r="A74" s="262" t="s">
        <v>6</v>
      </c>
      <c r="B74" s="263"/>
      <c r="C74" s="142">
        <f>SUM(C55:C73)</f>
        <v>19</v>
      </c>
      <c r="D74" s="142">
        <f>SUM(D55:D73)</f>
        <v>0</v>
      </c>
      <c r="E74" s="143">
        <f>D74/C74</f>
        <v>0</v>
      </c>
    </row>
    <row r="75" spans="1:5" ht="14" thickTop="1"/>
  </sheetData>
  <dataConsolidate/>
  <mergeCells count="22">
    <mergeCell ref="H34:H35"/>
    <mergeCell ref="G34:G35"/>
    <mergeCell ref="H32:H33"/>
    <mergeCell ref="G32:G33"/>
    <mergeCell ref="H11:H12"/>
    <mergeCell ref="G11:G12"/>
    <mergeCell ref="A74:B74"/>
    <mergeCell ref="B2:E2"/>
    <mergeCell ref="A28:B28"/>
    <mergeCell ref="A51:B51"/>
    <mergeCell ref="H36:H37"/>
    <mergeCell ref="G36:G37"/>
    <mergeCell ref="H59:H60"/>
    <mergeCell ref="G59:G60"/>
    <mergeCell ref="H57:H58"/>
    <mergeCell ref="G57:G58"/>
    <mergeCell ref="H55:H56"/>
    <mergeCell ref="G55:G56"/>
    <mergeCell ref="H9:H10"/>
    <mergeCell ref="G9:G10"/>
    <mergeCell ref="H13:H14"/>
    <mergeCell ref="G13:G14"/>
  </mergeCells>
  <phoneticPr fontId="5" type="noConversion"/>
  <pageMargins left="0.78740157499999996" right="0.78740157499999996" top="0.984251969" bottom="0.984251969" header="0.4921259845" footer="0.4921259845"/>
  <pageSetup paperSize="9" scale="47" orientation="portrait"/>
  <headerFooter alignWithMargins="0"/>
  <rowBreaks count="1" manualBreakCount="1">
    <brk id="2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4684-84DB-5343-805B-80E334D62C87}">
  <dimension ref="A1:K80"/>
  <sheetViews>
    <sheetView showGridLines="0" view="pageBreakPreview" zoomScale="82" zoomScaleNormal="100" zoomScaleSheetLayoutView="100" workbookViewId="0">
      <selection activeCell="A6" sqref="A6"/>
    </sheetView>
  </sheetViews>
  <sheetFormatPr baseColWidth="10" defaultColWidth="12.5" defaultRowHeight="13" customHeight="1"/>
  <cols>
    <col min="1" max="1" width="20.6640625" style="17" customWidth="1"/>
    <col min="2" max="3" width="16" style="17" customWidth="1"/>
    <col min="4" max="4" width="18.83203125" style="17" customWidth="1"/>
    <col min="5" max="8" width="15.6640625" style="17" customWidth="1"/>
    <col min="9" max="11" width="22.33203125" style="17" customWidth="1"/>
    <col min="12" max="255" width="12.5" style="17" customWidth="1"/>
    <col min="256" max="16384" width="12.5" style="17"/>
  </cols>
  <sheetData>
    <row r="1" spans="1:11" ht="102" customHeight="1" thickBot="1">
      <c r="A1" s="16"/>
      <c r="B1" s="331" t="s">
        <v>38</v>
      </c>
      <c r="C1" s="332"/>
      <c r="D1" s="332"/>
      <c r="E1" s="332"/>
      <c r="F1" s="332"/>
      <c r="G1" s="332"/>
      <c r="H1" s="332"/>
      <c r="I1" s="333"/>
      <c r="J1" s="62" t="s">
        <v>128</v>
      </c>
      <c r="K1" s="63" t="s">
        <v>129</v>
      </c>
    </row>
    <row r="2" spans="1:11" ht="13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4" customHeight="1" thickBo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85.5" customHeight="1">
      <c r="A4" s="334" t="s">
        <v>130</v>
      </c>
      <c r="B4" s="335"/>
      <c r="C4" s="335"/>
      <c r="D4" s="335"/>
      <c r="E4" s="335"/>
      <c r="F4" s="335"/>
      <c r="G4" s="335"/>
      <c r="H4" s="335"/>
      <c r="I4" s="335"/>
      <c r="J4" s="335"/>
      <c r="K4" s="336"/>
    </row>
    <row r="5" spans="1:11" ht="13.5" customHeight="1" thickBot="1">
      <c r="A5" s="337"/>
      <c r="B5" s="338"/>
      <c r="C5" s="338"/>
      <c r="D5" s="338"/>
      <c r="E5" s="338"/>
      <c r="F5" s="338"/>
      <c r="G5" s="338"/>
      <c r="H5" s="338"/>
      <c r="I5" s="338"/>
      <c r="J5" s="338"/>
      <c r="K5" s="339"/>
    </row>
    <row r="6" spans="1:11" ht="13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4" customHeight="1" thickBo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42" customHeight="1" thickBot="1">
      <c r="A8" s="340" t="s">
        <v>39</v>
      </c>
      <c r="B8" s="341"/>
      <c r="C8" s="342">
        <f ca="1">TODAY()</f>
        <v>44049</v>
      </c>
      <c r="D8" s="343"/>
      <c r="E8" s="344" t="s">
        <v>40</v>
      </c>
      <c r="F8" s="345"/>
      <c r="G8" s="60" t="s">
        <v>22</v>
      </c>
      <c r="H8" s="346" t="s">
        <v>68</v>
      </c>
      <c r="I8" s="347"/>
      <c r="J8" s="348"/>
      <c r="K8" s="61"/>
    </row>
    <row r="9" spans="1:11" ht="16" customHeight="1">
      <c r="A9" s="20"/>
      <c r="B9" s="18"/>
      <c r="C9" s="18"/>
      <c r="D9" s="21"/>
      <c r="E9" s="18"/>
      <c r="F9" s="18"/>
      <c r="G9" s="18"/>
      <c r="H9" s="18"/>
      <c r="I9" s="18"/>
      <c r="J9" s="22"/>
      <c r="K9" s="18"/>
    </row>
    <row r="10" spans="1:11" ht="16" customHeight="1">
      <c r="A10" s="23">
        <v>3</v>
      </c>
      <c r="B10" s="24"/>
      <c r="C10" s="24"/>
      <c r="D10" s="25"/>
    </row>
    <row r="11" spans="1:11" ht="20">
      <c r="A11" s="315" t="s">
        <v>41</v>
      </c>
      <c r="B11" s="349" t="s">
        <v>42</v>
      </c>
      <c r="C11" s="350"/>
      <c r="D11" s="350"/>
      <c r="E11" s="26"/>
      <c r="G11" s="351" t="s">
        <v>43</v>
      </c>
      <c r="H11" s="352"/>
      <c r="I11" s="27"/>
      <c r="J11" s="74" t="s">
        <v>44</v>
      </c>
      <c r="K11" s="27"/>
    </row>
    <row r="12" spans="1:11" ht="20">
      <c r="A12" s="316"/>
      <c r="B12" s="350"/>
      <c r="C12" s="350"/>
      <c r="D12" s="350"/>
      <c r="E12" s="26"/>
      <c r="F12" s="28"/>
      <c r="G12" s="351" t="s">
        <v>45</v>
      </c>
      <c r="H12" s="353"/>
      <c r="I12" s="300" t="s">
        <v>98</v>
      </c>
      <c r="J12" s="301"/>
      <c r="K12" s="302"/>
    </row>
    <row r="13" spans="1:11" ht="16" customHeight="1">
      <c r="A13" s="315" t="s">
        <v>46</v>
      </c>
      <c r="B13" s="323" t="s">
        <v>14</v>
      </c>
      <c r="C13" s="324"/>
      <c r="D13" s="325"/>
      <c r="E13" s="26"/>
      <c r="F13" s="29"/>
      <c r="G13" s="30"/>
      <c r="H13" s="30"/>
      <c r="I13" s="30"/>
      <c r="J13" s="30"/>
      <c r="K13" s="30"/>
    </row>
    <row r="14" spans="1:11" ht="20">
      <c r="A14" s="316"/>
      <c r="B14" s="326"/>
      <c r="C14" s="327"/>
      <c r="D14" s="328"/>
      <c r="E14" s="26"/>
      <c r="F14" s="28"/>
      <c r="G14" s="329" t="s">
        <v>47</v>
      </c>
      <c r="H14" s="330"/>
      <c r="I14" s="300">
        <f>IFERROR(INDEX('LISTE DES OCCUPANTS'!B:B,MATCH(I12,'LISTE DES OCCUPANTS'!A:A,0)),"")</f>
        <v>0</v>
      </c>
      <c r="J14" s="301"/>
      <c r="K14" s="302"/>
    </row>
    <row r="15" spans="1:11" ht="20">
      <c r="A15" s="315" t="s">
        <v>48</v>
      </c>
      <c r="B15" s="323" t="str">
        <f>IFERROR(INDEX('NE PAS TOUCHER'!A:A,MATCH('NE PAS TOUCHER'!B2,'NE PAS TOUCHER'!B:B,0)),"")</f>
        <v/>
      </c>
      <c r="C15" s="324"/>
      <c r="D15" s="325"/>
      <c r="E15" s="26"/>
      <c r="F15" s="28"/>
      <c r="G15" s="329" t="s">
        <v>49</v>
      </c>
      <c r="H15" s="330"/>
      <c r="I15" s="300">
        <f>IFERROR(INDEX('LISTE DES OCCUPANTS'!C:C,MATCH($I$12,'LISTE DES OCCUPANTS'!A:A,1)),"")</f>
        <v>0</v>
      </c>
      <c r="J15" s="301"/>
      <c r="K15" s="302"/>
    </row>
    <row r="16" spans="1:11" ht="20">
      <c r="A16" s="316"/>
      <c r="B16" s="326"/>
      <c r="C16" s="327"/>
      <c r="D16" s="328"/>
      <c r="E16" s="26"/>
      <c r="F16" s="28"/>
      <c r="G16" s="329" t="s">
        <v>50</v>
      </c>
      <c r="H16" s="330"/>
      <c r="I16" s="300">
        <f>IFERROR(INDEX('LISTE DES OCCUPANTS'!D:D,MATCH($I$12,'LISTE DES OCCUPANTS'!A:A,1)),"")</f>
        <v>0</v>
      </c>
      <c r="J16" s="301"/>
      <c r="K16" s="302"/>
    </row>
    <row r="17" spans="1:11" ht="20" customHeight="1">
      <c r="A17" s="315" t="s">
        <v>51</v>
      </c>
      <c r="B17" s="317" t="str">
        <f>IFERROR(VLOOKUP($B$13,'NE PAS TOUCHER'!B:F,3,0),"")</f>
        <v/>
      </c>
      <c r="C17" s="318"/>
      <c r="D17" s="319"/>
      <c r="E17" s="26"/>
      <c r="G17" s="320"/>
      <c r="H17" s="321"/>
      <c r="I17" s="322"/>
      <c r="J17" s="322"/>
      <c r="K17" s="322"/>
    </row>
    <row r="18" spans="1:11" ht="20">
      <c r="A18" s="316"/>
      <c r="B18" s="303"/>
      <c r="C18" s="304"/>
      <c r="D18" s="305"/>
      <c r="E18" s="26"/>
      <c r="G18" s="298" t="s">
        <v>52</v>
      </c>
      <c r="H18" s="299"/>
      <c r="I18" s="300">
        <f>IFERROR(INDEX('LISTE DES OCCUPANTS'!E:E,MATCH($I$12,'LISTE DES OCCUPANTS'!A:A,1)),"")</f>
        <v>0</v>
      </c>
      <c r="J18" s="301"/>
      <c r="K18" s="302"/>
    </row>
    <row r="19" spans="1:11" ht="45" customHeight="1">
      <c r="A19" s="88" t="s">
        <v>53</v>
      </c>
      <c r="B19" s="295" t="str">
        <f>IFERROR(VLOOKUP($B$13,'NE PAS TOUCHER'!B:F,4,0),"")</f>
        <v/>
      </c>
      <c r="C19" s="296"/>
      <c r="D19" s="297"/>
      <c r="E19" s="26"/>
      <c r="G19" s="298" t="s">
        <v>49</v>
      </c>
      <c r="H19" s="299"/>
      <c r="I19" s="300">
        <f>IFERROR(INDEX('LISTE DES OCCUPANTS'!F:F,MATCH($I$12,'LISTE DES OCCUPANTS'!A:A,1)),"")</f>
        <v>0</v>
      </c>
      <c r="J19" s="301"/>
      <c r="K19" s="302"/>
    </row>
    <row r="20" spans="1:11" ht="40" customHeight="1">
      <c r="A20" s="88" t="s">
        <v>54</v>
      </c>
      <c r="B20" s="303" t="str">
        <f>IFERROR(VLOOKUP($B$13,'NE PAS TOUCHER'!B:F,5,0),"")</f>
        <v/>
      </c>
      <c r="C20" s="304"/>
      <c r="D20" s="305"/>
      <c r="E20" s="26"/>
      <c r="F20" s="17" t="s">
        <v>55</v>
      </c>
      <c r="G20" s="306"/>
      <c r="H20" s="307"/>
      <c r="I20" s="308"/>
      <c r="J20" s="308"/>
      <c r="K20" s="308"/>
    </row>
    <row r="21" spans="1:11" ht="13" customHeight="1">
      <c r="A21" s="31"/>
      <c r="B21" s="31"/>
      <c r="C21" s="31"/>
      <c r="D21" s="31"/>
    </row>
    <row r="22" spans="1:11" ht="14" customHeight="1" thickBo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ht="26" customHeight="1" thickBot="1">
      <c r="A23" s="64" t="s">
        <v>56</v>
      </c>
      <c r="B23" s="65"/>
      <c r="C23" s="65"/>
      <c r="D23" s="65"/>
      <c r="E23" s="65"/>
      <c r="F23" s="65"/>
      <c r="G23" s="65"/>
      <c r="H23" s="65"/>
      <c r="I23" s="65"/>
      <c r="J23" s="65"/>
      <c r="K23" s="66"/>
    </row>
    <row r="24" spans="1:11" ht="20" customHeight="1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1"/>
    </row>
    <row r="25" spans="1:11" ht="20" customHeight="1">
      <c r="A25" s="312" t="s">
        <v>13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4"/>
    </row>
    <row r="26" spans="1:11" ht="20" customHeight="1">
      <c r="A26" s="280"/>
      <c r="B26" s="281"/>
      <c r="C26" s="281"/>
      <c r="D26" s="281"/>
      <c r="E26" s="281"/>
      <c r="F26" s="281"/>
      <c r="G26" s="281"/>
      <c r="H26" s="281"/>
      <c r="I26" s="281"/>
      <c r="J26" s="281"/>
      <c r="K26" s="282"/>
    </row>
    <row r="27" spans="1:11" ht="20" customHeight="1">
      <c r="A27" s="280"/>
      <c r="B27" s="281"/>
      <c r="C27" s="281"/>
      <c r="D27" s="281"/>
      <c r="E27" s="281"/>
      <c r="F27" s="281"/>
      <c r="G27" s="281"/>
      <c r="H27" s="281"/>
      <c r="I27" s="281"/>
      <c r="J27" s="281"/>
      <c r="K27" s="282"/>
    </row>
    <row r="28" spans="1:11" ht="20" customHeight="1">
      <c r="A28" s="280"/>
      <c r="B28" s="281"/>
      <c r="C28" s="281"/>
      <c r="D28" s="281"/>
      <c r="E28" s="281"/>
      <c r="F28" s="281"/>
      <c r="G28" s="281"/>
      <c r="H28" s="281"/>
      <c r="I28" s="281"/>
      <c r="J28" s="281"/>
      <c r="K28" s="282"/>
    </row>
    <row r="29" spans="1:11" ht="20" customHeight="1">
      <c r="A29" s="292"/>
      <c r="B29" s="293"/>
      <c r="C29" s="293"/>
      <c r="D29" s="293"/>
      <c r="E29" s="293"/>
      <c r="F29" s="293"/>
      <c r="G29" s="293"/>
      <c r="H29" s="293"/>
      <c r="I29" s="293"/>
      <c r="J29" s="293"/>
      <c r="K29" s="294"/>
    </row>
    <row r="30" spans="1:11" ht="20" customHeight="1">
      <c r="A30" s="280"/>
      <c r="B30" s="281"/>
      <c r="C30" s="281"/>
      <c r="D30" s="281"/>
      <c r="E30" s="281"/>
      <c r="F30" s="281"/>
      <c r="G30" s="281"/>
      <c r="H30" s="281"/>
      <c r="I30" s="281"/>
      <c r="J30" s="281"/>
      <c r="K30" s="282"/>
    </row>
    <row r="31" spans="1:11" ht="20" customHeight="1">
      <c r="A31" s="280"/>
      <c r="B31" s="281"/>
      <c r="C31" s="281"/>
      <c r="D31" s="281"/>
      <c r="E31" s="281"/>
      <c r="F31" s="281"/>
      <c r="G31" s="281"/>
      <c r="H31" s="281"/>
      <c r="I31" s="281"/>
      <c r="J31" s="281"/>
      <c r="K31" s="282"/>
    </row>
    <row r="32" spans="1:11" ht="20" customHeight="1">
      <c r="A32" s="280"/>
      <c r="B32" s="281"/>
      <c r="C32" s="281"/>
      <c r="D32" s="281"/>
      <c r="E32" s="281"/>
      <c r="F32" s="281"/>
      <c r="G32" s="281"/>
      <c r="H32" s="281"/>
      <c r="I32" s="281"/>
      <c r="J32" s="281"/>
      <c r="K32" s="282"/>
    </row>
    <row r="33" spans="1:11" ht="20" customHeight="1">
      <c r="A33" s="280"/>
      <c r="B33" s="281"/>
      <c r="C33" s="281"/>
      <c r="D33" s="281"/>
      <c r="E33" s="281"/>
      <c r="F33" s="281"/>
      <c r="G33" s="281"/>
      <c r="H33" s="281"/>
      <c r="I33" s="281"/>
      <c r="J33" s="281"/>
      <c r="K33" s="282"/>
    </row>
    <row r="34" spans="1:11" ht="20" customHeight="1">
      <c r="A34" s="201"/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20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4"/>
    </row>
    <row r="36" spans="1:11" ht="20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4"/>
    </row>
    <row r="37" spans="1:11" ht="20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4"/>
    </row>
    <row r="38" spans="1:11" ht="20" customHeight="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4"/>
    </row>
    <row r="39" spans="1:11" ht="20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4"/>
    </row>
    <row r="40" spans="1:11" ht="20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282"/>
    </row>
    <row r="41" spans="1:11" ht="20" customHeigh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4"/>
    </row>
    <row r="42" spans="1:11" ht="20" customHeight="1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4"/>
    </row>
    <row r="43" spans="1:11" ht="20" customHeight="1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4"/>
    </row>
    <row r="44" spans="1:11" ht="20" customHeight="1" thickBot="1">
      <c r="A44" s="280"/>
      <c r="B44" s="281"/>
      <c r="C44" s="281"/>
      <c r="D44" s="281"/>
      <c r="E44" s="281"/>
      <c r="F44" s="281"/>
      <c r="G44" s="281"/>
      <c r="H44" s="281"/>
      <c r="I44" s="281"/>
      <c r="J44" s="281"/>
      <c r="K44" s="282"/>
    </row>
    <row r="45" spans="1:11" ht="19" customHeight="1" thickBo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1" ht="42" customHeight="1" thickBot="1">
      <c r="A46" s="67" t="s">
        <v>57</v>
      </c>
      <c r="B46" s="68"/>
      <c r="C46" s="68"/>
      <c r="D46" s="69">
        <f ca="1">C8+7</f>
        <v>44056</v>
      </c>
      <c r="E46" s="70" t="s">
        <v>58</v>
      </c>
      <c r="F46" s="71"/>
      <c r="G46" s="72"/>
      <c r="H46" s="72"/>
      <c r="I46" s="72"/>
      <c r="J46" s="72"/>
      <c r="K46" s="73"/>
    </row>
    <row r="47" spans="1:11" ht="20.25" customHeight="1">
      <c r="A47" s="283" t="s">
        <v>59</v>
      </c>
      <c r="B47" s="283"/>
      <c r="C47" s="283"/>
      <c r="D47" s="283"/>
      <c r="E47" s="283"/>
      <c r="F47" s="283"/>
      <c r="G47" s="283"/>
      <c r="H47" s="283"/>
      <c r="I47" s="283"/>
      <c r="J47" s="283"/>
      <c r="K47" s="283"/>
    </row>
    <row r="48" spans="1:11" ht="21.75" customHeight="1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284"/>
    </row>
    <row r="49" spans="1:11" ht="21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ht="21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5" spans="1:11" ht="14" customHeight="1" thickBo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</row>
    <row r="56" spans="1:11" ht="18" customHeight="1">
      <c r="A56" s="285" t="s">
        <v>60</v>
      </c>
      <c r="B56" s="286"/>
      <c r="C56" s="38"/>
      <c r="D56" s="38"/>
      <c r="E56" s="38"/>
      <c r="F56" s="38"/>
      <c r="G56" s="38"/>
      <c r="H56" s="38"/>
      <c r="I56" s="38"/>
      <c r="J56" s="38"/>
      <c r="K56" s="39"/>
    </row>
    <row r="57" spans="1:11" ht="18" customHeight="1">
      <c r="A57" s="287"/>
      <c r="B57" s="288"/>
      <c r="C57" s="40"/>
      <c r="D57" s="40"/>
      <c r="E57" s="40"/>
      <c r="F57" s="40"/>
      <c r="G57" s="40"/>
      <c r="H57" s="40"/>
      <c r="I57" s="40"/>
      <c r="J57" s="40"/>
      <c r="K57" s="41"/>
    </row>
    <row r="58" spans="1:11" ht="18" customHeight="1">
      <c r="A58" s="287"/>
      <c r="B58" s="288"/>
      <c r="C58" s="40"/>
      <c r="D58" s="40"/>
      <c r="E58" s="40"/>
      <c r="F58" s="40"/>
      <c r="G58" s="40"/>
      <c r="H58" s="40"/>
      <c r="I58" s="40"/>
      <c r="J58" s="40"/>
      <c r="K58" s="41"/>
    </row>
    <row r="59" spans="1:11" ht="18" customHeight="1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1"/>
    </row>
    <row r="60" spans="1:11" ht="20" customHeight="1">
      <c r="A60" s="44"/>
      <c r="B60" s="45"/>
      <c r="C60" s="46"/>
      <c r="D60" s="47"/>
      <c r="E60" s="47"/>
      <c r="F60" s="47"/>
      <c r="G60" s="47"/>
      <c r="H60" s="47"/>
      <c r="I60" s="47"/>
      <c r="J60" s="47"/>
      <c r="K60" s="48"/>
    </row>
    <row r="61" spans="1:11" ht="20" customHeight="1">
      <c r="A61" s="289" t="s">
        <v>61</v>
      </c>
      <c r="B61" s="290"/>
      <c r="C61" s="49"/>
      <c r="D61" s="49"/>
      <c r="E61" s="49"/>
      <c r="F61" s="49"/>
      <c r="G61" s="49"/>
      <c r="H61" s="49"/>
      <c r="I61" s="49"/>
      <c r="J61" s="49"/>
      <c r="K61" s="50"/>
    </row>
    <row r="62" spans="1:11" ht="20" customHeight="1">
      <c r="A62" s="44"/>
      <c r="B62" s="45"/>
      <c r="C62" s="46"/>
      <c r="D62" s="47"/>
      <c r="E62" s="47"/>
      <c r="F62" s="47"/>
      <c r="G62" s="47"/>
      <c r="H62" s="47"/>
      <c r="I62" s="51"/>
      <c r="J62" s="51"/>
      <c r="K62" s="52"/>
    </row>
    <row r="63" spans="1:11" ht="18" customHeight="1">
      <c r="A63" s="291" t="s">
        <v>62</v>
      </c>
      <c r="B63" s="288"/>
      <c r="C63" s="40"/>
      <c r="D63" s="40"/>
      <c r="E63" s="40"/>
      <c r="F63" s="40"/>
      <c r="G63" s="40"/>
      <c r="H63" s="40"/>
      <c r="I63" s="40"/>
      <c r="J63" s="40"/>
      <c r="K63" s="41"/>
    </row>
    <row r="64" spans="1:11" ht="18" customHeight="1">
      <c r="A64" s="287"/>
      <c r="B64" s="288"/>
      <c r="C64" s="40"/>
      <c r="D64" s="40"/>
      <c r="E64" s="40"/>
      <c r="F64" s="40"/>
      <c r="G64" s="40"/>
      <c r="H64" s="40"/>
      <c r="I64" s="40"/>
      <c r="J64" s="40"/>
      <c r="K64" s="41"/>
    </row>
    <row r="65" spans="1:11" ht="18" customHeight="1">
      <c r="A65" s="287"/>
      <c r="B65" s="288"/>
      <c r="C65" s="40"/>
      <c r="D65" s="40"/>
      <c r="E65" s="40"/>
      <c r="F65" s="40"/>
      <c r="G65" s="40"/>
      <c r="H65" s="40"/>
      <c r="I65" s="40"/>
      <c r="J65" s="40"/>
      <c r="K65" s="41"/>
    </row>
    <row r="66" spans="1:11" ht="20" customHeight="1">
      <c r="A66" s="44"/>
      <c r="B66" s="45"/>
      <c r="C66" s="46"/>
      <c r="D66" s="47"/>
      <c r="E66" s="47"/>
      <c r="F66" s="47"/>
      <c r="G66" s="47"/>
      <c r="H66" s="47"/>
      <c r="I66" s="51"/>
      <c r="J66" s="51"/>
      <c r="K66" s="52"/>
    </row>
    <row r="67" spans="1:11" ht="18" customHeight="1">
      <c r="A67" s="291" t="s">
        <v>63</v>
      </c>
      <c r="B67" s="288"/>
      <c r="C67" s="40"/>
      <c r="D67" s="40"/>
      <c r="E67" s="40"/>
      <c r="F67" s="40"/>
      <c r="G67" s="40"/>
      <c r="H67" s="40"/>
      <c r="I67" s="40"/>
      <c r="J67" s="40"/>
      <c r="K67" s="41"/>
    </row>
    <row r="68" spans="1:11" ht="18" customHeight="1">
      <c r="A68" s="287"/>
      <c r="B68" s="288"/>
      <c r="C68" s="40"/>
      <c r="D68" s="40"/>
      <c r="E68" s="40"/>
      <c r="F68" s="40"/>
      <c r="G68" s="40"/>
      <c r="H68" s="40"/>
      <c r="I68" s="40"/>
      <c r="J68" s="40"/>
      <c r="K68" s="41"/>
    </row>
    <row r="69" spans="1:11" ht="18" customHeight="1">
      <c r="A69" s="287"/>
      <c r="B69" s="288"/>
      <c r="C69" s="40"/>
      <c r="D69" s="40"/>
      <c r="E69" s="40"/>
      <c r="F69" s="40"/>
      <c r="G69" s="40"/>
      <c r="H69" s="40"/>
      <c r="I69" s="40"/>
      <c r="J69" s="40"/>
      <c r="K69" s="41"/>
    </row>
    <row r="70" spans="1:11" ht="18" customHeight="1">
      <c r="A70" s="53"/>
      <c r="B70" s="47"/>
      <c r="C70" s="47"/>
      <c r="D70" s="47"/>
      <c r="E70" s="47"/>
      <c r="F70" s="47"/>
      <c r="G70" s="47"/>
      <c r="H70" s="47"/>
      <c r="I70" s="51"/>
      <c r="J70" s="51"/>
      <c r="K70" s="52"/>
    </row>
    <row r="71" spans="1:11" ht="18" customHeight="1">
      <c r="A71" s="53"/>
      <c r="B71" s="47"/>
      <c r="C71" s="47"/>
      <c r="D71" s="47"/>
      <c r="E71" s="47"/>
      <c r="F71" s="47"/>
      <c r="G71" s="47"/>
      <c r="H71" s="47"/>
      <c r="I71" s="51"/>
      <c r="J71" s="51"/>
      <c r="K71" s="52"/>
    </row>
    <row r="72" spans="1:11" ht="18" customHeight="1">
      <c r="A72" s="54" t="s">
        <v>64</v>
      </c>
      <c r="B72" s="47"/>
      <c r="C72" s="47"/>
      <c r="D72" s="47"/>
      <c r="E72" s="47"/>
      <c r="F72" s="47"/>
      <c r="G72" s="47"/>
      <c r="H72" s="55" t="s">
        <v>65</v>
      </c>
      <c r="I72" s="51"/>
      <c r="J72" s="51"/>
      <c r="K72" s="52"/>
    </row>
    <row r="73" spans="1:11" ht="31" customHeight="1">
      <c r="A73" s="53"/>
      <c r="B73" s="47"/>
      <c r="C73" s="47"/>
      <c r="D73" s="47"/>
      <c r="E73" s="47"/>
      <c r="F73" s="47"/>
      <c r="G73" s="47"/>
      <c r="H73" s="47"/>
      <c r="I73" s="51"/>
      <c r="J73" s="51"/>
      <c r="K73" s="52"/>
    </row>
    <row r="74" spans="1:11" ht="18" customHeight="1">
      <c r="A74" s="53"/>
      <c r="B74" s="47"/>
      <c r="C74" s="47"/>
      <c r="D74" s="47"/>
      <c r="E74" s="47"/>
      <c r="F74" s="47"/>
      <c r="G74" s="47"/>
      <c r="H74" s="47"/>
      <c r="I74" s="51"/>
      <c r="J74" s="51"/>
      <c r="K74" s="52"/>
    </row>
    <row r="75" spans="1:11" ht="18" customHeight="1">
      <c r="A75" s="53"/>
      <c r="B75" s="47"/>
      <c r="C75" s="47"/>
      <c r="D75" s="47"/>
      <c r="E75" s="47"/>
      <c r="F75" s="47"/>
      <c r="G75" s="47"/>
      <c r="H75" s="55" t="s">
        <v>66</v>
      </c>
      <c r="I75" s="51"/>
      <c r="J75" s="51"/>
      <c r="K75" s="52"/>
    </row>
    <row r="76" spans="1:11" ht="13" customHeight="1">
      <c r="A76" s="56"/>
      <c r="B76" s="51"/>
      <c r="C76" s="51"/>
      <c r="D76" s="51"/>
      <c r="E76" s="51"/>
      <c r="F76" s="51"/>
      <c r="G76" s="51"/>
      <c r="H76" s="51"/>
      <c r="I76" s="51"/>
      <c r="J76" s="51"/>
      <c r="K76" s="52"/>
    </row>
    <row r="77" spans="1:11" ht="13" customHeight="1">
      <c r="A77" s="56"/>
      <c r="B77" s="51"/>
      <c r="C77" s="51"/>
      <c r="D77" s="51"/>
      <c r="E77" s="51"/>
      <c r="F77" s="51"/>
      <c r="G77" s="51"/>
      <c r="H77" s="51"/>
      <c r="I77" s="51"/>
      <c r="J77" s="51"/>
      <c r="K77" s="52"/>
    </row>
    <row r="78" spans="1:11" ht="34" customHeight="1" thickBot="1">
      <c r="A78" s="57"/>
      <c r="B78" s="58"/>
      <c r="C78" s="58"/>
      <c r="D78" s="58"/>
      <c r="E78" s="58"/>
      <c r="F78" s="58"/>
      <c r="G78" s="58"/>
      <c r="H78" s="58"/>
      <c r="I78" s="58"/>
      <c r="J78" s="58"/>
      <c r="K78" s="59"/>
    </row>
    <row r="79" spans="1:11" ht="13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1:11" ht="36.75" customHeight="1">
      <c r="A80" s="279" t="s">
        <v>67</v>
      </c>
      <c r="B80" s="279"/>
      <c r="C80" s="279"/>
      <c r="D80" s="279"/>
      <c r="E80" s="279"/>
      <c r="F80" s="279"/>
      <c r="G80" s="279"/>
      <c r="H80" s="279"/>
      <c r="I80" s="279"/>
      <c r="J80" s="279"/>
      <c r="K80" s="279"/>
    </row>
  </sheetData>
  <mergeCells count="51">
    <mergeCell ref="A13:A14"/>
    <mergeCell ref="B13:D14"/>
    <mergeCell ref="G14:H14"/>
    <mergeCell ref="I14:K14"/>
    <mergeCell ref="B1:I1"/>
    <mergeCell ref="A4:K5"/>
    <mergeCell ref="A8:B8"/>
    <mergeCell ref="C8:D8"/>
    <mergeCell ref="E8:F8"/>
    <mergeCell ref="H8:J8"/>
    <mergeCell ref="A11:A12"/>
    <mergeCell ref="B11:D12"/>
    <mergeCell ref="G11:H11"/>
    <mergeCell ref="G12:H12"/>
    <mergeCell ref="I12:K12"/>
    <mergeCell ref="A15:A16"/>
    <mergeCell ref="B15:D16"/>
    <mergeCell ref="G15:H15"/>
    <mergeCell ref="I15:K15"/>
    <mergeCell ref="G16:H16"/>
    <mergeCell ref="I16:K16"/>
    <mergeCell ref="A17:A18"/>
    <mergeCell ref="B17:D18"/>
    <mergeCell ref="G17:H17"/>
    <mergeCell ref="I17:K17"/>
    <mergeCell ref="G18:H18"/>
    <mergeCell ref="I18:K18"/>
    <mergeCell ref="A29:K29"/>
    <mergeCell ref="B19:D19"/>
    <mergeCell ref="G19:H19"/>
    <mergeCell ref="I19:K19"/>
    <mergeCell ref="B20:D20"/>
    <mergeCell ref="G20:H20"/>
    <mergeCell ref="I20:K20"/>
    <mergeCell ref="A24:K24"/>
    <mergeCell ref="A25:K25"/>
    <mergeCell ref="A26:K26"/>
    <mergeCell ref="A27:K27"/>
    <mergeCell ref="A28:K28"/>
    <mergeCell ref="A80:K80"/>
    <mergeCell ref="A44:K44"/>
    <mergeCell ref="A30:K30"/>
    <mergeCell ref="A31:K31"/>
    <mergeCell ref="A32:K32"/>
    <mergeCell ref="A33:K33"/>
    <mergeCell ref="A40:K40"/>
    <mergeCell ref="A47:K48"/>
    <mergeCell ref="A56:B58"/>
    <mergeCell ref="A61:B61"/>
    <mergeCell ref="A63:B65"/>
    <mergeCell ref="A67:B69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44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E753E1-7D75-B24C-BE6E-A9D279AE167A}">
          <x14:formula1>
            <xm:f>'NE PAS TOUCHER'!$B$2:$B$20</xm:f>
          </x14:formula1>
          <xm:sqref>B13:D14</xm:sqref>
        </x14:dataValidation>
        <x14:dataValidation type="list" allowBlank="1" showInputMessage="1" showErrorMessage="1" xr:uid="{943C7E87-8611-AF4E-A5FB-A0B7A1146CD5}">
          <x14:formula1>
            <xm:f>'LISTE DES OCCUPANTS'!$A$2:$A$28</xm:f>
          </x14:formula1>
          <xm:sqref>I12:K12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NE PAS TOUCHER</vt:lpstr>
      <vt:lpstr>LISTE DES OCCUPANTS</vt:lpstr>
      <vt:lpstr>LISTE DES RESERVES</vt:lpstr>
      <vt:lpstr>RECAP</vt:lpstr>
      <vt:lpstr>VIERGE</vt:lpstr>
      <vt:lpstr>'LISTE DES RESERVES'!Zone_d_impression</vt:lpstr>
      <vt:lpstr>RECAP!Zone_d_impression</vt:lpstr>
      <vt:lpstr>VIERGE!Zone_d_impression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Séverine TOUSSAERT</cp:lastModifiedBy>
  <cp:lastPrinted>2020-07-31T10:23:38Z</cp:lastPrinted>
  <dcterms:created xsi:type="dcterms:W3CDTF">2009-10-30T22:07:15Z</dcterms:created>
  <dcterms:modified xsi:type="dcterms:W3CDTF">2020-08-06T10:22:53Z</dcterms:modified>
</cp:coreProperties>
</file>