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laure/Desktop/00 - PV - SUIVI DES RESERVES :"/>
    </mc:Choice>
  </mc:AlternateContent>
  <xr:revisionPtr revIDLastSave="0" documentId="13_ncr:1_{7416FCF8-87D6-0943-9052-34D279D59CB5}" xr6:coauthVersionLast="45" xr6:coauthVersionMax="45" xr10:uidLastSave="{00000000-0000-0000-0000-000000000000}"/>
  <bookViews>
    <workbookView xWindow="280" yWindow="460" windowWidth="38100" windowHeight="19320" tabRatio="402" activeTab="4" xr2:uid="{00000000-000D-0000-FFFF-FFFF00000000}"/>
  </bookViews>
  <sheets>
    <sheet name="NE PAS TOUCHER" sheetId="17" r:id="rId1"/>
    <sheet name="LISTE DES OCCUPANTS" sheetId="12" r:id="rId2"/>
    <sheet name="PV - LISTE DES RESERVES" sheetId="11" r:id="rId3"/>
    <sheet name="RECAP" sheetId="9" r:id="rId4"/>
    <sheet name="VIERGE" sheetId="13" r:id="rId5"/>
  </sheets>
  <externalReferences>
    <externalReference r:id="rId6"/>
    <externalReference r:id="rId7"/>
    <externalReference r:id="rId8"/>
  </externalReferences>
  <definedNames>
    <definedName name="_xlnm._FilterDatabase" localSheetId="2" hidden="1">'PV - LISTE DES RESERVES'!$A$9:$AA$250</definedName>
    <definedName name="_xlnm.Print_Area" localSheetId="2">'PV - LISTE DES RESERVES'!$A$1:$AA$252</definedName>
    <definedName name="_xlnm.Print_Area" localSheetId="3">RECAP!$A$1:$I$70</definedName>
    <definedName name="_xlnm.Print_Area" localSheetId="4">VIERGE!$A$1:$K$82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3" l="1"/>
  <c r="I19" i="13"/>
  <c r="I18" i="13"/>
  <c r="I15" i="13"/>
  <c r="I16" i="13"/>
  <c r="D67" i="9" l="1"/>
  <c r="D46" i="9"/>
  <c r="C67" i="9"/>
  <c r="H53" i="9"/>
  <c r="H51" i="9"/>
  <c r="H32" i="9"/>
  <c r="H30" i="9"/>
  <c r="H11" i="9"/>
  <c r="H9" i="9"/>
  <c r="H34" i="9" l="1"/>
  <c r="H13" i="9"/>
  <c r="H55" i="9"/>
  <c r="B20" i="13" l="1"/>
  <c r="B19" i="13"/>
  <c r="B17" i="13"/>
  <c r="B15" i="13"/>
  <c r="C14" i="9" l="1"/>
  <c r="D30" i="9"/>
  <c r="D31" i="9"/>
  <c r="D32" i="9"/>
  <c r="D33" i="9"/>
  <c r="D34" i="9"/>
  <c r="D35" i="9"/>
  <c r="D36" i="9"/>
  <c r="D37" i="9"/>
  <c r="D39" i="9"/>
  <c r="D40" i="9"/>
  <c r="D41" i="9"/>
  <c r="D42" i="9"/>
  <c r="D43" i="9"/>
  <c r="D44" i="9"/>
  <c r="D45" i="9"/>
  <c r="D38" i="9"/>
  <c r="D10" i="9" l="1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9" i="9"/>
  <c r="D26" i="9" l="1"/>
  <c r="B5" i="11"/>
  <c r="C8" i="13" l="1"/>
  <c r="D46" i="13" s="1"/>
  <c r="C22" i="9" l="1"/>
  <c r="E22" i="9" s="1"/>
  <c r="C23" i="9"/>
  <c r="C24" i="9"/>
  <c r="C9" i="9"/>
  <c r="C11" i="9"/>
  <c r="C12" i="9"/>
  <c r="C10" i="9"/>
  <c r="C13" i="9"/>
  <c r="C15" i="9"/>
  <c r="C16" i="9"/>
  <c r="C17" i="9"/>
  <c r="C18" i="9"/>
  <c r="C19" i="9"/>
  <c r="C20" i="9"/>
  <c r="C21" i="9"/>
  <c r="C25" i="9"/>
  <c r="C40" i="9"/>
  <c r="C41" i="9"/>
  <c r="C42" i="9"/>
  <c r="C43" i="9"/>
  <c r="C44" i="9"/>
  <c r="C45" i="9"/>
  <c r="C46" i="9"/>
  <c r="C30" i="9"/>
  <c r="C31" i="9"/>
  <c r="C32" i="9"/>
  <c r="C33" i="9"/>
  <c r="C34" i="9"/>
  <c r="C35" i="9"/>
  <c r="C36" i="9"/>
  <c r="C37" i="9"/>
  <c r="C38" i="9"/>
  <c r="C39" i="9"/>
  <c r="C5" i="9"/>
  <c r="E9" i="9" l="1"/>
  <c r="C26" i="9"/>
  <c r="E26" i="9" s="1"/>
  <c r="E24" i="9"/>
  <c r="E13" i="9"/>
  <c r="E14" i="9"/>
  <c r="E18" i="9"/>
  <c r="E16" i="9"/>
  <c r="E20" i="9"/>
  <c r="E25" i="9"/>
  <c r="D53" i="9"/>
  <c r="E21" i="9"/>
  <c r="E17" i="9"/>
  <c r="E10" i="9"/>
  <c r="E43" i="9"/>
  <c r="E11" i="9"/>
  <c r="C63" i="9"/>
  <c r="D54" i="9"/>
  <c r="C52" i="9"/>
  <c r="C66" i="9"/>
  <c r="D51" i="9"/>
  <c r="E15" i="9"/>
  <c r="E19" i="9"/>
  <c r="E30" i="9"/>
  <c r="E36" i="9"/>
  <c r="E40" i="9"/>
  <c r="E12" i="9"/>
  <c r="E23" i="9"/>
  <c r="E34" i="9"/>
  <c r="E38" i="9"/>
  <c r="E32" i="9"/>
  <c r="E45" i="9"/>
  <c r="E41" i="9"/>
  <c r="D61" i="9"/>
  <c r="C51" i="9"/>
  <c r="D63" i="9"/>
  <c r="D59" i="9"/>
  <c r="C59" i="9"/>
  <c r="E44" i="9"/>
  <c r="C62" i="9"/>
  <c r="C54" i="9"/>
  <c r="D64" i="9"/>
  <c r="C65" i="9"/>
  <c r="C53" i="9"/>
  <c r="C57" i="9"/>
  <c r="C58" i="9"/>
  <c r="D56" i="9"/>
  <c r="C56" i="9"/>
  <c r="D58" i="9"/>
  <c r="C55" i="9"/>
  <c r="D60" i="9"/>
  <c r="D66" i="9"/>
  <c r="E39" i="9"/>
  <c r="E35" i="9"/>
  <c r="E31" i="9"/>
  <c r="E37" i="9"/>
  <c r="E33" i="9"/>
  <c r="E46" i="9"/>
  <c r="E42" i="9"/>
  <c r="D47" i="9"/>
  <c r="C47" i="9"/>
  <c r="D65" i="9"/>
  <c r="C61" i="9"/>
  <c r="C64" i="9"/>
  <c r="C60" i="9"/>
  <c r="D52" i="9"/>
  <c r="D62" i="9"/>
  <c r="D55" i="9"/>
  <c r="D57" i="9"/>
  <c r="C68" i="9" l="1"/>
  <c r="E61" i="9"/>
  <c r="E66" i="9"/>
  <c r="E54" i="9"/>
  <c r="E62" i="9"/>
  <c r="E53" i="9"/>
  <c r="E67" i="9"/>
  <c r="E65" i="9"/>
  <c r="E63" i="9"/>
  <c r="E55" i="9"/>
  <c r="E51" i="9"/>
  <c r="E57" i="9"/>
  <c r="E58" i="9"/>
  <c r="E56" i="9"/>
  <c r="E64" i="9"/>
  <c r="E59" i="9"/>
  <c r="E60" i="9"/>
  <c r="E47" i="9"/>
  <c r="D68" i="9"/>
  <c r="E52" i="9"/>
  <c r="E68" i="9" l="1"/>
</calcChain>
</file>

<file path=xl/sharedStrings.xml><?xml version="1.0" encoding="utf-8"?>
<sst xmlns="http://schemas.openxmlformats.org/spreadsheetml/2006/main" count="257" uniqueCount="158">
  <si>
    <t>DATE DE LA RESERVE</t>
  </si>
  <si>
    <t>DIFFUSION FICHE SAV</t>
  </si>
  <si>
    <t>ENTREPRISE CONCERNEE 1</t>
  </si>
  <si>
    <t>ENTREPRISE</t>
  </si>
  <si>
    <t>NOMBRE DE RESERVES LEVEES</t>
  </si>
  <si>
    <t>POURCENTAGE LEVEES</t>
  </si>
  <si>
    <t>TOTAL</t>
  </si>
  <si>
    <t>Observations
concerne entreprise :</t>
  </si>
  <si>
    <t xml:space="preserve">DESCRIPTION DE LA RESERVE </t>
  </si>
  <si>
    <t>ENTREPRISE CONCERNEE 2</t>
  </si>
  <si>
    <t>AVANT</t>
  </si>
  <si>
    <t>APRES</t>
  </si>
  <si>
    <t>DELAI - RETOUR QUITUS AVANT 2 MOIS</t>
  </si>
  <si>
    <t>CUISINE</t>
  </si>
  <si>
    <t>LOGEMENT</t>
  </si>
  <si>
    <t>MASSE &amp; FILS</t>
  </si>
  <si>
    <t>LOT</t>
  </si>
  <si>
    <t>PIECE</t>
  </si>
  <si>
    <t>TYPE DE RESERVE</t>
  </si>
  <si>
    <t>DATE DU QUITUS</t>
  </si>
  <si>
    <t>LEVEE OU PAS 2 MOIS AVANT</t>
  </si>
  <si>
    <t>LEVEE OU PAS</t>
  </si>
  <si>
    <t>TARIF DE LA SUBSITUTION (HT)</t>
  </si>
  <si>
    <t>GROS ŒUVRE</t>
  </si>
  <si>
    <t>ETANCHEITE</t>
  </si>
  <si>
    <t>CHARPENTE</t>
  </si>
  <si>
    <t>COUVERTURE</t>
  </si>
  <si>
    <t>ENDUIT EXTERIEUR</t>
  </si>
  <si>
    <t>PLOMBERIE</t>
  </si>
  <si>
    <t>ELECTRICITE</t>
  </si>
  <si>
    <t>PLÂTRERIE</t>
  </si>
  <si>
    <t>ISOLATION / FLOCAGE</t>
  </si>
  <si>
    <t>MENUISERIE INTERIEURE</t>
  </si>
  <si>
    <t>MENUISERIE EXTERIEURE</t>
  </si>
  <si>
    <t>SOLS SOUPLES</t>
  </si>
  <si>
    <t>PEINTURE</t>
  </si>
  <si>
    <t>METALLERIE / SERRURERIE</t>
  </si>
  <si>
    <t>PORTAIL</t>
  </si>
  <si>
    <t>ESCALIERS BOIS</t>
  </si>
  <si>
    <t>GPA</t>
  </si>
  <si>
    <t>COMMENTAIRES MOE</t>
  </si>
  <si>
    <t>RELANCE</t>
  </si>
  <si>
    <t>DATE</t>
  </si>
  <si>
    <t>X</t>
  </si>
  <si>
    <t>RDV FIXE</t>
  </si>
  <si>
    <t>LIV</t>
  </si>
  <si>
    <t>RM1</t>
  </si>
  <si>
    <t>DATE  RECEPTION QUITUS SIGNE PAR LE CLIENT</t>
  </si>
  <si>
    <t>NOM PROPRIETAIRE</t>
  </si>
  <si>
    <t>TEL PROPRIETAIRE</t>
  </si>
  <si>
    <t>MAIL PROPRIETAIRE</t>
  </si>
  <si>
    <t>NOM LOCATAIRE</t>
  </si>
  <si>
    <t>TEL / @ LOCATAIRES</t>
  </si>
  <si>
    <t>DATE DE LIVRAISON</t>
  </si>
  <si>
    <t>DATE RM1</t>
  </si>
  <si>
    <t>DEMANDE D'INTERVENTION</t>
  </si>
  <si>
    <t>Demande faite en date du :</t>
  </si>
  <si>
    <t>Type demande :</t>
  </si>
  <si>
    <t>Expéditeur :</t>
  </si>
  <si>
    <t>Mme TOUSSAERT Séverine</t>
  </si>
  <si>
    <t>Bâtiment :</t>
  </si>
  <si>
    <t>Etage</t>
  </si>
  <si>
    <t>Logement :</t>
  </si>
  <si>
    <t>Entreprise :</t>
  </si>
  <si>
    <t>Propriétaire</t>
  </si>
  <si>
    <t>Lot :</t>
  </si>
  <si>
    <t>Téléphone :</t>
  </si>
  <si>
    <t>Mail :</t>
  </si>
  <si>
    <t>Destinataire :</t>
  </si>
  <si>
    <t>Locataire :</t>
  </si>
  <si>
    <t>Téléphone</t>
  </si>
  <si>
    <t>@</t>
  </si>
  <si>
    <t xml:space="preserve"> </t>
  </si>
  <si>
    <t>Problème(s) à résoudre</t>
  </si>
  <si>
    <r>
      <rPr>
        <b/>
        <sz val="18"/>
        <color indexed="8"/>
        <rFont val="Arial"/>
        <family val="2"/>
      </rPr>
      <t>Vous devez intervenir avant le</t>
    </r>
    <r>
      <rPr>
        <b/>
        <sz val="18"/>
        <color indexed="14"/>
        <rFont val="Arial"/>
        <family val="2"/>
      </rPr>
      <t xml:space="preserve"> </t>
    </r>
  </si>
  <si>
    <t>AU PLUS TARD</t>
  </si>
  <si>
    <t>*Dépassé ce délai, nous ferons intervenir une entreprise extérieure à vos frais et sous votre responsabilité.</t>
  </si>
  <si>
    <t>Résultat(s) de votre intervention :</t>
  </si>
  <si>
    <t>Date :</t>
  </si>
  <si>
    <t>Cause du problème :</t>
  </si>
  <si>
    <t>Solution apportée :</t>
  </si>
  <si>
    <t>Visa occupant :</t>
  </si>
  <si>
    <t>Votre visa :</t>
  </si>
  <si>
    <t>Tampon :</t>
  </si>
  <si>
    <t>Document à nous retourner complété et signé par l'entreprise et l'occupant après votre intervention.</t>
  </si>
  <si>
    <t>PV</t>
  </si>
  <si>
    <t>01</t>
  </si>
  <si>
    <t>N° référence KALITI :</t>
  </si>
  <si>
    <t>PARC DES VERDIERS
ANDERNOS</t>
  </si>
  <si>
    <t>CONDUCTEUR DE TRAVAUX</t>
  </si>
  <si>
    <t>TEL</t>
  </si>
  <si>
    <t>Isolation comble - Flocage</t>
  </si>
  <si>
    <t>Etanchéité</t>
  </si>
  <si>
    <t>Voirie- Réseaux- Divers EU/EP- Réseau FT/EP</t>
  </si>
  <si>
    <t>Espaces verts</t>
  </si>
  <si>
    <t>Portail</t>
  </si>
  <si>
    <t>Charpente</t>
  </si>
  <si>
    <t>Electricité</t>
  </si>
  <si>
    <t>Menuiserie intérieure</t>
  </si>
  <si>
    <t>Métallerie - Serrurerie</t>
  </si>
  <si>
    <t>Escaliers bois / Garde-corps</t>
  </si>
  <si>
    <t>Cuisine</t>
  </si>
  <si>
    <t>Fondations - Gros Œuvre</t>
  </si>
  <si>
    <t>Couverture - Zinguerie</t>
  </si>
  <si>
    <t>Enduit extérieur - Placage pierre</t>
  </si>
  <si>
    <t>Menuiserie extérieure PVC</t>
  </si>
  <si>
    <t>Plomberie - Sanitaire - VMC - Gaz</t>
  </si>
  <si>
    <t>Plâtrerie - Cloisons - Doublage - Plafonds</t>
  </si>
  <si>
    <t>Carrelage - Faïence - Sols Souples</t>
  </si>
  <si>
    <t>Peinture - Revetement smuraux</t>
  </si>
  <si>
    <t>DATE GPA</t>
  </si>
  <si>
    <t xml:space="preserve">Mise à jour : </t>
  </si>
  <si>
    <t>A101</t>
  </si>
  <si>
    <t>A102</t>
  </si>
  <si>
    <t>A103</t>
  </si>
  <si>
    <t>B001</t>
  </si>
  <si>
    <t>B002</t>
  </si>
  <si>
    <t>B003</t>
  </si>
  <si>
    <t>B101</t>
  </si>
  <si>
    <t>B102</t>
  </si>
  <si>
    <t>B103</t>
  </si>
  <si>
    <t>C001</t>
  </si>
  <si>
    <t>C101</t>
  </si>
  <si>
    <t>C102</t>
  </si>
  <si>
    <t>C103</t>
  </si>
  <si>
    <t>C104</t>
  </si>
  <si>
    <t>D003</t>
  </si>
  <si>
    <t>D005</t>
  </si>
  <si>
    <t>D004</t>
  </si>
  <si>
    <t>D006</t>
  </si>
  <si>
    <t>D102</t>
  </si>
  <si>
    <t>MAJ :</t>
  </si>
  <si>
    <t>C003</t>
  </si>
  <si>
    <t>D101</t>
  </si>
  <si>
    <t>D002</t>
  </si>
  <si>
    <t>C002</t>
  </si>
  <si>
    <t>C004</t>
  </si>
  <si>
    <t>B104</t>
  </si>
  <si>
    <t>D001</t>
  </si>
  <si>
    <t>A001</t>
  </si>
  <si>
    <t>A002</t>
  </si>
  <si>
    <t>A003</t>
  </si>
  <si>
    <t>NOTIFICATION DE LA SUBSITUTION</t>
  </si>
  <si>
    <t>RESERVE LEVEE</t>
  </si>
  <si>
    <t>DAL :</t>
  </si>
  <si>
    <t>CB ou RG</t>
  </si>
  <si>
    <t>CB OU RG</t>
  </si>
  <si>
    <t>CB</t>
  </si>
  <si>
    <t>RG</t>
  </si>
  <si>
    <t>NUMERO DE DEMANDE</t>
  </si>
  <si>
    <t>DATE ENVOI QUITUS LIV LIVRAISON</t>
  </si>
  <si>
    <t>?</t>
  </si>
  <si>
    <t>PC CIRCULATION</t>
  </si>
  <si>
    <t>11111</t>
  </si>
  <si>
    <t>2222</t>
  </si>
  <si>
    <t>333</t>
  </si>
  <si>
    <t>4444</t>
  </si>
  <si>
    <t>NOM DU PROGRAMME - 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</si>
</sst>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C]d\-mmm\-yy;@"/>
    <numFmt numFmtId="165" formatCode="_-* #,##0.00\ _F_-;\-* #,##0.00\ _F_-;_-* &quot;-&quot;??\ _F_-;_-@_-"/>
    <numFmt numFmtId="166" formatCode="d/m/yy;@"/>
    <numFmt numFmtId="167" formatCode="dd/mm/yy;@"/>
    <numFmt numFmtId="168" formatCode="_-* #,##0.00\ [$€-1]_-;\-* #,##0.00\ [$€-1]_-;_-* &quot;-&quot;??\ [$€-1]_-"/>
    <numFmt numFmtId="169" formatCode="&quot; &quot;* #,##0.00&quot; € &quot;;&quot;-&quot;* #,##0.00&quot; € &quot;;&quot; &quot;* &quot;-&quot;??&quot; € &quot;"/>
    <numFmt numFmtId="170" formatCode="0#&quot; &quot;##&quot; &quot;##&quot; &quot;##&quot; &quot;##"/>
  </numFmts>
  <fonts count="5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7030A0"/>
      <name val="Arial"/>
      <family val="2"/>
    </font>
    <font>
      <b/>
      <u/>
      <sz val="14"/>
      <color rgb="FF7030A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b/>
      <u/>
      <sz val="22"/>
      <color rgb="FFFF0000"/>
      <name val="Arial"/>
      <family val="2"/>
    </font>
    <font>
      <sz val="12"/>
      <color indexed="8"/>
      <name val="Cambria"/>
      <family val="1"/>
    </font>
    <font>
      <b/>
      <sz val="12"/>
      <color indexed="8"/>
      <name val="Cambria"/>
      <family val="1"/>
    </font>
    <font>
      <u/>
      <sz val="12"/>
      <color theme="10"/>
      <name val="Cambria"/>
      <family val="1"/>
    </font>
    <font>
      <b/>
      <sz val="20"/>
      <color indexed="8"/>
      <name val="Arial"/>
      <family val="2"/>
    </font>
    <font>
      <b/>
      <sz val="28"/>
      <color indexed="8"/>
      <name val="Arial"/>
      <family val="2"/>
    </font>
    <font>
      <b/>
      <sz val="26"/>
      <color indexed="8"/>
      <name val="Arial"/>
      <family val="2"/>
    </font>
    <font>
      <sz val="26"/>
      <color indexed="8"/>
      <name val="Arial"/>
      <family val="2"/>
    </font>
    <font>
      <b/>
      <sz val="14"/>
      <color indexed="8"/>
      <name val="Verdana"/>
      <family val="2"/>
    </font>
    <font>
      <b/>
      <sz val="16"/>
      <color theme="1"/>
      <name val="Arial"/>
      <family val="2"/>
    </font>
    <font>
      <sz val="12"/>
      <color indexed="8"/>
      <name val="Forte"/>
      <family val="4"/>
    </font>
    <font>
      <sz val="10"/>
      <color indexed="8"/>
      <name val="Arial"/>
      <family val="2"/>
    </font>
    <font>
      <sz val="12"/>
      <color theme="0"/>
      <name val="Forte"/>
      <family val="4"/>
    </font>
    <font>
      <i/>
      <sz val="16"/>
      <color indexed="8"/>
      <name val="Arial"/>
      <family val="2"/>
    </font>
    <font>
      <sz val="16"/>
      <color indexed="8"/>
      <name val="Arial"/>
      <family val="2"/>
    </font>
    <font>
      <sz val="18"/>
      <color indexed="8"/>
      <name val="Arial"/>
      <family val="2"/>
    </font>
    <font>
      <b/>
      <u/>
      <sz val="18"/>
      <color indexed="8"/>
      <name val="Arial"/>
      <family val="2"/>
    </font>
    <font>
      <b/>
      <sz val="18"/>
      <color rgb="FFFF0000"/>
      <name val="Arial"/>
      <family val="2"/>
    </font>
    <font>
      <b/>
      <sz val="18"/>
      <color indexed="8"/>
      <name val="Arial"/>
      <family val="2"/>
    </font>
    <font>
      <b/>
      <sz val="18"/>
      <color indexed="14"/>
      <name val="Arial"/>
      <family val="2"/>
    </font>
    <font>
      <sz val="16"/>
      <color indexed="14"/>
      <name val="Arial"/>
      <family val="2"/>
    </font>
    <font>
      <b/>
      <i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16"/>
      <color rgb="FFFF0000"/>
      <name val="Verdana"/>
      <family val="2"/>
    </font>
    <font>
      <b/>
      <sz val="16"/>
      <color rgb="FFFF0000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sz val="24"/>
      <color rgb="FFFF0000"/>
      <name val="Arial"/>
      <family val="2"/>
    </font>
    <font>
      <sz val="12"/>
      <color rgb="FF008F00"/>
      <name val="Arial"/>
      <family val="2"/>
    </font>
    <font>
      <b/>
      <i/>
      <u/>
      <sz val="28"/>
      <color rgb="FFFF0000"/>
      <name val="Arial"/>
      <family val="2"/>
    </font>
    <font>
      <b/>
      <sz val="12"/>
      <color indexed="8"/>
      <name val="Arial"/>
      <family val="2"/>
    </font>
    <font>
      <sz val="2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FD"/>
        <bgColor indexed="64"/>
      </patternFill>
    </fill>
    <fill>
      <patternFill patternType="solid">
        <fgColor rgb="FFD59BFC"/>
        <bgColor indexed="64"/>
      </patternFill>
    </fill>
    <fill>
      <patternFill patternType="solid">
        <fgColor rgb="FF67EE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5FDA6"/>
        <bgColor indexed="64"/>
      </patternFill>
    </fill>
    <fill>
      <patternFill patternType="solid">
        <fgColor rgb="FF7A81FF"/>
        <bgColor indexed="64"/>
      </patternFill>
    </fill>
    <fill>
      <patternFill patternType="solid">
        <fgColor rgb="FFFFC5FB"/>
        <bgColor indexed="64"/>
      </patternFill>
    </fill>
    <fill>
      <patternFill patternType="solid">
        <fgColor rgb="FFFFFCAE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</borders>
  <cellStyleXfs count="13">
    <xf numFmtId="0" fontId="0" fillId="0" borderId="0"/>
    <xf numFmtId="168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3" fillId="0" borderId="0"/>
    <xf numFmtId="0" fontId="9" fillId="0" borderId="0"/>
    <xf numFmtId="0" fontId="2" fillId="0" borderId="0"/>
    <xf numFmtId="0" fontId="14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Protection="0"/>
    <xf numFmtId="0" fontId="1" fillId="0" borderId="0"/>
  </cellStyleXfs>
  <cellXfs count="352">
    <xf numFmtId="0" fontId="0" fillId="0" borderId="0" xfId="0"/>
    <xf numFmtId="0" fontId="0" fillId="0" borderId="0" xfId="0" applyAlignment="1">
      <alignment horizontal="center"/>
    </xf>
    <xf numFmtId="0" fontId="4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9" fontId="4" fillId="0" borderId="0" xfId="8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2" borderId="5" xfId="0" applyNumberFormat="1" applyFont="1" applyFill="1" applyBorder="1" applyAlignment="1">
      <alignment vertical="center" wrapText="1"/>
    </xf>
    <xf numFmtId="0" fontId="4" fillId="2" borderId="10" xfId="0" applyNumberFormat="1" applyFont="1" applyFill="1" applyBorder="1" applyAlignment="1">
      <alignment vertical="center" wrapText="1"/>
    </xf>
    <xf numFmtId="0" fontId="22" fillId="0" borderId="1" xfId="9" applyFont="1" applyBorder="1" applyAlignment="1">
      <alignment horizontal="center" vertical="center"/>
    </xf>
    <xf numFmtId="0" fontId="22" fillId="0" borderId="0" xfId="9" applyFont="1" applyAlignment="1">
      <alignment horizontal="center" vertical="center"/>
    </xf>
    <xf numFmtId="0" fontId="21" fillId="0" borderId="0" xfId="9" applyAlignment="1">
      <alignment horizontal="left" vertical="center"/>
    </xf>
    <xf numFmtId="0" fontId="21" fillId="0" borderId="0" xfId="9" applyAlignment="1">
      <alignment horizontal="center" vertical="center"/>
    </xf>
    <xf numFmtId="0" fontId="21" fillId="0" borderId="1" xfId="9" applyFill="1" applyBorder="1" applyAlignment="1">
      <alignment horizontal="center" vertical="center"/>
    </xf>
    <xf numFmtId="0" fontId="21" fillId="0" borderId="0" xfId="9" applyFill="1" applyAlignment="1">
      <alignment horizontal="left" vertical="center"/>
    </xf>
    <xf numFmtId="0" fontId="21" fillId="0" borderId="1" xfId="9" applyFill="1" applyBorder="1" applyAlignment="1">
      <alignment horizontal="center" vertical="center" wrapText="1"/>
    </xf>
    <xf numFmtId="0" fontId="24" fillId="0" borderId="12" xfId="11" applyFont="1" applyFill="1" applyBorder="1" applyAlignment="1">
      <alignment vertical="center"/>
    </xf>
    <xf numFmtId="0" fontId="21" fillId="0" borderId="0" xfId="11" applyFill="1"/>
    <xf numFmtId="0" fontId="21" fillId="0" borderId="18" xfId="11" applyFill="1" applyBorder="1"/>
    <xf numFmtId="0" fontId="21" fillId="0" borderId="19" xfId="11" applyFill="1" applyBorder="1"/>
    <xf numFmtId="0" fontId="30" fillId="0" borderId="18" xfId="11" applyFont="1" applyFill="1" applyBorder="1"/>
    <xf numFmtId="14" fontId="31" fillId="0" borderId="18" xfId="11" applyNumberFormat="1" applyFont="1" applyFill="1" applyBorder="1" applyAlignment="1">
      <alignment horizontal="center"/>
    </xf>
    <xf numFmtId="0" fontId="31" fillId="0" borderId="18" xfId="11" applyFont="1" applyFill="1" applyBorder="1"/>
    <xf numFmtId="0" fontId="32" fillId="0" borderId="24" xfId="11" applyFont="1" applyFill="1" applyBorder="1" applyAlignment="1">
      <alignment horizontal="left"/>
    </xf>
    <xf numFmtId="0" fontId="21" fillId="0" borderId="24" xfId="11" applyFill="1" applyBorder="1"/>
    <xf numFmtId="14" fontId="31" fillId="0" borderId="24" xfId="11" applyNumberFormat="1" applyFont="1" applyFill="1" applyBorder="1" applyAlignment="1">
      <alignment horizontal="center"/>
    </xf>
    <xf numFmtId="0" fontId="21" fillId="0" borderId="26" xfId="11" applyFill="1" applyBorder="1"/>
    <xf numFmtId="0" fontId="34" fillId="0" borderId="25" xfId="11" applyFont="1" applyFill="1" applyBorder="1" applyAlignment="1">
      <alignment horizontal="center" vertical="center"/>
    </xf>
    <xf numFmtId="0" fontId="21" fillId="0" borderId="29" xfId="11" applyFill="1" applyBorder="1"/>
    <xf numFmtId="0" fontId="21" fillId="0" borderId="0" xfId="11" applyFill="1" applyBorder="1"/>
    <xf numFmtId="0" fontId="21" fillId="0" borderId="30" xfId="11" applyFill="1" applyBorder="1"/>
    <xf numFmtId="0" fontId="21" fillId="0" borderId="32" xfId="11" applyFill="1" applyBorder="1"/>
    <xf numFmtId="0" fontId="35" fillId="0" borderId="38" xfId="11" applyFont="1" applyFill="1" applyBorder="1" applyAlignment="1">
      <alignment horizontal="left"/>
    </xf>
    <xf numFmtId="0" fontId="35" fillId="0" borderId="0" xfId="11" applyFont="1" applyFill="1" applyAlignment="1">
      <alignment horizontal="left"/>
    </xf>
    <xf numFmtId="0" fontId="35" fillId="0" borderId="39" xfId="11" applyFont="1" applyFill="1" applyBorder="1" applyAlignment="1">
      <alignment horizontal="left"/>
    </xf>
    <xf numFmtId="0" fontId="21" fillId="0" borderId="14" xfId="11" applyFill="1" applyBorder="1"/>
    <xf numFmtId="0" fontId="40" fillId="0" borderId="0" xfId="11" applyFont="1" applyFill="1" applyBorder="1" applyAlignment="1">
      <alignment horizontal="left" vertical="center" wrapText="1"/>
    </xf>
    <xf numFmtId="0" fontId="40" fillId="0" borderId="0" xfId="11" applyFont="1" applyFill="1" applyAlignment="1">
      <alignment horizontal="left" vertical="center" wrapText="1"/>
    </xf>
    <xf numFmtId="0" fontId="41" fillId="0" borderId="18" xfId="11" applyFont="1" applyFill="1" applyBorder="1" applyAlignment="1">
      <alignment horizontal="center" vertical="center" wrapText="1"/>
    </xf>
    <xf numFmtId="0" fontId="41" fillId="0" borderId="21" xfId="11" applyFont="1" applyFill="1" applyBorder="1" applyAlignment="1">
      <alignment horizontal="center" vertical="center" wrapText="1"/>
    </xf>
    <xf numFmtId="0" fontId="41" fillId="0" borderId="0" xfId="11" applyFont="1" applyFill="1" applyAlignment="1">
      <alignment horizontal="center" vertical="center" wrapText="1"/>
    </xf>
    <xf numFmtId="0" fontId="41" fillId="0" borderId="39" xfId="11" applyFont="1" applyFill="1" applyBorder="1" applyAlignment="1">
      <alignment horizontal="center" vertical="center" wrapText="1"/>
    </xf>
    <xf numFmtId="0" fontId="41" fillId="0" borderId="38" xfId="11" applyFont="1" applyFill="1" applyBorder="1" applyAlignment="1">
      <alignment horizontal="right" vertical="center" wrapText="1"/>
    </xf>
    <xf numFmtId="0" fontId="41" fillId="0" borderId="0" xfId="11" applyFont="1" applyFill="1" applyAlignment="1">
      <alignment horizontal="right" vertical="center" wrapText="1"/>
    </xf>
    <xf numFmtId="0" fontId="41" fillId="0" borderId="38" xfId="11" applyFont="1" applyFill="1" applyBorder="1" applyAlignment="1">
      <alignment horizontal="right" wrapText="1"/>
    </xf>
    <xf numFmtId="0" fontId="41" fillId="0" borderId="0" xfId="11" applyFont="1" applyFill="1" applyAlignment="1">
      <alignment horizontal="right" wrapText="1"/>
    </xf>
    <xf numFmtId="0" fontId="41" fillId="0" borderId="0" xfId="11" applyFont="1" applyFill="1" applyAlignment="1">
      <alignment horizontal="left" wrapText="1"/>
    </xf>
    <xf numFmtId="0" fontId="42" fillId="0" borderId="0" xfId="11" applyFont="1" applyFill="1"/>
    <xf numFmtId="0" fontId="42" fillId="0" borderId="39" xfId="11" applyFont="1" applyFill="1" applyBorder="1"/>
    <xf numFmtId="0" fontId="41" fillId="0" borderId="0" xfId="11" applyFont="1" applyFill="1" applyAlignment="1">
      <alignment horizontal="center" wrapText="1"/>
    </xf>
    <xf numFmtId="0" fontId="41" fillId="0" borderId="39" xfId="11" applyFont="1" applyFill="1" applyBorder="1" applyAlignment="1">
      <alignment horizontal="center" wrapText="1"/>
    </xf>
    <xf numFmtId="0" fontId="43" fillId="0" borderId="0" xfId="11" applyFont="1" applyFill="1"/>
    <xf numFmtId="0" fontId="43" fillId="0" borderId="39" xfId="11" applyFont="1" applyFill="1" applyBorder="1"/>
    <xf numFmtId="0" fontId="42" fillId="0" borderId="38" xfId="11" applyFont="1" applyFill="1" applyBorder="1"/>
    <xf numFmtId="49" fontId="42" fillId="0" borderId="38" xfId="11" applyNumberFormat="1" applyFont="1" applyFill="1" applyBorder="1"/>
    <xf numFmtId="49" fontId="42" fillId="0" borderId="0" xfId="11" applyNumberFormat="1" applyFont="1" applyFill="1"/>
    <xf numFmtId="0" fontId="43" fillId="0" borderId="38" xfId="11" applyFont="1" applyFill="1" applyBorder="1"/>
    <xf numFmtId="0" fontId="43" fillId="0" borderId="22" xfId="11" applyFont="1" applyFill="1" applyBorder="1"/>
    <xf numFmtId="0" fontId="43" fillId="0" borderId="19" xfId="11" applyFont="1" applyFill="1" applyBorder="1"/>
    <xf numFmtId="0" fontId="43" fillId="0" borderId="23" xfId="11" applyFont="1" applyFill="1" applyBorder="1"/>
    <xf numFmtId="14" fontId="45" fillId="3" borderId="14" xfId="11" applyNumberFormat="1" applyFont="1" applyFill="1" applyBorder="1" applyAlignment="1">
      <alignment horizontal="center" vertical="center"/>
    </xf>
    <xf numFmtId="0" fontId="45" fillId="3" borderId="17" xfId="11" applyFont="1" applyFill="1" applyBorder="1" applyAlignment="1">
      <alignment horizontal="center" vertical="center" wrapText="1"/>
    </xf>
    <xf numFmtId="49" fontId="25" fillId="3" borderId="16" xfId="11" applyNumberFormat="1" applyFont="1" applyFill="1" applyBorder="1" applyAlignment="1">
      <alignment horizontal="center" vertical="center"/>
    </xf>
    <xf numFmtId="49" fontId="25" fillId="3" borderId="17" xfId="11" applyNumberFormat="1" applyFont="1" applyFill="1" applyBorder="1" applyAlignment="1">
      <alignment horizontal="center" vertical="center"/>
    </xf>
    <xf numFmtId="49" fontId="24" fillId="4" borderId="13" xfId="11" applyNumberFormat="1" applyFont="1" applyFill="1" applyBorder="1" applyAlignment="1">
      <alignment horizontal="left"/>
    </xf>
    <xf numFmtId="0" fontId="24" fillId="4" borderId="14" xfId="11" applyFont="1" applyFill="1" applyBorder="1" applyAlignment="1">
      <alignment horizontal="center"/>
    </xf>
    <xf numFmtId="0" fontId="24" fillId="4" borderId="17" xfId="11" applyFont="1" applyFill="1" applyBorder="1" applyAlignment="1">
      <alignment horizontal="center"/>
    </xf>
    <xf numFmtId="49" fontId="38" fillId="3" borderId="13" xfId="11" applyNumberFormat="1" applyFont="1" applyFill="1" applyBorder="1" applyAlignment="1">
      <alignment vertical="center"/>
    </xf>
    <xf numFmtId="0" fontId="38" fillId="3" borderId="14" xfId="11" applyFont="1" applyFill="1" applyBorder="1" applyAlignment="1">
      <alignment vertical="center"/>
    </xf>
    <xf numFmtId="14" fontId="37" fillId="3" borderId="14" xfId="11" applyNumberFormat="1" applyFont="1" applyFill="1" applyBorder="1" applyAlignment="1">
      <alignment horizontal="center" vertical="center"/>
    </xf>
    <xf numFmtId="49" fontId="37" fillId="3" borderId="14" xfId="11" applyNumberFormat="1" applyFont="1" applyFill="1" applyBorder="1" applyAlignment="1">
      <alignment vertical="center"/>
    </xf>
    <xf numFmtId="0" fontId="37" fillId="3" borderId="14" xfId="11" applyFont="1" applyFill="1" applyBorder="1" applyAlignment="1">
      <alignment vertical="center"/>
    </xf>
    <xf numFmtId="0" fontId="31" fillId="3" borderId="14" xfId="11" applyFont="1" applyFill="1" applyBorder="1"/>
    <xf numFmtId="0" fontId="31" fillId="3" borderId="17" xfId="11" applyFont="1" applyFill="1" applyBorder="1"/>
    <xf numFmtId="49" fontId="33" fillId="8" borderId="25" xfId="11" applyNumberFormat="1" applyFont="1" applyFill="1" applyBorder="1" applyAlignment="1">
      <alignment horizontal="center" vertical="center"/>
    </xf>
    <xf numFmtId="0" fontId="11" fillId="0" borderId="40" xfId="12" applyFont="1" applyBorder="1" applyAlignment="1">
      <alignment horizontal="center" vertical="center"/>
    </xf>
    <xf numFmtId="0" fontId="46" fillId="0" borderId="41" xfId="12" applyFont="1" applyBorder="1" applyAlignment="1">
      <alignment horizontal="center" vertical="center"/>
    </xf>
    <xf numFmtId="0" fontId="11" fillId="0" borderId="41" xfId="12" applyFont="1" applyBorder="1" applyAlignment="1">
      <alignment horizontal="center" vertical="center" wrapText="1"/>
    </xf>
    <xf numFmtId="0" fontId="11" fillId="0" borderId="41" xfId="12" applyFont="1" applyBorder="1" applyAlignment="1">
      <alignment horizontal="center" vertical="center"/>
    </xf>
    <xf numFmtId="0" fontId="11" fillId="0" borderId="42" xfId="12" applyFont="1" applyBorder="1" applyAlignment="1">
      <alignment horizontal="center" vertical="center"/>
    </xf>
    <xf numFmtId="0" fontId="11" fillId="0" borderId="0" xfId="12" applyFont="1" applyAlignment="1">
      <alignment horizontal="center" vertical="center"/>
    </xf>
    <xf numFmtId="0" fontId="13" fillId="0" borderId="0" xfId="12" applyFont="1" applyAlignment="1">
      <alignment vertical="center"/>
    </xf>
    <xf numFmtId="0" fontId="18" fillId="0" borderId="2" xfId="11" applyFont="1" applyFill="1" applyBorder="1" applyAlignment="1">
      <alignment horizontal="left" vertical="center" wrapText="1"/>
    </xf>
    <xf numFmtId="0" fontId="18" fillId="0" borderId="1" xfId="11" applyFont="1" applyFill="1" applyBorder="1" applyAlignment="1">
      <alignment vertical="center" wrapText="1"/>
    </xf>
    <xf numFmtId="0" fontId="1" fillId="0" borderId="0" xfId="12" applyAlignment="1">
      <alignment vertical="center"/>
    </xf>
    <xf numFmtId="0" fontId="1" fillId="0" borderId="0" xfId="12" applyAlignment="1">
      <alignment horizontal="center" vertical="center" wrapText="1"/>
    </xf>
    <xf numFmtId="0" fontId="1" fillId="0" borderId="0" xfId="12" applyAlignment="1">
      <alignment horizontal="center" vertical="center"/>
    </xf>
    <xf numFmtId="0" fontId="1" fillId="0" borderId="0" xfId="12" applyAlignment="1">
      <alignment horizontal="left" vertical="center"/>
    </xf>
    <xf numFmtId="49" fontId="33" fillId="9" borderId="25" xfId="11" applyNumberFormat="1" applyFont="1" applyFill="1" applyBorder="1" applyAlignment="1">
      <alignment horizontal="center" vertical="center"/>
    </xf>
    <xf numFmtId="49" fontId="47" fillId="0" borderId="46" xfId="0" applyNumberFormat="1" applyFont="1" applyBorder="1" applyAlignment="1">
      <alignment horizontal="center"/>
    </xf>
    <xf numFmtId="49" fontId="47" fillId="0" borderId="46" xfId="0" applyNumberFormat="1" applyFont="1" applyBorder="1" applyAlignment="1">
      <alignment horizontal="left"/>
    </xf>
    <xf numFmtId="170" fontId="22" fillId="0" borderId="1" xfId="9" applyNumberFormat="1" applyFont="1" applyBorder="1" applyAlignment="1">
      <alignment horizontal="center" vertical="center"/>
    </xf>
    <xf numFmtId="170" fontId="47" fillId="0" borderId="46" xfId="0" applyNumberFormat="1" applyFont="1" applyBorder="1" applyAlignment="1">
      <alignment horizontal="center"/>
    </xf>
    <xf numFmtId="170" fontId="21" fillId="0" borderId="0" xfId="9" applyNumberFormat="1" applyAlignment="1">
      <alignment horizontal="center" vertical="center"/>
    </xf>
    <xf numFmtId="14" fontId="12" fillId="0" borderId="0" xfId="0" applyNumberFormat="1" applyFont="1" applyAlignment="1">
      <alignment horizontal="left"/>
    </xf>
    <xf numFmtId="14" fontId="47" fillId="0" borderId="1" xfId="0" applyNumberFormat="1" applyFont="1" applyFill="1" applyBorder="1" applyAlignment="1">
      <alignment horizontal="center" vertical="center" wrapText="1"/>
    </xf>
    <xf numFmtId="166" fontId="47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48" fillId="0" borderId="0" xfId="0" applyNumberFormat="1" applyFont="1" applyFill="1" applyBorder="1" applyAlignment="1">
      <alignment horizontal="center" vertical="center"/>
    </xf>
    <xf numFmtId="167" fontId="48" fillId="0" borderId="0" xfId="0" applyNumberFormat="1" applyFont="1" applyFill="1" applyBorder="1" applyAlignment="1">
      <alignment horizontal="center" vertical="center"/>
    </xf>
    <xf numFmtId="164" fontId="47" fillId="0" borderId="0" xfId="0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49" fontId="48" fillId="0" borderId="0" xfId="0" applyNumberFormat="1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center" vertical="center"/>
    </xf>
    <xf numFmtId="49" fontId="47" fillId="0" borderId="1" xfId="0" applyNumberFormat="1" applyFont="1" applyFill="1" applyBorder="1" applyAlignment="1">
      <alignment horizontal="center" vertical="center" wrapText="1"/>
    </xf>
    <xf numFmtId="1" fontId="47" fillId="0" borderId="0" xfId="0" applyNumberFormat="1" applyFont="1" applyFill="1" applyBorder="1" applyAlignment="1">
      <alignment horizontal="center" vertical="center" wrapText="1"/>
    </xf>
    <xf numFmtId="166" fontId="47" fillId="0" borderId="0" xfId="0" applyNumberFormat="1" applyFont="1" applyFill="1" applyBorder="1" applyAlignment="1">
      <alignment horizontal="center" vertical="center" wrapText="1"/>
    </xf>
    <xf numFmtId="166" fontId="47" fillId="0" borderId="0" xfId="0" applyNumberFormat="1" applyFont="1" applyFill="1" applyBorder="1" applyAlignment="1">
      <alignment horizontal="left" vertical="center" wrapText="1"/>
    </xf>
    <xf numFmtId="14" fontId="47" fillId="0" borderId="0" xfId="0" applyNumberFormat="1" applyFont="1" applyFill="1" applyBorder="1" applyAlignment="1">
      <alignment horizontal="center" vertical="center" wrapText="1"/>
    </xf>
    <xf numFmtId="14" fontId="48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14" fontId="49" fillId="0" borderId="0" xfId="2" applyNumberFormat="1" applyFont="1" applyFill="1" applyBorder="1" applyAlignment="1" applyProtection="1">
      <alignment horizontal="center" vertical="center" wrapText="1"/>
    </xf>
    <xf numFmtId="49" fontId="47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1" fontId="47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14" fontId="48" fillId="0" borderId="0" xfId="0" applyNumberFormat="1" applyFont="1" applyFill="1" applyBorder="1" applyAlignment="1">
      <alignment horizontal="center" vertical="center"/>
    </xf>
    <xf numFmtId="14" fontId="47" fillId="0" borderId="1" xfId="2" applyNumberFormat="1" applyFont="1" applyFill="1" applyBorder="1" applyAlignment="1" applyProtection="1">
      <alignment horizontal="center" vertical="center" wrapText="1"/>
    </xf>
    <xf numFmtId="0" fontId="22" fillId="0" borderId="1" xfId="9" applyFont="1" applyBorder="1" applyAlignment="1">
      <alignment horizontal="center" vertical="center" wrapText="1"/>
    </xf>
    <xf numFmtId="14" fontId="21" fillId="0" borderId="1" xfId="9" applyNumberFormat="1" applyFill="1" applyBorder="1" applyAlignment="1">
      <alignment horizontal="center" vertical="center" wrapText="1"/>
    </xf>
    <xf numFmtId="0" fontId="21" fillId="0" borderId="0" xfId="9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48" xfId="0" applyNumberFormat="1" applyFont="1" applyFill="1" applyBorder="1" applyAlignment="1">
      <alignment vertical="center" wrapText="1"/>
    </xf>
    <xf numFmtId="0" fontId="8" fillId="2" borderId="49" xfId="0" applyNumberFormat="1" applyFont="1" applyFill="1" applyBorder="1" applyAlignment="1">
      <alignment horizontal="center" vertical="center" wrapText="1"/>
    </xf>
    <xf numFmtId="49" fontId="48" fillId="0" borderId="0" xfId="0" applyNumberFormat="1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170" fontId="47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8" fillId="2" borderId="50" xfId="0" applyNumberFormat="1" applyFont="1" applyFill="1" applyBorder="1" applyAlignment="1">
      <alignment horizontal="center" vertical="center" wrapText="1"/>
    </xf>
    <xf numFmtId="0" fontId="4" fillId="2" borderId="51" xfId="0" applyNumberFormat="1" applyFont="1" applyFill="1" applyBorder="1" applyAlignment="1">
      <alignment vertical="center" wrapText="1"/>
    </xf>
    <xf numFmtId="0" fontId="4" fillId="2" borderId="52" xfId="0" applyNumberFormat="1" applyFont="1" applyFill="1" applyBorder="1" applyAlignment="1">
      <alignment vertical="center" wrapText="1"/>
    </xf>
    <xf numFmtId="0" fontId="4" fillId="2" borderId="53" xfId="0" applyNumberFormat="1" applyFont="1" applyFill="1" applyBorder="1" applyAlignment="1">
      <alignment vertical="center" wrapText="1"/>
    </xf>
    <xf numFmtId="0" fontId="16" fillId="2" borderId="55" xfId="0" applyNumberFormat="1" applyFont="1" applyFill="1" applyBorder="1" applyAlignment="1">
      <alignment horizontal="center" vertical="center" wrapText="1"/>
    </xf>
    <xf numFmtId="0" fontId="8" fillId="2" borderId="55" xfId="0" applyNumberFormat="1" applyFont="1" applyFill="1" applyBorder="1" applyAlignment="1">
      <alignment horizontal="center" vertical="center" wrapText="1"/>
    </xf>
    <xf numFmtId="9" fontId="8" fillId="2" borderId="56" xfId="8" applyFont="1" applyFill="1" applyBorder="1" applyAlignment="1">
      <alignment horizontal="center" vertical="center" wrapText="1"/>
    </xf>
    <xf numFmtId="1" fontId="0" fillId="0" borderId="57" xfId="0" applyNumberFormat="1" applyBorder="1" applyAlignment="1">
      <alignment horizontal="center" vertical="center" wrapText="1"/>
    </xf>
    <xf numFmtId="9" fontId="4" fillId="0" borderId="58" xfId="8" applyFont="1" applyFill="1" applyBorder="1" applyAlignment="1">
      <alignment horizontal="center" vertical="center" wrapText="1"/>
    </xf>
    <xf numFmtId="1" fontId="0" fillId="0" borderId="59" xfId="0" applyNumberFormat="1" applyBorder="1" applyAlignment="1">
      <alignment horizontal="center" vertical="center" wrapText="1"/>
    </xf>
    <xf numFmtId="9" fontId="4" fillId="0" borderId="60" xfId="8" applyFont="1" applyFill="1" applyBorder="1" applyAlignment="1">
      <alignment horizontal="center" vertical="center" wrapText="1"/>
    </xf>
    <xf numFmtId="1" fontId="0" fillId="0" borderId="61" xfId="0" applyNumberFormat="1" applyBorder="1" applyAlignment="1">
      <alignment horizontal="center" vertical="center" wrapText="1"/>
    </xf>
    <xf numFmtId="9" fontId="4" fillId="0" borderId="62" xfId="8" applyFont="1" applyFill="1" applyBorder="1" applyAlignment="1">
      <alignment horizontal="center" vertical="center" wrapText="1"/>
    </xf>
    <xf numFmtId="1" fontId="19" fillId="2" borderId="63" xfId="0" applyNumberFormat="1" applyFont="1" applyFill="1" applyBorder="1" applyAlignment="1">
      <alignment horizontal="center" vertical="center" wrapText="1"/>
    </xf>
    <xf numFmtId="9" fontId="19" fillId="2" borderId="64" xfId="8" applyFont="1" applyFill="1" applyBorder="1" applyAlignment="1">
      <alignment horizontal="center" vertical="center" wrapText="1"/>
    </xf>
    <xf numFmtId="0" fontId="15" fillId="2" borderId="55" xfId="0" applyNumberFormat="1" applyFont="1" applyFill="1" applyBorder="1" applyAlignment="1">
      <alignment horizontal="center" vertical="center" wrapText="1"/>
    </xf>
    <xf numFmtId="0" fontId="4" fillId="2" borderId="55" xfId="0" applyNumberFormat="1" applyFont="1" applyFill="1" applyBorder="1" applyAlignment="1">
      <alignment horizontal="center" vertical="center" wrapText="1"/>
    </xf>
    <xf numFmtId="9" fontId="4" fillId="2" borderId="56" xfId="8" applyFont="1" applyFill="1" applyBorder="1" applyAlignment="1">
      <alignment horizontal="center" vertical="center" wrapText="1"/>
    </xf>
    <xf numFmtId="0" fontId="48" fillId="10" borderId="0" xfId="0" applyFont="1" applyFill="1" applyBorder="1" applyAlignment="1">
      <alignment horizontal="center" vertical="center"/>
    </xf>
    <xf numFmtId="0" fontId="48" fillId="11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0" fontId="18" fillId="0" borderId="6" xfId="11" applyFont="1" applyFill="1" applyBorder="1" applyAlignment="1">
      <alignment horizontal="center" vertical="center" wrapText="1"/>
    </xf>
    <xf numFmtId="0" fontId="18" fillId="0" borderId="1" xfId="1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47" fillId="0" borderId="0" xfId="2" applyNumberFormat="1" applyFont="1" applyFill="1" applyBorder="1" applyAlignment="1" applyProtection="1">
      <alignment horizontal="center" vertical="center" wrapText="1"/>
    </xf>
    <xf numFmtId="0" fontId="47" fillId="0" borderId="1" xfId="10" applyFont="1" applyFill="1" applyBorder="1" applyAlignment="1">
      <alignment horizontal="center" vertical="center" wrapText="1"/>
    </xf>
    <xf numFmtId="14" fontId="13" fillId="0" borderId="1" xfId="12" applyNumberFormat="1" applyFont="1" applyBorder="1" applyAlignment="1">
      <alignment horizontal="center" vertical="center" wrapText="1"/>
    </xf>
    <xf numFmtId="14" fontId="50" fillId="0" borderId="0" xfId="0" applyNumberFormat="1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167" fontId="47" fillId="0" borderId="0" xfId="0" applyNumberFormat="1" applyFont="1" applyFill="1" applyBorder="1" applyAlignment="1">
      <alignment horizontal="center" vertical="center"/>
    </xf>
    <xf numFmtId="0" fontId="47" fillId="0" borderId="1" xfId="0" applyNumberFormat="1" applyFont="1" applyFill="1" applyBorder="1" applyAlignment="1">
      <alignment horizontal="center" vertical="center" wrapText="1"/>
    </xf>
    <xf numFmtId="0" fontId="38" fillId="0" borderId="38" xfId="11" applyFont="1" applyFill="1" applyBorder="1" applyAlignment="1">
      <alignment horizontal="left"/>
    </xf>
    <xf numFmtId="0" fontId="38" fillId="0" borderId="0" xfId="11" applyFont="1" applyFill="1" applyAlignment="1">
      <alignment horizontal="left"/>
    </xf>
    <xf numFmtId="0" fontId="38" fillId="0" borderId="39" xfId="11" applyFont="1" applyFill="1" applyBorder="1" applyAlignment="1">
      <alignment horizontal="left"/>
    </xf>
    <xf numFmtId="0" fontId="18" fillId="0" borderId="43" xfId="11" applyFont="1" applyFill="1" applyBorder="1" applyAlignment="1">
      <alignment vertical="center" wrapText="1"/>
    </xf>
    <xf numFmtId="0" fontId="18" fillId="0" borderId="44" xfId="11" applyFont="1" applyFill="1" applyBorder="1" applyAlignment="1">
      <alignment horizontal="left" vertical="center" wrapText="1"/>
    </xf>
    <xf numFmtId="0" fontId="18" fillId="0" borderId="65" xfId="11" applyFont="1" applyFill="1" applyBorder="1" applyAlignment="1">
      <alignment horizontal="center" vertical="center" wrapText="1"/>
    </xf>
    <xf numFmtId="0" fontId="47" fillId="0" borderId="6" xfId="10" applyFont="1" applyFill="1" applyBorder="1" applyAlignment="1">
      <alignment vertical="center" wrapText="1"/>
    </xf>
    <xf numFmtId="170" fontId="13" fillId="0" borderId="6" xfId="11" applyNumberFormat="1" applyFont="1" applyFill="1" applyBorder="1" applyAlignment="1">
      <alignment horizontal="center" vertical="center" wrapText="1"/>
    </xf>
    <xf numFmtId="0" fontId="18" fillId="0" borderId="11" xfId="11" applyFont="1" applyFill="1" applyBorder="1" applyAlignment="1">
      <alignment vertical="center" wrapText="1"/>
    </xf>
    <xf numFmtId="0" fontId="18" fillId="0" borderId="6" xfId="11" applyFont="1" applyFill="1" applyBorder="1" applyAlignment="1">
      <alignment vertical="center" wrapText="1"/>
    </xf>
    <xf numFmtId="0" fontId="18" fillId="0" borderId="6" xfId="1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70" fontId="13" fillId="0" borderId="1" xfId="0" applyNumberFormat="1" applyFont="1" applyFill="1" applyBorder="1" applyAlignment="1">
      <alignment horizontal="center" vertical="center" wrapText="1"/>
    </xf>
    <xf numFmtId="0" fontId="13" fillId="0" borderId="7" xfId="2" applyFont="1" applyFill="1" applyBorder="1" applyAlignment="1" applyProtection="1">
      <alignment horizontal="left" vertical="center" wrapText="1"/>
    </xf>
    <xf numFmtId="170" fontId="13" fillId="0" borderId="6" xfId="0" applyNumberFormat="1" applyFont="1" applyFill="1" applyBorder="1" applyAlignment="1">
      <alignment horizontal="center" vertical="center" wrapText="1"/>
    </xf>
    <xf numFmtId="0" fontId="13" fillId="0" borderId="45" xfId="2" applyFont="1" applyFill="1" applyBorder="1" applyAlignment="1" applyProtection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47" fillId="0" borderId="7" xfId="2" applyFont="1" applyFill="1" applyBorder="1" applyAlignment="1" applyProtection="1">
      <alignment horizontal="left" vertical="center" wrapText="1"/>
    </xf>
    <xf numFmtId="0" fontId="13" fillId="0" borderId="7" xfId="2" applyFont="1" applyFill="1" applyBorder="1" applyAlignment="1" applyProtection="1">
      <alignment vertical="center" wrapText="1"/>
    </xf>
    <xf numFmtId="0" fontId="47" fillId="0" borderId="7" xfId="2" applyFont="1" applyFill="1" applyBorder="1" applyAlignment="1" applyProtection="1">
      <alignment vertical="center" wrapText="1"/>
    </xf>
    <xf numFmtId="170" fontId="13" fillId="0" borderId="1" xfId="11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47" fillId="0" borderId="6" xfId="2" applyFont="1" applyFill="1" applyBorder="1" applyAlignment="1" applyProtection="1">
      <alignment vertical="center" wrapText="1"/>
    </xf>
    <xf numFmtId="0" fontId="13" fillId="0" borderId="45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vertical="center" wrapText="1"/>
    </xf>
    <xf numFmtId="170" fontId="13" fillId="0" borderId="4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45" xfId="10" applyFont="1" applyFill="1" applyBorder="1" applyAlignment="1">
      <alignment vertical="center" wrapText="1"/>
    </xf>
    <xf numFmtId="0" fontId="13" fillId="0" borderId="7" xfId="10" applyFont="1" applyFill="1" applyBorder="1" applyAlignment="1">
      <alignment vertical="center" wrapText="1"/>
    </xf>
    <xf numFmtId="0" fontId="18" fillId="0" borderId="3" xfId="11" applyFont="1" applyFill="1" applyBorder="1" applyAlignment="1">
      <alignment vertical="center" wrapText="1"/>
    </xf>
    <xf numFmtId="0" fontId="18" fillId="0" borderId="4" xfId="11" applyFont="1" applyFill="1" applyBorder="1" applyAlignment="1">
      <alignment vertical="center" wrapText="1"/>
    </xf>
    <xf numFmtId="0" fontId="18" fillId="0" borderId="4" xfId="1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left" vertical="center" wrapText="1"/>
    </xf>
    <xf numFmtId="3" fontId="47" fillId="0" borderId="1" xfId="0" applyNumberFormat="1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center" vertical="center" wrapText="1"/>
    </xf>
    <xf numFmtId="14" fontId="47" fillId="0" borderId="1" xfId="0" applyNumberFormat="1" applyFont="1" applyFill="1" applyBorder="1" applyAlignment="1">
      <alignment horizontal="left" vertical="center" wrapText="1"/>
    </xf>
    <xf numFmtId="167" fontId="47" fillId="0" borderId="1" xfId="0" applyNumberFormat="1" applyFont="1" applyFill="1" applyBorder="1" applyAlignment="1">
      <alignment horizontal="center" vertical="center" wrapText="1"/>
    </xf>
    <xf numFmtId="0" fontId="47" fillId="0" borderId="0" xfId="0" applyNumberFormat="1" applyFont="1" applyFill="1" applyBorder="1" applyAlignment="1">
      <alignment horizontal="center" vertical="center" wrapText="1"/>
    </xf>
    <xf numFmtId="0" fontId="8" fillId="2" borderId="70" xfId="0" applyNumberFormat="1" applyFont="1" applyFill="1" applyBorder="1" applyAlignment="1">
      <alignment horizontal="center" vertical="center" wrapText="1"/>
    </xf>
    <xf numFmtId="0" fontId="16" fillId="2" borderId="71" xfId="0" applyNumberFormat="1" applyFont="1" applyFill="1" applyBorder="1" applyAlignment="1">
      <alignment horizontal="center" vertical="center" wrapText="1"/>
    </xf>
    <xf numFmtId="14" fontId="47" fillId="0" borderId="0" xfId="0" applyNumberFormat="1" applyFont="1" applyFill="1" applyBorder="1" applyAlignment="1">
      <alignment vertical="center"/>
    </xf>
    <xf numFmtId="14" fontId="48" fillId="0" borderId="7" xfId="0" applyNumberFormat="1" applyFont="1" applyFill="1" applyBorder="1" applyAlignment="1">
      <alignment horizontal="center" vertical="center" wrapText="1"/>
    </xf>
    <xf numFmtId="14" fontId="47" fillId="0" borderId="7" xfId="0" applyNumberFormat="1" applyFont="1" applyFill="1" applyBorder="1" applyAlignment="1">
      <alignment vertical="center" wrapText="1"/>
    </xf>
    <xf numFmtId="14" fontId="47" fillId="0" borderId="7" xfId="0" applyNumberFormat="1" applyFont="1" applyFill="1" applyBorder="1" applyAlignment="1">
      <alignment horizontal="center" vertical="center" wrapText="1"/>
    </xf>
    <xf numFmtId="14" fontId="47" fillId="0" borderId="0" xfId="0" applyNumberFormat="1" applyFont="1" applyFill="1" applyBorder="1" applyAlignment="1">
      <alignment vertical="center" wrapText="1"/>
    </xf>
    <xf numFmtId="49" fontId="48" fillId="0" borderId="47" xfId="0" applyNumberFormat="1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53" fillId="0" borderId="47" xfId="9" applyFont="1" applyBorder="1" applyAlignment="1">
      <alignment horizontal="center" vertical="center" wrapText="1"/>
    </xf>
    <xf numFmtId="0" fontId="53" fillId="0" borderId="1" xfId="9" applyFont="1" applyBorder="1" applyAlignment="1">
      <alignment horizontal="center" vertical="center" wrapText="1"/>
    </xf>
    <xf numFmtId="170" fontId="53" fillId="0" borderId="47" xfId="9" applyNumberFormat="1" applyFont="1" applyBorder="1" applyAlignment="1">
      <alignment horizontal="center" vertical="center" wrapText="1"/>
    </xf>
    <xf numFmtId="170" fontId="53" fillId="0" borderId="1" xfId="9" applyNumberFormat="1" applyFont="1" applyBorder="1" applyAlignment="1">
      <alignment horizontal="center" vertical="center" wrapText="1"/>
    </xf>
    <xf numFmtId="2" fontId="48" fillId="0" borderId="47" xfId="0" applyNumberFormat="1" applyFont="1" applyFill="1" applyBorder="1" applyAlignment="1">
      <alignment horizontal="center" vertical="center" wrapText="1"/>
    </xf>
    <xf numFmtId="2" fontId="48" fillId="0" borderId="1" xfId="0" applyNumberFormat="1" applyFont="1" applyFill="1" applyBorder="1" applyAlignment="1">
      <alignment horizontal="center" vertical="center" wrapText="1"/>
    </xf>
    <xf numFmtId="167" fontId="48" fillId="0" borderId="47" xfId="0" applyNumberFormat="1" applyFont="1" applyFill="1" applyBorder="1" applyAlignment="1">
      <alignment horizontal="center" vertical="center" wrapText="1"/>
    </xf>
    <xf numFmtId="167" fontId="48" fillId="0" borderId="1" xfId="0" applyNumberFormat="1" applyFont="1" applyFill="1" applyBorder="1" applyAlignment="1">
      <alignment horizontal="center" vertical="center" wrapText="1"/>
    </xf>
    <xf numFmtId="0" fontId="48" fillId="0" borderId="47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1" fontId="48" fillId="0" borderId="66" xfId="0" applyNumberFormat="1" applyFont="1" applyFill="1" applyBorder="1" applyAlignment="1">
      <alignment horizontal="center" vertical="center" wrapText="1"/>
    </xf>
    <xf numFmtId="1" fontId="48" fillId="0" borderId="2" xfId="0" applyNumberFormat="1" applyFont="1" applyFill="1" applyBorder="1" applyAlignment="1">
      <alignment horizontal="center" vertical="center" wrapText="1"/>
    </xf>
    <xf numFmtId="0" fontId="48" fillId="0" borderId="67" xfId="0" applyFont="1" applyFill="1" applyBorder="1" applyAlignment="1">
      <alignment horizontal="center" vertical="center" wrapText="1"/>
    </xf>
    <xf numFmtId="4" fontId="48" fillId="0" borderId="47" xfId="0" applyNumberFormat="1" applyFont="1" applyFill="1" applyBorder="1" applyAlignment="1">
      <alignment horizontal="center" vertical="center" wrapText="1"/>
    </xf>
    <xf numFmtId="4" fontId="48" fillId="0" borderId="1" xfId="0" applyNumberFormat="1" applyFont="1" applyFill="1" applyBorder="1" applyAlignment="1">
      <alignment horizontal="center" vertical="center" wrapText="1"/>
    </xf>
    <xf numFmtId="14" fontId="48" fillId="0" borderId="47" xfId="0" applyNumberFormat="1" applyFont="1" applyFill="1" applyBorder="1" applyAlignment="1">
      <alignment horizontal="center" vertical="center" wrapText="1"/>
    </xf>
    <xf numFmtId="14" fontId="48" fillId="0" borderId="1" xfId="0" applyNumberFormat="1" applyFont="1" applyFill="1" applyBorder="1" applyAlignment="1">
      <alignment horizontal="center" vertical="center" wrapText="1"/>
    </xf>
    <xf numFmtId="1" fontId="0" fillId="0" borderId="45" xfId="0" applyNumberFormat="1" applyBorder="1" applyAlignment="1">
      <alignment horizontal="center" vertical="center" wrapText="1"/>
    </xf>
    <xf numFmtId="1" fontId="0" fillId="0" borderId="74" xfId="0" applyNumberFormat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75" xfId="0" applyNumberFormat="1" applyFont="1" applyFill="1" applyBorder="1" applyAlignment="1">
      <alignment horizontal="center" vertical="center" wrapText="1"/>
    </xf>
    <xf numFmtId="1" fontId="0" fillId="0" borderId="76" xfId="0" applyNumberFormat="1" applyBorder="1" applyAlignment="1">
      <alignment horizontal="center" vertical="center" wrapText="1"/>
    </xf>
    <xf numFmtId="1" fontId="0" fillId="0" borderId="69" xfId="0" applyNumberFormat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 wrapText="1"/>
    </xf>
    <xf numFmtId="0" fontId="4" fillId="0" borderId="68" xfId="0" applyNumberFormat="1" applyFont="1" applyFill="1" applyBorder="1" applyAlignment="1">
      <alignment horizontal="center" vertical="center" wrapText="1"/>
    </xf>
    <xf numFmtId="0" fontId="19" fillId="2" borderId="9" xfId="0" applyNumberFormat="1" applyFont="1" applyFill="1" applyBorder="1" applyAlignment="1">
      <alignment horizontal="right" vertical="center" wrapText="1"/>
    </xf>
    <xf numFmtId="0" fontId="19" fillId="2" borderId="54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1" fontId="19" fillId="2" borderId="76" xfId="0" applyNumberFormat="1" applyFont="1" applyFill="1" applyBorder="1" applyAlignment="1">
      <alignment horizontal="center" vertical="center" wrapText="1"/>
    </xf>
    <xf numFmtId="1" fontId="19" fillId="2" borderId="74" xfId="0" applyNumberFormat="1" applyFont="1" applyFill="1" applyBorder="1" applyAlignment="1">
      <alignment horizontal="center" vertical="center" wrapText="1"/>
    </xf>
    <xf numFmtId="0" fontId="19" fillId="2" borderId="43" xfId="0" applyNumberFormat="1" applyFont="1" applyFill="1" applyBorder="1" applyAlignment="1">
      <alignment horizontal="center" vertical="center" wrapText="1"/>
    </xf>
    <xf numFmtId="0" fontId="19" fillId="2" borderId="75" xfId="0" applyNumberFormat="1" applyFont="1" applyFill="1" applyBorder="1" applyAlignment="1">
      <alignment horizontal="center" vertical="center" wrapText="1"/>
    </xf>
    <xf numFmtId="1" fontId="0" fillId="0" borderId="72" xfId="0" applyNumberFormat="1" applyBorder="1" applyAlignment="1">
      <alignment horizontal="center" vertical="center" wrapText="1"/>
    </xf>
    <xf numFmtId="0" fontId="4" fillId="0" borderId="73" xfId="0" applyNumberFormat="1" applyFont="1" applyFill="1" applyBorder="1" applyAlignment="1">
      <alignment horizontal="center" vertical="center" wrapText="1"/>
    </xf>
    <xf numFmtId="49" fontId="33" fillId="9" borderId="36" xfId="11" applyNumberFormat="1" applyFont="1" applyFill="1" applyBorder="1" applyAlignment="1">
      <alignment horizontal="center" vertical="center"/>
    </xf>
    <xf numFmtId="49" fontId="33" fillId="9" borderId="37" xfId="11" applyNumberFormat="1" applyFont="1" applyFill="1" applyBorder="1" applyAlignment="1">
      <alignment horizontal="center" vertical="center"/>
    </xf>
    <xf numFmtId="0" fontId="34" fillId="0" borderId="31" xfId="11" applyFont="1" applyFill="1" applyBorder="1" applyAlignment="1">
      <alignment horizontal="center" vertical="center"/>
    </xf>
    <xf numFmtId="0" fontId="34" fillId="0" borderId="32" xfId="11" applyFont="1" applyFill="1" applyBorder="1" applyAlignment="1">
      <alignment horizontal="center" vertical="center"/>
    </xf>
    <xf numFmtId="0" fontId="34" fillId="0" borderId="33" xfId="11" applyFont="1" applyFill="1" applyBorder="1" applyAlignment="1">
      <alignment horizontal="center" vertical="center"/>
    </xf>
    <xf numFmtId="0" fontId="34" fillId="0" borderId="34" xfId="11" applyFont="1" applyFill="1" applyBorder="1" applyAlignment="1">
      <alignment horizontal="center" vertical="center"/>
    </xf>
    <xf numFmtId="0" fontId="34" fillId="0" borderId="24" xfId="11" applyFont="1" applyFill="1" applyBorder="1" applyAlignment="1">
      <alignment horizontal="center" vertical="center"/>
    </xf>
    <xf numFmtId="0" fontId="34" fillId="0" borderId="35" xfId="11" applyFont="1" applyFill="1" applyBorder="1" applyAlignment="1">
      <alignment horizontal="center" vertical="center"/>
    </xf>
    <xf numFmtId="49" fontId="33" fillId="5" borderId="25" xfId="11" applyNumberFormat="1" applyFont="1" applyFill="1" applyBorder="1" applyAlignment="1">
      <alignment horizontal="center" vertical="center"/>
    </xf>
    <xf numFmtId="0" fontId="33" fillId="5" borderId="25" xfId="11" applyFont="1" applyFill="1" applyBorder="1" applyAlignment="1">
      <alignment horizontal="center" vertical="center"/>
    </xf>
    <xf numFmtId="0" fontId="34" fillId="0" borderId="27" xfId="11" applyNumberFormat="1" applyFont="1" applyFill="1" applyBorder="1" applyAlignment="1">
      <alignment horizontal="center" vertical="center"/>
    </xf>
    <xf numFmtId="0" fontId="34" fillId="0" borderId="30" xfId="11" applyNumberFormat="1" applyFont="1" applyFill="1" applyBorder="1" applyAlignment="1">
      <alignment horizontal="center" vertical="center"/>
    </xf>
    <xf numFmtId="0" fontId="34" fillId="0" borderId="28" xfId="11" applyNumberFormat="1" applyFont="1" applyFill="1" applyBorder="1" applyAlignment="1">
      <alignment horizontal="center" vertical="center"/>
    </xf>
    <xf numFmtId="49" fontId="25" fillId="7" borderId="13" xfId="11" applyNumberFormat="1" applyFont="1" applyFill="1" applyBorder="1" applyAlignment="1">
      <alignment horizontal="center" vertical="center"/>
    </xf>
    <xf numFmtId="169" fontId="25" fillId="7" borderId="14" xfId="11" applyNumberFormat="1" applyFont="1" applyFill="1" applyBorder="1" applyAlignment="1">
      <alignment horizontal="center" vertical="center"/>
    </xf>
    <xf numFmtId="169" fontId="25" fillId="7" borderId="15" xfId="11" applyNumberFormat="1" applyFont="1" applyFill="1" applyBorder="1" applyAlignment="1">
      <alignment horizontal="center" vertical="center"/>
    </xf>
    <xf numFmtId="49" fontId="26" fillId="3" borderId="20" xfId="11" applyNumberFormat="1" applyFont="1" applyFill="1" applyBorder="1" applyAlignment="1">
      <alignment horizontal="center" vertical="center" wrapText="1"/>
    </xf>
    <xf numFmtId="0" fontId="27" fillId="3" borderId="18" xfId="11" applyFont="1" applyFill="1" applyBorder="1" applyAlignment="1">
      <alignment horizontal="center" vertical="center" wrapText="1"/>
    </xf>
    <xf numFmtId="0" fontId="27" fillId="3" borderId="21" xfId="11" applyFont="1" applyFill="1" applyBorder="1" applyAlignment="1">
      <alignment horizontal="center" vertical="center" wrapText="1"/>
    </xf>
    <xf numFmtId="0" fontId="27" fillId="3" borderId="22" xfId="11" applyFont="1" applyFill="1" applyBorder="1" applyAlignment="1">
      <alignment horizontal="center" vertical="center" wrapText="1"/>
    </xf>
    <xf numFmtId="0" fontId="27" fillId="3" borderId="19" xfId="11" applyFont="1" applyFill="1" applyBorder="1" applyAlignment="1">
      <alignment horizontal="center" vertical="center" wrapText="1"/>
    </xf>
    <xf numFmtId="0" fontId="27" fillId="3" borderId="23" xfId="11" applyFont="1" applyFill="1" applyBorder="1" applyAlignment="1">
      <alignment horizontal="center" vertical="center" wrapText="1"/>
    </xf>
    <xf numFmtId="49" fontId="28" fillId="0" borderId="13" xfId="11" applyNumberFormat="1" applyFont="1" applyFill="1" applyBorder="1" applyAlignment="1">
      <alignment horizontal="center" vertical="center"/>
    </xf>
    <xf numFmtId="49" fontId="28" fillId="0" borderId="17" xfId="11" applyNumberFormat="1" applyFont="1" applyFill="1" applyBorder="1" applyAlignment="1">
      <alignment horizontal="center" vertical="center"/>
    </xf>
    <xf numFmtId="14" fontId="45" fillId="3" borderId="13" xfId="11" applyNumberFormat="1" applyFont="1" applyFill="1" applyBorder="1" applyAlignment="1">
      <alignment horizontal="center" vertical="center"/>
    </xf>
    <xf numFmtId="14" fontId="45" fillId="3" borderId="17" xfId="11" applyNumberFormat="1" applyFont="1" applyFill="1" applyBorder="1" applyAlignment="1">
      <alignment horizontal="center" vertical="center"/>
    </xf>
    <xf numFmtId="14" fontId="7" fillId="0" borderId="13" xfId="11" applyNumberFormat="1" applyFont="1" applyFill="1" applyBorder="1" applyAlignment="1">
      <alignment horizontal="center" vertical="center" wrapText="1"/>
    </xf>
    <xf numFmtId="14" fontId="7" fillId="0" borderId="17" xfId="11" applyNumberFormat="1" applyFont="1" applyFill="1" applyBorder="1" applyAlignment="1">
      <alignment horizontal="center" vertical="center" wrapText="1"/>
    </xf>
    <xf numFmtId="14" fontId="29" fillId="0" borderId="13" xfId="11" applyNumberFormat="1" applyFont="1" applyFill="1" applyBorder="1" applyAlignment="1">
      <alignment horizontal="center" vertical="center"/>
    </xf>
    <xf numFmtId="14" fontId="29" fillId="0" borderId="14" xfId="11" applyNumberFormat="1" applyFont="1" applyFill="1" applyBorder="1" applyAlignment="1">
      <alignment horizontal="center" vertical="center"/>
    </xf>
    <xf numFmtId="14" fontId="29" fillId="0" borderId="17" xfId="11" applyNumberFormat="1" applyFont="1" applyFill="1" applyBorder="1" applyAlignment="1">
      <alignment horizontal="center" vertical="center"/>
    </xf>
    <xf numFmtId="49" fontId="34" fillId="0" borderId="25" xfId="11" applyNumberFormat="1" applyFont="1" applyFill="1" applyBorder="1" applyAlignment="1">
      <alignment horizontal="center" vertical="center"/>
    </xf>
    <xf numFmtId="0" fontId="34" fillId="0" borderId="25" xfId="11" applyFont="1" applyFill="1" applyBorder="1" applyAlignment="1">
      <alignment horizontal="center" vertical="center"/>
    </xf>
    <xf numFmtId="49" fontId="33" fillId="8" borderId="27" xfId="11" applyNumberFormat="1" applyFont="1" applyFill="1" applyBorder="1" applyAlignment="1">
      <alignment horizontal="center" vertical="center"/>
    </xf>
    <xf numFmtId="49" fontId="33" fillId="8" borderId="28" xfId="11" applyNumberFormat="1" applyFont="1" applyFill="1" applyBorder="1" applyAlignment="1">
      <alignment horizontal="center" vertical="center"/>
    </xf>
    <xf numFmtId="0" fontId="33" fillId="8" borderId="28" xfId="11" applyFont="1" applyFill="1" applyBorder="1" applyAlignment="1">
      <alignment horizontal="center" vertical="center"/>
    </xf>
    <xf numFmtId="0" fontId="34" fillId="0" borderId="31" xfId="11" applyFont="1" applyFill="1" applyBorder="1" applyAlignment="1">
      <alignment horizontal="center" vertical="center" wrapText="1"/>
    </xf>
    <xf numFmtId="0" fontId="34" fillId="0" borderId="32" xfId="11" applyFont="1" applyFill="1" applyBorder="1" applyAlignment="1">
      <alignment horizontal="center" vertical="center" wrapText="1"/>
    </xf>
    <xf numFmtId="0" fontId="34" fillId="0" borderId="33" xfId="11" applyFont="1" applyFill="1" applyBorder="1" applyAlignment="1">
      <alignment horizontal="center" vertical="center" wrapText="1"/>
    </xf>
    <xf numFmtId="0" fontId="34" fillId="0" borderId="34" xfId="11" applyFont="1" applyFill="1" applyBorder="1" applyAlignment="1">
      <alignment horizontal="center" vertical="center" wrapText="1"/>
    </xf>
    <xf numFmtId="0" fontId="34" fillId="0" borderId="24" xfId="11" applyFont="1" applyFill="1" applyBorder="1" applyAlignment="1">
      <alignment horizontal="center" vertical="center" wrapText="1"/>
    </xf>
    <xf numFmtId="0" fontId="34" fillId="0" borderId="35" xfId="11" applyFont="1" applyFill="1" applyBorder="1" applyAlignment="1">
      <alignment horizontal="center" vertical="center" wrapText="1"/>
    </xf>
    <xf numFmtId="49" fontId="33" fillId="0" borderId="32" xfId="11" applyNumberFormat="1" applyFont="1" applyFill="1" applyBorder="1" applyAlignment="1">
      <alignment horizontal="center"/>
    </xf>
    <xf numFmtId="0" fontId="33" fillId="0" borderId="32" xfId="11" applyFont="1" applyFill="1" applyBorder="1" applyAlignment="1">
      <alignment horizontal="center"/>
    </xf>
    <xf numFmtId="49" fontId="34" fillId="0" borderId="30" xfId="11" applyNumberFormat="1" applyFont="1" applyFill="1" applyBorder="1" applyAlignment="1">
      <alignment horizontal="center" vertical="center"/>
    </xf>
    <xf numFmtId="49" fontId="33" fillId="6" borderId="25" xfId="11" applyNumberFormat="1" applyFont="1" applyFill="1" applyBorder="1" applyAlignment="1">
      <alignment horizontal="center" vertical="center"/>
    </xf>
    <xf numFmtId="0" fontId="33" fillId="6" borderId="25" xfId="11" applyFont="1" applyFill="1" applyBorder="1" applyAlignment="1">
      <alignment horizontal="center" vertical="center"/>
    </xf>
    <xf numFmtId="0" fontId="36" fillId="0" borderId="38" xfId="11" applyFont="1" applyFill="1" applyBorder="1" applyAlignment="1">
      <alignment horizontal="left"/>
    </xf>
    <xf numFmtId="0" fontId="36" fillId="0" borderId="0" xfId="11" applyFont="1" applyFill="1" applyAlignment="1">
      <alignment horizontal="left"/>
    </xf>
    <xf numFmtId="0" fontId="36" fillId="0" borderId="39" xfId="11" applyFont="1" applyFill="1" applyBorder="1" applyAlignment="1">
      <alignment horizontal="left"/>
    </xf>
    <xf numFmtId="0" fontId="34" fillId="0" borderId="27" xfId="11" applyFont="1" applyFill="1" applyBorder="1" applyAlignment="1">
      <alignment horizontal="center" vertical="center" wrapText="1"/>
    </xf>
    <xf numFmtId="0" fontId="34" fillId="0" borderId="30" xfId="11" applyFont="1" applyFill="1" applyBorder="1" applyAlignment="1">
      <alignment horizontal="center" vertical="center" wrapText="1"/>
    </xf>
    <xf numFmtId="0" fontId="34" fillId="0" borderId="28" xfId="11" applyFont="1" applyFill="1" applyBorder="1" applyAlignment="1">
      <alignment horizontal="center" vertical="center" wrapText="1"/>
    </xf>
    <xf numFmtId="49" fontId="33" fillId="0" borderId="32" xfId="11" applyNumberFormat="1" applyFont="1" applyFill="1" applyBorder="1" applyAlignment="1">
      <alignment horizontal="center" vertical="center"/>
    </xf>
    <xf numFmtId="0" fontId="33" fillId="0" borderId="32" xfId="11" applyFont="1" applyFill="1" applyBorder="1" applyAlignment="1">
      <alignment horizontal="center" vertical="center"/>
    </xf>
    <xf numFmtId="0" fontId="34" fillId="0" borderId="32" xfId="11" applyNumberFormat="1" applyFont="1" applyFill="1" applyBorder="1" applyAlignment="1">
      <alignment horizontal="center" vertical="center"/>
    </xf>
    <xf numFmtId="0" fontId="35" fillId="0" borderId="20" xfId="11" applyFont="1" applyFill="1" applyBorder="1" applyAlignment="1">
      <alignment horizontal="center"/>
    </xf>
    <xf numFmtId="0" fontId="35" fillId="0" borderId="18" xfId="11" applyFont="1" applyFill="1" applyBorder="1" applyAlignment="1">
      <alignment horizontal="center"/>
    </xf>
    <xf numFmtId="0" fontId="35" fillId="0" borderId="21" xfId="11" applyFont="1" applyFill="1" applyBorder="1" applyAlignment="1">
      <alignment horizontal="center"/>
    </xf>
    <xf numFmtId="49" fontId="36" fillId="0" borderId="38" xfId="11" applyNumberFormat="1" applyFont="1" applyFill="1" applyBorder="1" applyAlignment="1">
      <alignment horizontal="left"/>
    </xf>
    <xf numFmtId="49" fontId="36" fillId="0" borderId="0" xfId="11" applyNumberFormat="1" applyFont="1" applyFill="1" applyAlignment="1">
      <alignment horizontal="left"/>
    </xf>
    <xf numFmtId="49" fontId="36" fillId="0" borderId="39" xfId="11" applyNumberFormat="1" applyFont="1" applyFill="1" applyBorder="1" applyAlignment="1">
      <alignment horizontal="left"/>
    </xf>
    <xf numFmtId="0" fontId="35" fillId="0" borderId="38" xfId="11" applyFont="1" applyFill="1" applyBorder="1" applyAlignment="1">
      <alignment horizontal="left"/>
    </xf>
    <xf numFmtId="0" fontId="35" fillId="0" borderId="0" xfId="11" applyFont="1" applyFill="1" applyAlignment="1">
      <alignment horizontal="left"/>
    </xf>
    <xf numFmtId="0" fontId="35" fillId="0" borderId="39" xfId="11" applyFont="1" applyFill="1" applyBorder="1" applyAlignment="1">
      <alignment horizontal="left"/>
    </xf>
    <xf numFmtId="49" fontId="44" fillId="0" borderId="0" xfId="11" applyNumberFormat="1" applyFont="1" applyFill="1" applyBorder="1" applyAlignment="1">
      <alignment horizontal="center" vertical="center"/>
    </xf>
    <xf numFmtId="0" fontId="38" fillId="0" borderId="38" xfId="11" applyFont="1" applyFill="1" applyBorder="1" applyAlignment="1">
      <alignment horizontal="left"/>
    </xf>
    <xf numFmtId="0" fontId="38" fillId="0" borderId="0" xfId="11" applyFont="1" applyFill="1" applyAlignment="1">
      <alignment horizontal="left"/>
    </xf>
    <xf numFmtId="0" fontId="38" fillId="0" borderId="39" xfId="11" applyFont="1" applyFill="1" applyBorder="1" applyAlignment="1">
      <alignment horizontal="left"/>
    </xf>
    <xf numFmtId="49" fontId="34" fillId="0" borderId="18" xfId="11" applyNumberFormat="1" applyFont="1" applyFill="1" applyBorder="1" applyAlignment="1">
      <alignment horizontal="center" vertical="center" wrapText="1"/>
    </xf>
    <xf numFmtId="49" fontId="34" fillId="0" borderId="0" xfId="11" applyNumberFormat="1" applyFont="1" applyFill="1" applyBorder="1" applyAlignment="1">
      <alignment horizontal="center" vertical="center" wrapText="1"/>
    </xf>
    <xf numFmtId="49" fontId="41" fillId="0" borderId="20" xfId="11" applyNumberFormat="1" applyFont="1" applyFill="1" applyBorder="1" applyAlignment="1">
      <alignment horizontal="right" vertical="center" wrapText="1"/>
    </xf>
    <xf numFmtId="0" fontId="41" fillId="0" borderId="18" xfId="11" applyFont="1" applyFill="1" applyBorder="1" applyAlignment="1">
      <alignment horizontal="right" vertical="center" wrapText="1"/>
    </xf>
    <xf numFmtId="0" fontId="41" fillId="0" borderId="38" xfId="11" applyFont="1" applyFill="1" applyBorder="1" applyAlignment="1">
      <alignment horizontal="right" vertical="center" wrapText="1"/>
    </xf>
    <xf numFmtId="0" fontId="41" fillId="0" borderId="0" xfId="11" applyFont="1" applyFill="1" applyAlignment="1">
      <alignment horizontal="right" vertical="center" wrapText="1"/>
    </xf>
    <xf numFmtId="49" fontId="41" fillId="0" borderId="38" xfId="11" applyNumberFormat="1" applyFont="1" applyFill="1" applyBorder="1" applyAlignment="1">
      <alignment horizontal="right" wrapText="1"/>
    </xf>
    <xf numFmtId="0" fontId="41" fillId="0" borderId="0" xfId="11" applyFont="1" applyFill="1" applyAlignment="1">
      <alignment horizontal="right" wrapText="1"/>
    </xf>
    <xf numFmtId="49" fontId="41" fillId="0" borderId="38" xfId="11" applyNumberFormat="1" applyFont="1" applyFill="1" applyBorder="1" applyAlignment="1">
      <alignment horizontal="right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4" fontId="13" fillId="0" borderId="1" xfId="12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3" fillId="0" borderId="1" xfId="12" applyFont="1" applyFill="1" applyBorder="1" applyAlignment="1">
      <alignment horizontal="center" vertical="center" wrapText="1"/>
    </xf>
    <xf numFmtId="14" fontId="13" fillId="0" borderId="7" xfId="12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0" fontId="13" fillId="0" borderId="1" xfId="12" applyFont="1" applyFill="1" applyBorder="1" applyAlignment="1">
      <alignment horizontal="left" vertical="center" wrapText="1"/>
    </xf>
    <xf numFmtId="49" fontId="47" fillId="0" borderId="1" xfId="0" applyNumberFormat="1" applyFont="1" applyFill="1" applyBorder="1" applyAlignment="1">
      <alignment horizontal="center" vertical="center"/>
    </xf>
    <xf numFmtId="170" fontId="47" fillId="0" borderId="1" xfId="0" applyNumberFormat="1" applyFont="1" applyFill="1" applyBorder="1" applyAlignment="1">
      <alignment horizontal="center" vertical="center"/>
    </xf>
  </cellXfs>
  <cellStyles count="13">
    <cellStyle name="Euro" xfId="1" xr:uid="{00000000-0005-0000-0000-000000000000}"/>
    <cellStyle name="Lien hypertexte" xfId="2" builtinId="8"/>
    <cellStyle name="Lien hypertexte 2" xfId="10" xr:uid="{770DE1F5-CF60-3A42-B3D3-140F39A35F63}"/>
    <cellStyle name="Milliers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3" xfId="12" xr:uid="{641F4563-1A71-D14C-8DDD-530BAE7DE937}"/>
    <cellStyle name="Normal 3" xfId="6" xr:uid="{00000000-0005-0000-0000-000006000000}"/>
    <cellStyle name="Normal 3 2" xfId="11" xr:uid="{F6D8023D-467A-3546-B422-45F3F3FEAA46}"/>
    <cellStyle name="Normal 4" xfId="7" xr:uid="{00000000-0005-0000-0000-000007000000}"/>
    <cellStyle name="Normal 5" xfId="9" xr:uid="{F4100509-5F64-B24D-A8E7-4D45A0087E15}"/>
    <cellStyle name="Pourcentage" xfId="8" builtinId="5"/>
  </cellStyles>
  <dxfs count="675"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C5FB"/>
        </patternFill>
      </fill>
    </dxf>
    <dxf>
      <fill>
        <patternFill>
          <bgColor rgb="FFFFFCAE"/>
        </patternFill>
      </fill>
    </dxf>
    <dxf>
      <font>
        <b/>
        <i val="0"/>
        <color rgb="FFFF0000"/>
      </font>
    </dxf>
    <dxf>
      <fill>
        <patternFill>
          <bgColor rgb="FFFFC5FB"/>
        </patternFill>
      </fill>
    </dxf>
    <dxf>
      <fill>
        <patternFill>
          <bgColor rgb="FFFFFCAE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  <dxf>
      <font>
        <b/>
        <i val="0"/>
        <color rgb="FF0432FF"/>
      </font>
    </dxf>
    <dxf>
      <fill>
        <patternFill>
          <bgColor rgb="FFFFFCAE"/>
        </patternFill>
      </fill>
    </dxf>
    <dxf>
      <fill>
        <patternFill>
          <bgColor rgb="FFFFC5FB"/>
        </patternFill>
      </fill>
    </dxf>
    <dxf>
      <font>
        <b/>
        <i val="0"/>
        <color rgb="FFFF0000"/>
      </font>
    </dxf>
    <dxf>
      <font>
        <b/>
        <i val="0"/>
        <color rgb="FF0432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CAE"/>
      <color rgb="FFFFC5FB"/>
      <color rgb="FFFF8AD8"/>
      <color rgb="FFFFC7FD"/>
      <color rgb="FF0432FF"/>
      <color rgb="FF7A81FF"/>
      <color rgb="FF95FDA6"/>
      <color rgb="FF67EEF0"/>
      <color rgb="FFD59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50</xdr:row>
      <xdr:rowOff>114300</xdr:rowOff>
    </xdr:from>
    <xdr:to>
      <xdr:col>10</xdr:col>
      <xdr:colOff>1409699</xdr:colOff>
      <xdr:row>51</xdr:row>
      <xdr:rowOff>0</xdr:rowOff>
    </xdr:to>
    <xdr:sp macro="" textlink="">
      <xdr:nvSpPr>
        <xdr:cNvPr id="2" name="Shape 44">
          <a:extLst>
            <a:ext uri="{FF2B5EF4-FFF2-40B4-BE49-F238E27FC236}">
              <a16:creationId xmlns:a16="http://schemas.microsoft.com/office/drawing/2014/main" id="{AB17BB67-2DB6-034B-9A48-57B5145B72A3}"/>
            </a:ext>
          </a:extLst>
        </xdr:cNvPr>
        <xdr:cNvSpPr/>
      </xdr:nvSpPr>
      <xdr:spPr>
        <a:xfrm flipV="1">
          <a:off x="25400" y="17208500"/>
          <a:ext cx="15011399" cy="50800"/>
        </a:xfrm>
        <a:prstGeom prst="line">
          <a:avLst/>
        </a:prstGeom>
        <a:noFill/>
        <a:ln w="38100" cap="flat">
          <a:solidFill>
            <a:srgbClr val="000000"/>
          </a:solidFill>
          <a:prstDash val="dash"/>
          <a:round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V%20-%20LISTE%20DES%20RESERV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00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- LISTE DES RESERV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 PAS TOUCHER"/>
      <sheetName val="LISTE DES OCCUPANTS"/>
      <sheetName val="PV - LISTE DES RESERVES"/>
      <sheetName val="RECAP"/>
      <sheetName val="VIERGE"/>
      <sheetName val="PC"/>
      <sheetName val="A002"/>
      <sheetName val="A101"/>
      <sheetName val="B002"/>
      <sheetName val="B102"/>
      <sheetName val="C001"/>
      <sheetName val="C004"/>
      <sheetName val="C102"/>
    </sheetNames>
    <sheetDataSet>
      <sheetData sheetId="0"/>
      <sheetData sheetId="1">
        <row r="12">
          <cell r="I12">
            <v>44038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 PAS TOUCHER"/>
      <sheetName val="LISTE DES OCCUPANTS"/>
      <sheetName val="PV - LISTE DES RESERVES"/>
      <sheetName val="RECAP"/>
      <sheetName val="VIERGE"/>
      <sheetName val="PC"/>
      <sheetName val="A002"/>
      <sheetName val="A101"/>
      <sheetName val="B002"/>
      <sheetName val="B102"/>
      <sheetName val="C001"/>
      <sheetName val="C004"/>
      <sheetName val="C102"/>
      <sheetName val="A01"/>
    </sheetNames>
    <sheetDataSet>
      <sheetData sheetId="0"/>
      <sheetData sheetId="1">
        <row r="12">
          <cell r="I12">
            <v>44038</v>
          </cell>
        </row>
        <row r="13">
          <cell r="I13">
            <v>44038</v>
          </cell>
        </row>
        <row r="14">
          <cell r="I14">
            <v>44038</v>
          </cell>
        </row>
        <row r="16">
          <cell r="I16">
            <v>44039</v>
          </cell>
        </row>
        <row r="17">
          <cell r="I17">
            <v>44039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E4C1-BF74-1841-ACCF-BC532C1952D5}">
  <sheetPr>
    <tabColor rgb="FFFF0000"/>
    <pageSetUpPr fitToPage="1"/>
  </sheetPr>
  <dimension ref="A1:F20"/>
  <sheetViews>
    <sheetView workbookViewId="0">
      <selection activeCell="C31" sqref="C31"/>
    </sheetView>
  </sheetViews>
  <sheetFormatPr baseColWidth="10" defaultRowHeight="13"/>
  <cols>
    <col min="1" max="1" width="48" style="85" bestFit="1" customWidth="1"/>
    <col min="2" max="2" width="29.83203125" style="88" customWidth="1"/>
    <col min="3" max="3" width="14.1640625" style="87" customWidth="1"/>
    <col min="4" max="4" width="38.6640625" style="86" customWidth="1"/>
    <col min="5" max="5" width="17.83203125" style="87" customWidth="1"/>
    <col min="6" max="6" width="38" style="85" customWidth="1"/>
    <col min="7" max="16384" width="10.83203125" style="85"/>
  </cols>
  <sheetData>
    <row r="1" spans="1:6" s="81" customFormat="1" ht="52" customHeight="1" thickBot="1">
      <c r="A1" s="76" t="s">
        <v>16</v>
      </c>
      <c r="B1" s="77" t="s">
        <v>3</v>
      </c>
      <c r="C1" s="77" t="s">
        <v>146</v>
      </c>
      <c r="D1" s="78" t="s">
        <v>89</v>
      </c>
      <c r="E1" s="79" t="s">
        <v>90</v>
      </c>
      <c r="F1" s="80" t="s">
        <v>71</v>
      </c>
    </row>
    <row r="2" spans="1:6" s="82" customFormat="1" ht="17">
      <c r="A2" s="175" t="s">
        <v>102</v>
      </c>
      <c r="B2" s="176"/>
      <c r="C2" s="177" t="s">
        <v>147</v>
      </c>
      <c r="D2" s="178"/>
      <c r="E2" s="179"/>
      <c r="F2" s="202"/>
    </row>
    <row r="3" spans="1:6" s="82" customFormat="1" ht="17">
      <c r="A3" s="180" t="s">
        <v>92</v>
      </c>
      <c r="B3" s="181"/>
      <c r="C3" s="162" t="s">
        <v>147</v>
      </c>
      <c r="D3" s="182"/>
      <c r="E3" s="179"/>
      <c r="F3" s="202"/>
    </row>
    <row r="4" spans="1:6" s="82" customFormat="1" ht="17">
      <c r="A4" s="180" t="s">
        <v>96</v>
      </c>
      <c r="B4" s="181"/>
      <c r="C4" s="162" t="s">
        <v>147</v>
      </c>
      <c r="D4" s="183"/>
      <c r="E4" s="184"/>
      <c r="F4" s="185"/>
    </row>
    <row r="5" spans="1:6" s="82" customFormat="1" ht="17">
      <c r="A5" s="180" t="s">
        <v>103</v>
      </c>
      <c r="B5" s="181"/>
      <c r="C5" s="162" t="s">
        <v>147</v>
      </c>
      <c r="D5" s="183"/>
      <c r="E5" s="186"/>
      <c r="F5" s="187"/>
    </row>
    <row r="6" spans="1:6" s="82" customFormat="1" ht="17">
      <c r="A6" s="180" t="s">
        <v>104</v>
      </c>
      <c r="B6" s="181"/>
      <c r="C6" s="162" t="s">
        <v>148</v>
      </c>
      <c r="D6" s="188"/>
      <c r="E6" s="186"/>
      <c r="F6" s="185"/>
    </row>
    <row r="7" spans="1:6" s="82" customFormat="1" ht="17">
      <c r="A7" s="180" t="s">
        <v>105</v>
      </c>
      <c r="B7" s="181"/>
      <c r="C7" s="162" t="s">
        <v>147</v>
      </c>
      <c r="D7" s="188"/>
      <c r="E7" s="186"/>
      <c r="F7" s="189"/>
    </row>
    <row r="8" spans="1:6" s="82" customFormat="1" ht="17">
      <c r="A8" s="180" t="s">
        <v>106</v>
      </c>
      <c r="B8" s="181"/>
      <c r="C8" s="162" t="s">
        <v>148</v>
      </c>
      <c r="D8" s="188"/>
      <c r="E8" s="186"/>
      <c r="F8" s="190"/>
    </row>
    <row r="9" spans="1:6" s="82" customFormat="1" ht="17">
      <c r="A9" s="180" t="s">
        <v>97</v>
      </c>
      <c r="B9" s="181"/>
      <c r="C9" s="162" t="s">
        <v>147</v>
      </c>
      <c r="D9" s="188"/>
      <c r="E9" s="186"/>
      <c r="F9" s="191"/>
    </row>
    <row r="10" spans="1:6" s="82" customFormat="1" ht="17">
      <c r="A10" s="180" t="s">
        <v>107</v>
      </c>
      <c r="B10" s="181"/>
      <c r="C10" s="162" t="s">
        <v>148</v>
      </c>
      <c r="D10" s="188"/>
      <c r="E10" s="186"/>
      <c r="F10" s="185"/>
    </row>
    <row r="11" spans="1:6" s="82" customFormat="1" ht="17">
      <c r="A11" s="180" t="s">
        <v>91</v>
      </c>
      <c r="B11" s="181"/>
      <c r="C11" s="162" t="s">
        <v>148</v>
      </c>
      <c r="D11" s="183"/>
      <c r="E11" s="184"/>
      <c r="F11" s="185"/>
    </row>
    <row r="12" spans="1:6" s="82" customFormat="1" ht="17">
      <c r="A12" s="180" t="s">
        <v>98</v>
      </c>
      <c r="B12" s="181"/>
      <c r="C12" s="162" t="s">
        <v>148</v>
      </c>
      <c r="D12" s="183"/>
      <c r="E12" s="184"/>
      <c r="F12" s="185"/>
    </row>
    <row r="13" spans="1:6" s="82" customFormat="1" ht="17">
      <c r="A13" s="180" t="s">
        <v>108</v>
      </c>
      <c r="B13" s="84"/>
      <c r="C13" s="163" t="s">
        <v>148</v>
      </c>
      <c r="D13" s="84"/>
      <c r="E13" s="192"/>
      <c r="F13" s="203"/>
    </row>
    <row r="14" spans="1:6" s="82" customFormat="1" ht="17">
      <c r="A14" s="180" t="s">
        <v>109</v>
      </c>
      <c r="B14" s="181"/>
      <c r="C14" s="162" t="s">
        <v>147</v>
      </c>
      <c r="D14" s="183"/>
      <c r="E14" s="184"/>
      <c r="F14" s="193"/>
    </row>
    <row r="15" spans="1:6" s="82" customFormat="1" ht="17">
      <c r="A15" s="180" t="s">
        <v>99</v>
      </c>
      <c r="B15" s="181"/>
      <c r="C15" s="162" t="s">
        <v>148</v>
      </c>
      <c r="D15" s="183"/>
      <c r="E15" s="184"/>
      <c r="F15" s="189"/>
    </row>
    <row r="16" spans="1:6" s="82" customFormat="1" ht="17">
      <c r="A16" s="180" t="s">
        <v>95</v>
      </c>
      <c r="B16" s="194"/>
      <c r="C16" s="195" t="s">
        <v>148</v>
      </c>
      <c r="D16" s="196"/>
      <c r="E16" s="186"/>
      <c r="F16" s="187"/>
    </row>
    <row r="17" spans="1:6" s="82" customFormat="1" ht="17">
      <c r="A17" s="180" t="s">
        <v>100</v>
      </c>
      <c r="B17" s="181"/>
      <c r="C17" s="162" t="s">
        <v>148</v>
      </c>
      <c r="D17" s="183"/>
      <c r="E17" s="184"/>
      <c r="F17" s="185"/>
    </row>
    <row r="18" spans="1:6" s="82" customFormat="1" ht="17">
      <c r="A18" s="83" t="s">
        <v>93</v>
      </c>
      <c r="B18" s="84"/>
      <c r="C18" s="162"/>
      <c r="D18" s="188"/>
      <c r="E18" s="186"/>
      <c r="F18" s="197"/>
    </row>
    <row r="19" spans="1:6" s="82" customFormat="1" ht="17">
      <c r="A19" s="83" t="s">
        <v>94</v>
      </c>
      <c r="B19" s="84"/>
      <c r="C19" s="162" t="s">
        <v>151</v>
      </c>
      <c r="D19" s="198"/>
      <c r="E19" s="186"/>
      <c r="F19" s="193"/>
    </row>
    <row r="20" spans="1:6" s="82" customFormat="1" ht="18" thickBot="1">
      <c r="A20" s="204" t="s">
        <v>101</v>
      </c>
      <c r="B20" s="205"/>
      <c r="C20" s="206" t="s">
        <v>148</v>
      </c>
      <c r="D20" s="199"/>
      <c r="E20" s="200"/>
      <c r="F20" s="201"/>
    </row>
  </sheetData>
  <pageMargins left="0.78740157499999996" right="0.78740157499999996" top="0.984251969" bottom="0.984251969" header="0.4921259845" footer="0.4921259845"/>
  <pageSetup paperSize="9" scale="43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BB451-BBA7-A04D-8C6E-1284EF388FFD}">
  <dimension ref="A1:I32"/>
  <sheetViews>
    <sheetView workbookViewId="0">
      <selection activeCell="F11" sqref="F11"/>
    </sheetView>
  </sheetViews>
  <sheetFormatPr baseColWidth="10" defaultRowHeight="16"/>
  <cols>
    <col min="1" max="1" width="11.6640625" style="12" bestFit="1" customWidth="1"/>
    <col min="2" max="2" width="41" style="12" bestFit="1" customWidth="1"/>
    <col min="3" max="3" width="19.5" style="94" bestFit="1" customWidth="1"/>
    <col min="4" max="4" width="35.33203125" style="12" bestFit="1" customWidth="1"/>
    <col min="5" max="5" width="31.33203125" style="13" bestFit="1" customWidth="1"/>
    <col min="6" max="6" width="45.83203125" style="13" bestFit="1" customWidth="1"/>
    <col min="7" max="9" width="14.6640625" style="129" customWidth="1"/>
    <col min="10" max="16384" width="10.83203125" style="12"/>
  </cols>
  <sheetData>
    <row r="1" spans="1:9" s="11" customFormat="1" ht="65" customHeight="1">
      <c r="A1" s="10" t="s">
        <v>14</v>
      </c>
      <c r="B1" s="10" t="s">
        <v>48</v>
      </c>
      <c r="C1" s="92" t="s">
        <v>49</v>
      </c>
      <c r="D1" s="10" t="s">
        <v>50</v>
      </c>
      <c r="E1" s="10" t="s">
        <v>51</v>
      </c>
      <c r="F1" s="10" t="s">
        <v>52</v>
      </c>
      <c r="G1" s="127" t="s">
        <v>53</v>
      </c>
      <c r="H1" s="127" t="s">
        <v>54</v>
      </c>
      <c r="I1" s="127" t="s">
        <v>110</v>
      </c>
    </row>
    <row r="2" spans="1:9" s="15" customFormat="1">
      <c r="A2" s="90" t="s">
        <v>139</v>
      </c>
      <c r="B2" s="91" t="s">
        <v>153</v>
      </c>
      <c r="C2" s="93">
        <v>1111</v>
      </c>
      <c r="D2" s="91" t="s">
        <v>153</v>
      </c>
      <c r="E2" s="14">
        <v>1111</v>
      </c>
      <c r="F2" s="14">
        <v>1111</v>
      </c>
      <c r="G2" s="128"/>
      <c r="H2" s="128"/>
      <c r="I2" s="128"/>
    </row>
    <row r="3" spans="1:9" s="15" customFormat="1">
      <c r="A3" s="90" t="s">
        <v>140</v>
      </c>
      <c r="B3" s="91" t="s">
        <v>154</v>
      </c>
      <c r="C3" s="91" t="s">
        <v>154</v>
      </c>
      <c r="D3" s="91" t="s">
        <v>154</v>
      </c>
      <c r="E3" s="91" t="s">
        <v>154</v>
      </c>
      <c r="F3" s="91" t="s">
        <v>154</v>
      </c>
      <c r="G3" s="128"/>
      <c r="H3" s="128"/>
      <c r="I3" s="128"/>
    </row>
    <row r="4" spans="1:9" s="15" customFormat="1">
      <c r="A4" s="90" t="s">
        <v>141</v>
      </c>
      <c r="B4" s="91" t="s">
        <v>155</v>
      </c>
      <c r="C4" s="91" t="s">
        <v>155</v>
      </c>
      <c r="D4" s="91" t="s">
        <v>155</v>
      </c>
      <c r="E4" s="91" t="s">
        <v>155</v>
      </c>
      <c r="F4" s="91" t="s">
        <v>155</v>
      </c>
      <c r="G4" s="128"/>
      <c r="H4" s="128"/>
      <c r="I4" s="128"/>
    </row>
    <row r="5" spans="1:9" s="15" customFormat="1">
      <c r="A5" s="90" t="s">
        <v>112</v>
      </c>
      <c r="B5" s="91" t="s">
        <v>156</v>
      </c>
      <c r="C5" s="91" t="s">
        <v>156</v>
      </c>
      <c r="D5" s="91" t="s">
        <v>156</v>
      </c>
      <c r="E5" s="91" t="s">
        <v>156</v>
      </c>
      <c r="F5" s="91" t="s">
        <v>156</v>
      </c>
      <c r="G5" s="128"/>
      <c r="H5" s="128"/>
      <c r="I5" s="128"/>
    </row>
    <row r="6" spans="1:9" s="15" customFormat="1">
      <c r="A6" s="90" t="s">
        <v>113</v>
      </c>
      <c r="B6" s="91"/>
      <c r="C6" s="93"/>
      <c r="D6" s="91"/>
      <c r="E6" s="14"/>
      <c r="F6" s="14"/>
      <c r="G6" s="128"/>
      <c r="H6" s="128"/>
      <c r="I6" s="128"/>
    </row>
    <row r="7" spans="1:9" s="15" customFormat="1">
      <c r="A7" s="90" t="s">
        <v>114</v>
      </c>
      <c r="B7" s="91"/>
      <c r="C7" s="93"/>
      <c r="D7" s="91"/>
      <c r="E7" s="16"/>
      <c r="F7" s="16"/>
      <c r="G7" s="128"/>
      <c r="H7" s="128"/>
      <c r="I7" s="128"/>
    </row>
    <row r="8" spans="1:9" s="15" customFormat="1">
      <c r="A8" s="90" t="s">
        <v>115</v>
      </c>
      <c r="B8" s="91"/>
      <c r="C8" s="93"/>
      <c r="D8" s="91"/>
      <c r="E8" s="14"/>
      <c r="F8" s="14"/>
      <c r="G8" s="128"/>
      <c r="H8" s="128"/>
      <c r="I8" s="128"/>
    </row>
    <row r="9" spans="1:9" s="15" customFormat="1">
      <c r="A9" s="90" t="s">
        <v>116</v>
      </c>
      <c r="B9" s="91"/>
      <c r="C9" s="93"/>
      <c r="D9" s="91"/>
      <c r="E9" s="14"/>
      <c r="F9" s="14"/>
      <c r="G9" s="128"/>
      <c r="H9" s="128"/>
      <c r="I9" s="128"/>
    </row>
    <row r="10" spans="1:9" s="15" customFormat="1">
      <c r="A10" s="90" t="s">
        <v>117</v>
      </c>
      <c r="B10" s="91"/>
      <c r="C10" s="93"/>
      <c r="D10" s="91"/>
      <c r="E10" s="14"/>
      <c r="F10" s="14"/>
      <c r="G10" s="128"/>
      <c r="H10" s="128"/>
      <c r="I10" s="128"/>
    </row>
    <row r="11" spans="1:9" s="15" customFormat="1">
      <c r="A11" s="90" t="s">
        <v>118</v>
      </c>
      <c r="B11" s="91"/>
      <c r="C11" s="93"/>
      <c r="D11" s="91"/>
      <c r="E11" s="14"/>
      <c r="F11" s="14"/>
      <c r="G11" s="128"/>
      <c r="H11" s="128"/>
      <c r="I11" s="128"/>
    </row>
    <row r="12" spans="1:9" s="15" customFormat="1">
      <c r="A12" s="90" t="s">
        <v>119</v>
      </c>
      <c r="B12" s="91"/>
      <c r="C12" s="93"/>
      <c r="D12" s="91"/>
      <c r="E12" s="14"/>
      <c r="F12" s="14"/>
      <c r="G12" s="128"/>
      <c r="H12" s="128"/>
      <c r="I12" s="128"/>
    </row>
    <row r="13" spans="1:9" s="15" customFormat="1">
      <c r="A13" s="90" t="s">
        <v>120</v>
      </c>
      <c r="B13" s="91"/>
      <c r="C13" s="93"/>
      <c r="D13" s="91"/>
      <c r="E13" s="14"/>
      <c r="F13" s="14"/>
      <c r="G13" s="128"/>
      <c r="H13" s="128"/>
      <c r="I13" s="128"/>
    </row>
    <row r="14" spans="1:9" s="15" customFormat="1">
      <c r="A14" s="90" t="s">
        <v>137</v>
      </c>
      <c r="B14" s="91"/>
      <c r="C14" s="93"/>
      <c r="D14" s="91"/>
      <c r="E14" s="14"/>
      <c r="F14" s="14"/>
      <c r="G14" s="128"/>
      <c r="H14" s="128"/>
      <c r="I14" s="128"/>
    </row>
    <row r="15" spans="1:9" s="15" customFormat="1">
      <c r="A15" s="90" t="s">
        <v>121</v>
      </c>
      <c r="B15" s="91"/>
      <c r="C15" s="93"/>
      <c r="D15" s="91"/>
      <c r="E15" s="14"/>
      <c r="F15" s="14"/>
      <c r="G15" s="128"/>
      <c r="H15" s="128"/>
      <c r="I15" s="128"/>
    </row>
    <row r="16" spans="1:9" s="15" customFormat="1">
      <c r="A16" s="90" t="s">
        <v>135</v>
      </c>
      <c r="B16" s="91"/>
      <c r="C16" s="135"/>
      <c r="D16" s="91"/>
      <c r="E16" s="14"/>
      <c r="F16" s="14"/>
      <c r="G16" s="128"/>
      <c r="H16" s="128"/>
      <c r="I16" s="128"/>
    </row>
    <row r="17" spans="1:9" s="15" customFormat="1">
      <c r="A17" s="90" t="s">
        <v>132</v>
      </c>
      <c r="B17" s="91"/>
      <c r="C17" s="93"/>
      <c r="D17" s="91"/>
      <c r="E17" s="14"/>
      <c r="F17" s="14"/>
      <c r="G17" s="128"/>
      <c r="H17" s="128"/>
      <c r="I17" s="128"/>
    </row>
    <row r="18" spans="1:9" s="15" customFormat="1">
      <c r="A18" s="90" t="s">
        <v>136</v>
      </c>
      <c r="B18" s="91"/>
      <c r="C18" s="93"/>
      <c r="D18" s="91"/>
      <c r="E18" s="14"/>
      <c r="F18" s="14"/>
      <c r="G18" s="128"/>
      <c r="H18" s="128"/>
      <c r="I18" s="128"/>
    </row>
    <row r="19" spans="1:9" s="15" customFormat="1">
      <c r="A19" s="90" t="s">
        <v>122</v>
      </c>
      <c r="B19" s="91"/>
      <c r="C19" s="93"/>
      <c r="D19" s="91"/>
      <c r="E19" s="14"/>
      <c r="F19" s="14"/>
      <c r="G19" s="128"/>
      <c r="H19" s="128"/>
      <c r="I19" s="128"/>
    </row>
    <row r="20" spans="1:9" s="15" customFormat="1">
      <c r="A20" s="90" t="s">
        <v>123</v>
      </c>
      <c r="B20" s="91"/>
      <c r="C20" s="93"/>
      <c r="D20" s="91"/>
      <c r="E20" s="14"/>
      <c r="F20" s="14"/>
      <c r="G20" s="128"/>
      <c r="H20" s="128"/>
      <c r="I20" s="128"/>
    </row>
    <row r="21" spans="1:9" s="15" customFormat="1">
      <c r="A21" s="90" t="s">
        <v>124</v>
      </c>
      <c r="B21" s="91"/>
      <c r="C21" s="93"/>
      <c r="D21" s="91"/>
      <c r="E21" s="14"/>
      <c r="F21" s="14"/>
      <c r="G21" s="128"/>
      <c r="H21" s="128"/>
      <c r="I21" s="128"/>
    </row>
    <row r="22" spans="1:9" s="15" customFormat="1">
      <c r="A22" s="90" t="s">
        <v>125</v>
      </c>
      <c r="B22" s="91"/>
      <c r="C22" s="93"/>
      <c r="D22" s="91"/>
      <c r="E22" s="14"/>
      <c r="F22" s="14"/>
      <c r="G22" s="128"/>
      <c r="H22" s="128"/>
      <c r="I22" s="128"/>
    </row>
    <row r="23" spans="1:9" s="15" customFormat="1">
      <c r="A23" s="90" t="s">
        <v>138</v>
      </c>
      <c r="B23" s="91"/>
      <c r="C23" s="93"/>
      <c r="D23" s="91"/>
      <c r="E23" s="14"/>
      <c r="F23" s="14"/>
      <c r="G23" s="128"/>
      <c r="H23" s="128"/>
      <c r="I23" s="128"/>
    </row>
    <row r="24" spans="1:9" s="15" customFormat="1">
      <c r="A24" s="90" t="s">
        <v>134</v>
      </c>
      <c r="B24" s="91"/>
      <c r="C24" s="93"/>
      <c r="D24" s="91"/>
      <c r="E24" s="14"/>
      <c r="F24" s="14"/>
      <c r="G24" s="128"/>
      <c r="H24" s="128"/>
      <c r="I24" s="128"/>
    </row>
    <row r="25" spans="1:9" s="15" customFormat="1">
      <c r="A25" s="90" t="s">
        <v>126</v>
      </c>
      <c r="B25" s="91"/>
      <c r="C25" s="93"/>
      <c r="D25" s="91"/>
      <c r="E25" s="14"/>
      <c r="F25" s="14"/>
      <c r="G25" s="128"/>
      <c r="H25" s="128"/>
      <c r="I25" s="128"/>
    </row>
    <row r="26" spans="1:9" s="15" customFormat="1">
      <c r="A26" s="90" t="s">
        <v>128</v>
      </c>
      <c r="B26" s="91"/>
      <c r="C26" s="93"/>
      <c r="D26" s="91"/>
      <c r="E26" s="14"/>
      <c r="F26" s="14"/>
      <c r="G26" s="128"/>
      <c r="H26" s="128"/>
      <c r="I26" s="128"/>
    </row>
    <row r="27" spans="1:9" s="15" customFormat="1">
      <c r="A27" s="90" t="s">
        <v>127</v>
      </c>
      <c r="B27" s="91"/>
      <c r="C27" s="93"/>
      <c r="D27" s="91"/>
      <c r="E27" s="14"/>
      <c r="F27" s="14"/>
      <c r="G27" s="128"/>
      <c r="H27" s="128"/>
      <c r="I27" s="128"/>
    </row>
    <row r="28" spans="1:9" s="15" customFormat="1">
      <c r="A28" s="90" t="s">
        <v>129</v>
      </c>
      <c r="B28" s="91"/>
      <c r="C28" s="93"/>
      <c r="D28" s="91"/>
      <c r="E28" s="14"/>
      <c r="F28" s="14"/>
      <c r="G28" s="128"/>
      <c r="H28" s="128"/>
      <c r="I28" s="128"/>
    </row>
    <row r="29" spans="1:9">
      <c r="A29" s="90" t="s">
        <v>133</v>
      </c>
      <c r="B29" s="91"/>
      <c r="C29" s="93"/>
      <c r="D29" s="91"/>
      <c r="E29" s="14"/>
      <c r="F29" s="14"/>
      <c r="G29" s="128"/>
      <c r="H29" s="128"/>
      <c r="I29" s="128"/>
    </row>
    <row r="30" spans="1:9">
      <c r="A30" s="90" t="s">
        <v>130</v>
      </c>
      <c r="B30" s="91"/>
      <c r="C30" s="93"/>
      <c r="D30" s="91"/>
      <c r="E30" s="14"/>
      <c r="F30" s="14"/>
      <c r="G30" s="128"/>
      <c r="H30" s="128"/>
      <c r="I30" s="128"/>
    </row>
    <row r="32" spans="1:9">
      <c r="A32" s="90"/>
      <c r="B32" s="90" t="s">
        <v>152</v>
      </c>
    </row>
  </sheetData>
  <phoneticPr fontId="5" type="noConversion"/>
  <conditionalFormatting sqref="C16">
    <cfRule type="expression" dxfId="674" priority="1">
      <formula>AND(OR($K16="RM1",M16="LIV"),$U16&lt;&gt;"LEVEE",$U16&lt;&gt;"1")</formula>
    </cfRule>
  </conditionalFormatting>
  <conditionalFormatting sqref="C16">
    <cfRule type="expression" dxfId="673" priority="2">
      <formula>AND(OR($K16="LIV",M16="RM1"),$U16&lt;&gt;"LEVEE",$U16&lt;&gt;"1")</formula>
    </cfRule>
    <cfRule type="expression" dxfId="672" priority="3">
      <formula>$U16="LEVEE"</formula>
    </cfRule>
    <cfRule type="expression" dxfId="671" priority="4">
      <formula>$Q16="X"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289"/>
  <sheetViews>
    <sheetView view="pageBreakPreview" zoomScale="109" zoomScaleNormal="100" zoomScaleSheetLayoutView="88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3" sqref="E3"/>
    </sheetView>
  </sheetViews>
  <sheetFormatPr baseColWidth="10" defaultColWidth="11.5" defaultRowHeight="16"/>
  <cols>
    <col min="1" max="1" width="15" style="123" customWidth="1"/>
    <col min="2" max="2" width="16.83203125" style="106" customWidth="1"/>
    <col min="3" max="3" width="42.1640625" style="133" customWidth="1"/>
    <col min="4" max="4" width="22.33203125" style="133" customWidth="1"/>
    <col min="5" max="5" width="31.83203125" style="133" customWidth="1"/>
    <col min="6" max="6" width="22" style="133" customWidth="1"/>
    <col min="7" max="7" width="26.1640625" style="133" customWidth="1"/>
    <col min="8" max="8" width="23.5" style="100" customWidth="1"/>
    <col min="9" max="9" width="97.83203125" style="124" customWidth="1"/>
    <col min="10" max="10" width="10.83203125" style="100" customWidth="1"/>
    <col min="11" max="11" width="13.6640625" style="103" customWidth="1"/>
    <col min="12" max="12" width="19.1640625" style="170" customWidth="1"/>
    <col min="13" max="13" width="20.83203125" style="98" customWidth="1"/>
    <col min="14" max="14" width="20.83203125" style="100" customWidth="1"/>
    <col min="15" max="15" width="28.5" style="99" customWidth="1"/>
    <col min="16" max="16" width="6.83203125" style="100" customWidth="1"/>
    <col min="17" max="17" width="16.6640625" style="125" customWidth="1"/>
    <col min="18" max="18" width="9.1640625" style="103" customWidth="1"/>
    <col min="19" max="19" width="13.83203125" style="170" customWidth="1"/>
    <col min="20" max="20" width="11.1640625" style="100" customWidth="1"/>
    <col min="21" max="22" width="16.6640625" style="125" customWidth="1"/>
    <col min="23" max="23" width="42.5" style="99" customWidth="1"/>
    <col min="24" max="24" width="19.6640625" style="99" customWidth="1"/>
    <col min="25" max="25" width="84.6640625" style="124" bestFit="1" customWidth="1"/>
    <col min="26" max="26" width="8.33203125" style="99" customWidth="1"/>
    <col min="27" max="27" width="12.83203125" style="216" customWidth="1"/>
    <col min="28" max="16384" width="11.5" style="99"/>
  </cols>
  <sheetData>
    <row r="2" spans="1:27" ht="35">
      <c r="A2" s="223" t="s">
        <v>157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4"/>
      <c r="Z2" s="223"/>
      <c r="AA2" s="223"/>
    </row>
    <row r="3" spans="1:27" ht="30">
      <c r="A3" s="160" t="s">
        <v>144</v>
      </c>
      <c r="B3" s="161"/>
      <c r="C3" s="160"/>
      <c r="D3" s="139"/>
      <c r="E3" s="139"/>
      <c r="F3" s="139"/>
      <c r="G3" s="139"/>
      <c r="H3" s="139"/>
      <c r="I3" s="139"/>
      <c r="J3" s="139"/>
      <c r="K3" s="139"/>
      <c r="L3" s="169"/>
      <c r="M3" s="139"/>
      <c r="N3" s="139"/>
      <c r="O3" s="139"/>
      <c r="Q3" s="168"/>
      <c r="R3" s="139"/>
      <c r="S3" s="169"/>
      <c r="T3" s="169"/>
    </row>
    <row r="4" spans="1:27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100"/>
      <c r="N4" s="98"/>
      <c r="O4" s="98"/>
      <c r="R4" s="98"/>
      <c r="S4" s="100"/>
      <c r="W4" s="101"/>
    </row>
    <row r="5" spans="1:27">
      <c r="A5" s="102" t="s">
        <v>131</v>
      </c>
      <c r="B5" s="125">
        <f ca="1">TODAY()</f>
        <v>44049</v>
      </c>
      <c r="C5" s="158" t="s">
        <v>143</v>
      </c>
      <c r="I5" s="98"/>
      <c r="J5" s="98"/>
      <c r="K5" s="98"/>
      <c r="L5" s="100"/>
      <c r="N5" s="98"/>
      <c r="O5" s="98"/>
      <c r="W5" s="101"/>
    </row>
    <row r="6" spans="1:27">
      <c r="A6" s="104"/>
      <c r="C6" s="159" t="s">
        <v>44</v>
      </c>
      <c r="I6" s="98"/>
      <c r="J6" s="98"/>
      <c r="K6" s="98"/>
      <c r="L6" s="100"/>
      <c r="N6" s="98"/>
      <c r="O6" s="98"/>
      <c r="W6" s="101"/>
    </row>
    <row r="7" spans="1:27" ht="17" thickBot="1">
      <c r="A7" s="105"/>
      <c r="H7" s="107"/>
      <c r="I7" s="100"/>
      <c r="O7" s="100"/>
      <c r="W7" s="100"/>
    </row>
    <row r="8" spans="1:27" s="119" customFormat="1" ht="43" customHeight="1">
      <c r="A8" s="235" t="s">
        <v>149</v>
      </c>
      <c r="B8" s="221" t="s">
        <v>16</v>
      </c>
      <c r="C8" s="225" t="s">
        <v>48</v>
      </c>
      <c r="D8" s="227" t="s">
        <v>49</v>
      </c>
      <c r="E8" s="225" t="s">
        <v>50</v>
      </c>
      <c r="F8" s="225" t="s">
        <v>51</v>
      </c>
      <c r="G8" s="225" t="s">
        <v>52</v>
      </c>
      <c r="H8" s="229" t="s">
        <v>17</v>
      </c>
      <c r="I8" s="229" t="s">
        <v>8</v>
      </c>
      <c r="J8" s="229" t="s">
        <v>18</v>
      </c>
      <c r="K8" s="231" t="s">
        <v>0</v>
      </c>
      <c r="L8" s="231" t="s">
        <v>1</v>
      </c>
      <c r="M8" s="229" t="s">
        <v>2</v>
      </c>
      <c r="N8" s="229" t="s">
        <v>9</v>
      </c>
      <c r="O8" s="233" t="s">
        <v>7</v>
      </c>
      <c r="P8" s="233" t="s">
        <v>44</v>
      </c>
      <c r="Q8" s="240" t="s">
        <v>19</v>
      </c>
      <c r="R8" s="231" t="s">
        <v>145</v>
      </c>
      <c r="S8" s="231" t="s">
        <v>20</v>
      </c>
      <c r="T8" s="233" t="s">
        <v>21</v>
      </c>
      <c r="U8" s="240" t="s">
        <v>150</v>
      </c>
      <c r="V8" s="240" t="s">
        <v>47</v>
      </c>
      <c r="W8" s="240" t="s">
        <v>142</v>
      </c>
      <c r="X8" s="238" t="s">
        <v>22</v>
      </c>
      <c r="Y8" s="233" t="s">
        <v>40</v>
      </c>
      <c r="Z8" s="233" t="s">
        <v>41</v>
      </c>
      <c r="AA8" s="237"/>
    </row>
    <row r="9" spans="1:27" s="119" customFormat="1" ht="43" customHeight="1">
      <c r="A9" s="236"/>
      <c r="B9" s="222"/>
      <c r="C9" s="226"/>
      <c r="D9" s="228"/>
      <c r="E9" s="226"/>
      <c r="F9" s="226"/>
      <c r="G9" s="226"/>
      <c r="H9" s="230"/>
      <c r="I9" s="230"/>
      <c r="J9" s="230"/>
      <c r="K9" s="232"/>
      <c r="L9" s="232"/>
      <c r="M9" s="230"/>
      <c r="N9" s="230"/>
      <c r="O9" s="234"/>
      <c r="P9" s="234"/>
      <c r="Q9" s="241"/>
      <c r="R9" s="232"/>
      <c r="S9" s="232"/>
      <c r="T9" s="234"/>
      <c r="U9" s="241"/>
      <c r="V9" s="241"/>
      <c r="W9" s="241"/>
      <c r="X9" s="239"/>
      <c r="Y9" s="234"/>
      <c r="Z9" s="210" t="s">
        <v>43</v>
      </c>
      <c r="AA9" s="217" t="s">
        <v>42</v>
      </c>
    </row>
    <row r="10" spans="1:27" s="108" customFormat="1">
      <c r="A10" s="337"/>
      <c r="B10" s="338"/>
      <c r="C10" s="338"/>
      <c r="D10" s="338"/>
      <c r="E10" s="338"/>
      <c r="F10" s="338"/>
      <c r="G10" s="339"/>
      <c r="H10" s="166"/>
      <c r="I10" s="340"/>
      <c r="J10" s="341"/>
      <c r="K10" s="341"/>
      <c r="L10" s="338"/>
      <c r="M10" s="341"/>
      <c r="N10" s="342"/>
      <c r="O10" s="338"/>
      <c r="P10" s="343"/>
      <c r="Q10" s="344"/>
      <c r="R10" s="338"/>
      <c r="S10" s="96"/>
      <c r="T10" s="171"/>
      <c r="U10" s="344"/>
      <c r="V10" s="345"/>
      <c r="W10" s="346"/>
      <c r="X10" s="346"/>
      <c r="Y10" s="207"/>
      <c r="Z10" s="346"/>
      <c r="AA10" s="347"/>
    </row>
    <row r="11" spans="1:27" s="108" customFormat="1">
      <c r="A11" s="337"/>
      <c r="B11" s="338"/>
      <c r="C11" s="338"/>
      <c r="D11" s="338"/>
      <c r="E11" s="338"/>
      <c r="F11" s="166"/>
      <c r="G11" s="340"/>
      <c r="H11" s="341"/>
      <c r="I11" s="348"/>
      <c r="J11" s="338"/>
      <c r="K11" s="341"/>
      <c r="L11" s="338"/>
      <c r="M11" s="338"/>
      <c r="N11" s="343"/>
      <c r="O11" s="338"/>
      <c r="P11" s="338"/>
      <c r="Q11" s="344"/>
      <c r="R11" s="338"/>
      <c r="S11" s="96"/>
      <c r="T11" s="171"/>
      <c r="U11" s="344"/>
      <c r="V11" s="344"/>
      <c r="W11" s="111"/>
      <c r="X11" s="346"/>
      <c r="Y11" s="349"/>
      <c r="Z11" s="111"/>
      <c r="AA11" s="218"/>
    </row>
    <row r="12" spans="1:27" s="108" customFormat="1">
      <c r="A12" s="337"/>
      <c r="B12" s="97"/>
      <c r="C12" s="350"/>
      <c r="D12" s="351"/>
      <c r="E12" s="350"/>
      <c r="F12" s="97"/>
      <c r="G12" s="97"/>
      <c r="H12" s="97"/>
      <c r="I12" s="207"/>
      <c r="J12" s="110"/>
      <c r="K12" s="96"/>
      <c r="L12" s="171"/>
      <c r="M12" s="110"/>
      <c r="N12" s="97"/>
      <c r="O12" s="111"/>
      <c r="P12" s="113"/>
      <c r="Q12" s="344"/>
      <c r="R12" s="338"/>
      <c r="S12" s="96"/>
      <c r="T12" s="171"/>
      <c r="U12" s="344"/>
      <c r="V12" s="126"/>
      <c r="W12" s="111"/>
      <c r="X12" s="111"/>
      <c r="Y12" s="207"/>
      <c r="Z12" s="112"/>
      <c r="AA12" s="219"/>
    </row>
    <row r="13" spans="1:27" s="108" customFormat="1">
      <c r="A13" s="337"/>
      <c r="B13" s="97"/>
      <c r="C13" s="350"/>
      <c r="D13" s="351"/>
      <c r="E13" s="350"/>
      <c r="F13" s="97"/>
      <c r="G13" s="97"/>
      <c r="H13" s="97"/>
      <c r="I13" s="207"/>
      <c r="J13" s="110"/>
      <c r="K13" s="96"/>
      <c r="L13" s="171"/>
      <c r="M13" s="110"/>
      <c r="N13" s="97"/>
      <c r="O13" s="111"/>
      <c r="P13" s="113"/>
      <c r="Q13" s="344"/>
      <c r="R13" s="338"/>
      <c r="S13" s="96"/>
      <c r="T13" s="171"/>
      <c r="U13" s="344"/>
      <c r="V13" s="345"/>
      <c r="W13" s="111"/>
      <c r="X13" s="111"/>
      <c r="Y13" s="207"/>
      <c r="Z13" s="112"/>
      <c r="AA13" s="219"/>
    </row>
    <row r="14" spans="1:27" s="108" customFormat="1">
      <c r="A14" s="337"/>
      <c r="B14" s="97"/>
      <c r="C14" s="350"/>
      <c r="D14" s="351"/>
      <c r="E14" s="350"/>
      <c r="F14" s="97"/>
      <c r="G14" s="97"/>
      <c r="H14" s="97"/>
      <c r="I14" s="207"/>
      <c r="J14" s="110"/>
      <c r="K14" s="96"/>
      <c r="L14" s="171"/>
      <c r="M14" s="110"/>
      <c r="N14" s="97"/>
      <c r="O14" s="111"/>
      <c r="P14" s="113"/>
      <c r="Q14" s="344"/>
      <c r="R14" s="338"/>
      <c r="S14" s="96"/>
      <c r="T14" s="171"/>
      <c r="U14" s="344"/>
      <c r="V14" s="126"/>
      <c r="W14" s="111"/>
      <c r="X14" s="111"/>
      <c r="Y14" s="207"/>
      <c r="Z14" s="112"/>
      <c r="AA14" s="219"/>
    </row>
    <row r="15" spans="1:27" s="108" customFormat="1">
      <c r="A15" s="337"/>
      <c r="B15" s="97"/>
      <c r="C15" s="350"/>
      <c r="D15" s="351"/>
      <c r="E15" s="350"/>
      <c r="F15" s="97"/>
      <c r="G15" s="97"/>
      <c r="H15" s="97"/>
      <c r="I15" s="207"/>
      <c r="J15" s="110"/>
      <c r="K15" s="96"/>
      <c r="L15" s="171"/>
      <c r="M15" s="110"/>
      <c r="N15" s="97"/>
      <c r="O15" s="111"/>
      <c r="P15" s="113"/>
      <c r="Q15" s="344"/>
      <c r="R15" s="338"/>
      <c r="S15" s="96"/>
      <c r="T15" s="171"/>
      <c r="U15" s="344"/>
      <c r="V15" s="126"/>
      <c r="W15" s="111"/>
      <c r="X15" s="111"/>
      <c r="Y15" s="111"/>
      <c r="Z15" s="112"/>
      <c r="AA15" s="219"/>
    </row>
    <row r="16" spans="1:27" s="108" customFormat="1">
      <c r="A16" s="337"/>
      <c r="B16" s="97"/>
      <c r="C16" s="350"/>
      <c r="D16" s="351"/>
      <c r="E16" s="350"/>
      <c r="F16" s="97"/>
      <c r="G16" s="97"/>
      <c r="H16" s="97"/>
      <c r="I16" s="207"/>
      <c r="J16" s="110"/>
      <c r="K16" s="96"/>
      <c r="L16" s="171"/>
      <c r="M16" s="110"/>
      <c r="N16" s="97"/>
      <c r="O16" s="111"/>
      <c r="P16" s="113"/>
      <c r="Q16" s="344"/>
      <c r="R16" s="338"/>
      <c r="S16" s="96"/>
      <c r="T16" s="171"/>
      <c r="U16" s="344"/>
      <c r="V16" s="126"/>
      <c r="W16" s="111"/>
      <c r="X16" s="111"/>
      <c r="Y16" s="111"/>
      <c r="Z16" s="112"/>
      <c r="AA16" s="219"/>
    </row>
    <row r="17" spans="1:27" s="108" customFormat="1">
      <c r="A17" s="337"/>
      <c r="B17" s="97"/>
      <c r="C17" s="350"/>
      <c r="D17" s="351"/>
      <c r="E17" s="350"/>
      <c r="F17" s="97"/>
      <c r="G17" s="97"/>
      <c r="H17" s="97"/>
      <c r="I17" s="207"/>
      <c r="J17" s="110"/>
      <c r="K17" s="96"/>
      <c r="L17" s="171"/>
      <c r="M17" s="110"/>
      <c r="N17" s="97"/>
      <c r="O17" s="111"/>
      <c r="P17" s="113"/>
      <c r="Q17" s="344"/>
      <c r="R17" s="338"/>
      <c r="S17" s="96"/>
      <c r="T17" s="171"/>
      <c r="U17" s="344"/>
      <c r="V17" s="126"/>
      <c r="W17" s="111"/>
      <c r="X17" s="111"/>
      <c r="Y17" s="207"/>
      <c r="Z17" s="112"/>
      <c r="AA17" s="219"/>
    </row>
    <row r="18" spans="1:27" s="108" customFormat="1">
      <c r="A18" s="337"/>
      <c r="B18" s="97"/>
      <c r="C18" s="350"/>
      <c r="D18" s="351"/>
      <c r="E18" s="350"/>
      <c r="F18" s="97"/>
      <c r="G18" s="97"/>
      <c r="H18" s="97"/>
      <c r="I18" s="207"/>
      <c r="J18" s="110"/>
      <c r="K18" s="96"/>
      <c r="L18" s="171"/>
      <c r="M18" s="110"/>
      <c r="N18" s="97"/>
      <c r="O18" s="111"/>
      <c r="P18" s="113"/>
      <c r="Q18" s="344"/>
      <c r="R18" s="338"/>
      <c r="S18" s="96"/>
      <c r="T18" s="171"/>
      <c r="U18" s="344"/>
      <c r="V18" s="126"/>
      <c r="W18" s="111"/>
      <c r="X18" s="111"/>
      <c r="Y18" s="111"/>
      <c r="Z18" s="112"/>
      <c r="AA18" s="219"/>
    </row>
    <row r="19" spans="1:27" s="108" customFormat="1">
      <c r="A19" s="337"/>
      <c r="B19" s="97"/>
      <c r="C19" s="350"/>
      <c r="D19" s="351"/>
      <c r="E19" s="350"/>
      <c r="F19" s="97"/>
      <c r="G19" s="97"/>
      <c r="H19" s="97"/>
      <c r="I19" s="207"/>
      <c r="J19" s="110"/>
      <c r="K19" s="96"/>
      <c r="L19" s="171"/>
      <c r="M19" s="110"/>
      <c r="N19" s="97"/>
      <c r="O19" s="111"/>
      <c r="P19" s="113"/>
      <c r="Q19" s="344"/>
      <c r="R19" s="338"/>
      <c r="S19" s="96"/>
      <c r="T19" s="171"/>
      <c r="U19" s="344"/>
      <c r="V19" s="126"/>
      <c r="W19" s="111"/>
      <c r="X19" s="111"/>
      <c r="Y19" s="111"/>
      <c r="Z19" s="112"/>
      <c r="AA19" s="219"/>
    </row>
    <row r="20" spans="1:27" s="108" customFormat="1">
      <c r="A20" s="337"/>
      <c r="B20" s="97"/>
      <c r="C20" s="350"/>
      <c r="D20" s="351"/>
      <c r="E20" s="350"/>
      <c r="F20" s="97"/>
      <c r="G20" s="97"/>
      <c r="H20" s="97"/>
      <c r="I20" s="207"/>
      <c r="J20" s="110"/>
      <c r="K20" s="96"/>
      <c r="L20" s="171"/>
      <c r="M20" s="110"/>
      <c r="N20" s="97"/>
      <c r="O20" s="111"/>
      <c r="P20" s="113"/>
      <c r="Q20" s="344"/>
      <c r="R20" s="338"/>
      <c r="S20" s="96"/>
      <c r="T20" s="171"/>
      <c r="U20" s="344"/>
      <c r="V20" s="345"/>
      <c r="W20" s="111"/>
      <c r="X20" s="111"/>
      <c r="Y20" s="207"/>
      <c r="Z20" s="112"/>
      <c r="AA20" s="219"/>
    </row>
    <row r="21" spans="1:27" s="108" customFormat="1">
      <c r="A21" s="337"/>
      <c r="B21" s="97"/>
      <c r="C21" s="350"/>
      <c r="D21" s="351"/>
      <c r="E21" s="350"/>
      <c r="F21" s="97"/>
      <c r="G21" s="97"/>
      <c r="H21" s="97"/>
      <c r="I21" s="207"/>
      <c r="J21" s="110"/>
      <c r="K21" s="96"/>
      <c r="L21" s="171"/>
      <c r="M21" s="110"/>
      <c r="N21" s="97"/>
      <c r="O21" s="111"/>
      <c r="P21" s="113"/>
      <c r="Q21" s="344"/>
      <c r="R21" s="338"/>
      <c r="S21" s="96"/>
      <c r="T21" s="171"/>
      <c r="U21" s="344"/>
      <c r="V21" s="126"/>
      <c r="W21" s="111"/>
      <c r="X21" s="111"/>
      <c r="Y21" s="207"/>
      <c r="Z21" s="112"/>
      <c r="AA21" s="219"/>
    </row>
    <row r="22" spans="1:27" s="108" customFormat="1">
      <c r="A22" s="337"/>
      <c r="B22" s="97"/>
      <c r="C22" s="350"/>
      <c r="D22" s="351"/>
      <c r="E22" s="350"/>
      <c r="F22" s="97"/>
      <c r="G22" s="97"/>
      <c r="H22" s="97"/>
      <c r="I22" s="207"/>
      <c r="J22" s="110"/>
      <c r="K22" s="96"/>
      <c r="L22" s="171"/>
      <c r="M22" s="110"/>
      <c r="N22" s="97"/>
      <c r="O22" s="111"/>
      <c r="P22" s="113"/>
      <c r="Q22" s="344"/>
      <c r="R22" s="338"/>
      <c r="S22" s="96"/>
      <c r="T22" s="171"/>
      <c r="U22" s="344"/>
      <c r="V22" s="126"/>
      <c r="W22" s="111"/>
      <c r="X22" s="111"/>
      <c r="Y22" s="207"/>
      <c r="Z22" s="112"/>
      <c r="AA22" s="219"/>
    </row>
    <row r="23" spans="1:27" s="108" customFormat="1">
      <c r="A23" s="337"/>
      <c r="B23" s="97"/>
      <c r="C23" s="350"/>
      <c r="D23" s="351"/>
      <c r="E23" s="350"/>
      <c r="F23" s="97"/>
      <c r="G23" s="97"/>
      <c r="H23" s="97"/>
      <c r="I23" s="207"/>
      <c r="J23" s="110"/>
      <c r="K23" s="96"/>
      <c r="L23" s="171"/>
      <c r="M23" s="110"/>
      <c r="N23" s="97"/>
      <c r="O23" s="111"/>
      <c r="P23" s="113"/>
      <c r="Q23" s="344"/>
      <c r="R23" s="338"/>
      <c r="S23" s="96"/>
      <c r="T23" s="171"/>
      <c r="U23" s="344"/>
      <c r="V23" s="345"/>
      <c r="W23" s="111"/>
      <c r="X23" s="111"/>
      <c r="Y23" s="207"/>
      <c r="Z23" s="112"/>
      <c r="AA23" s="219"/>
    </row>
    <row r="24" spans="1:27" s="108" customFormat="1">
      <c r="A24" s="337"/>
      <c r="B24" s="97"/>
      <c r="C24" s="350"/>
      <c r="D24" s="351"/>
      <c r="E24" s="350"/>
      <c r="F24" s="97"/>
      <c r="G24" s="97"/>
      <c r="H24" s="97"/>
      <c r="I24" s="207"/>
      <c r="J24" s="110"/>
      <c r="K24" s="96"/>
      <c r="L24" s="171"/>
      <c r="M24" s="110"/>
      <c r="N24" s="97"/>
      <c r="O24" s="111"/>
      <c r="P24" s="113"/>
      <c r="Q24" s="344"/>
      <c r="R24" s="338"/>
      <c r="S24" s="96"/>
      <c r="T24" s="171"/>
      <c r="U24" s="344"/>
      <c r="V24" s="126"/>
      <c r="W24" s="111"/>
      <c r="X24" s="111"/>
      <c r="Y24" s="111"/>
      <c r="Z24" s="112"/>
      <c r="AA24" s="219"/>
    </row>
    <row r="25" spans="1:27" s="108" customFormat="1">
      <c r="A25" s="337"/>
      <c r="B25" s="97"/>
      <c r="C25" s="350"/>
      <c r="D25" s="351"/>
      <c r="E25" s="350"/>
      <c r="F25" s="97"/>
      <c r="G25" s="97"/>
      <c r="H25" s="97"/>
      <c r="I25" s="207"/>
      <c r="J25" s="110"/>
      <c r="K25" s="96"/>
      <c r="L25" s="171"/>
      <c r="M25" s="110"/>
      <c r="N25" s="97"/>
      <c r="O25" s="111"/>
      <c r="P25" s="113"/>
      <c r="Q25" s="344"/>
      <c r="R25" s="338"/>
      <c r="S25" s="96"/>
      <c r="T25" s="171"/>
      <c r="U25" s="344"/>
      <c r="V25" s="126"/>
      <c r="W25" s="111"/>
      <c r="X25" s="111"/>
      <c r="Y25" s="207"/>
      <c r="Z25" s="112"/>
      <c r="AA25" s="219"/>
    </row>
    <row r="26" spans="1:27" s="108" customFormat="1">
      <c r="A26" s="337"/>
      <c r="B26" s="97"/>
      <c r="C26" s="350"/>
      <c r="D26" s="351"/>
      <c r="E26" s="350"/>
      <c r="F26" s="97"/>
      <c r="G26" s="97"/>
      <c r="H26" s="97"/>
      <c r="I26" s="207"/>
      <c r="J26" s="110"/>
      <c r="K26" s="96"/>
      <c r="L26" s="171"/>
      <c r="M26" s="110"/>
      <c r="N26" s="97"/>
      <c r="O26" s="111"/>
      <c r="P26" s="113"/>
      <c r="Q26" s="344"/>
      <c r="R26" s="338"/>
      <c r="S26" s="96"/>
      <c r="T26" s="171"/>
      <c r="U26" s="344"/>
      <c r="V26" s="126"/>
      <c r="W26" s="111"/>
      <c r="X26" s="111"/>
      <c r="Y26" s="207"/>
      <c r="Z26" s="112"/>
      <c r="AA26" s="219"/>
    </row>
    <row r="27" spans="1:27" s="108" customFormat="1">
      <c r="A27" s="337"/>
      <c r="B27" s="97"/>
      <c r="C27" s="350"/>
      <c r="D27" s="351"/>
      <c r="E27" s="350"/>
      <c r="F27" s="97"/>
      <c r="G27" s="97"/>
      <c r="H27" s="97"/>
      <c r="I27" s="207"/>
      <c r="J27" s="110"/>
      <c r="K27" s="96"/>
      <c r="L27" s="171"/>
      <c r="M27" s="110"/>
      <c r="N27" s="97"/>
      <c r="O27" s="111"/>
      <c r="P27" s="113"/>
      <c r="Q27" s="344"/>
      <c r="R27" s="338"/>
      <c r="S27" s="96"/>
      <c r="T27" s="171"/>
      <c r="U27" s="344"/>
      <c r="V27" s="345"/>
      <c r="W27" s="111"/>
      <c r="X27" s="111"/>
      <c r="Y27" s="207"/>
      <c r="Z27" s="112"/>
      <c r="AA27" s="219"/>
    </row>
    <row r="28" spans="1:27" s="108" customFormat="1">
      <c r="A28" s="337"/>
      <c r="B28" s="97"/>
      <c r="C28" s="350"/>
      <c r="D28" s="351"/>
      <c r="E28" s="350"/>
      <c r="F28" s="97"/>
      <c r="G28" s="97"/>
      <c r="H28" s="97"/>
      <c r="I28" s="207"/>
      <c r="J28" s="110"/>
      <c r="K28" s="96"/>
      <c r="L28" s="171"/>
      <c r="M28" s="110"/>
      <c r="N28" s="97"/>
      <c r="O28" s="111"/>
      <c r="P28" s="113"/>
      <c r="Q28" s="344"/>
      <c r="R28" s="338"/>
      <c r="S28" s="96"/>
      <c r="T28" s="171"/>
      <c r="U28" s="344"/>
      <c r="V28" s="126"/>
      <c r="W28" s="111"/>
      <c r="X28" s="111"/>
      <c r="Y28" s="207"/>
      <c r="Z28" s="112"/>
      <c r="AA28" s="219"/>
    </row>
    <row r="29" spans="1:27" s="108" customFormat="1">
      <c r="A29" s="337"/>
      <c r="B29" s="97"/>
      <c r="C29" s="350"/>
      <c r="D29" s="351"/>
      <c r="E29" s="350"/>
      <c r="F29" s="97"/>
      <c r="G29" s="97"/>
      <c r="H29" s="97"/>
      <c r="I29" s="207"/>
      <c r="J29" s="110"/>
      <c r="K29" s="96"/>
      <c r="L29" s="171"/>
      <c r="M29" s="110"/>
      <c r="N29" s="97"/>
      <c r="O29" s="111"/>
      <c r="P29" s="113"/>
      <c r="Q29" s="344"/>
      <c r="R29" s="338"/>
      <c r="S29" s="96"/>
      <c r="T29" s="171"/>
      <c r="U29" s="344"/>
      <c r="V29" s="345"/>
      <c r="W29" s="111"/>
      <c r="X29" s="111"/>
      <c r="Y29" s="207"/>
      <c r="Z29" s="112"/>
      <c r="AA29" s="219"/>
    </row>
    <row r="30" spans="1:27" s="108" customFormat="1">
      <c r="A30" s="337"/>
      <c r="B30" s="97"/>
      <c r="C30" s="350"/>
      <c r="D30" s="351"/>
      <c r="E30" s="350"/>
      <c r="F30" s="97"/>
      <c r="G30" s="97"/>
      <c r="H30" s="97"/>
      <c r="I30" s="207"/>
      <c r="J30" s="110"/>
      <c r="K30" s="96"/>
      <c r="L30" s="171"/>
      <c r="M30" s="110"/>
      <c r="N30" s="97"/>
      <c r="O30" s="111"/>
      <c r="P30" s="113"/>
      <c r="Q30" s="344"/>
      <c r="R30" s="338"/>
      <c r="S30" s="96"/>
      <c r="T30" s="171"/>
      <c r="U30" s="344"/>
      <c r="V30" s="126"/>
      <c r="W30" s="111"/>
      <c r="X30" s="111"/>
      <c r="Y30" s="207"/>
      <c r="Z30" s="112"/>
      <c r="AA30" s="219"/>
    </row>
    <row r="31" spans="1:27" s="108" customFormat="1">
      <c r="A31" s="337"/>
      <c r="B31" s="97"/>
      <c r="C31" s="350"/>
      <c r="D31" s="351"/>
      <c r="E31" s="350"/>
      <c r="F31" s="97"/>
      <c r="G31" s="97"/>
      <c r="H31" s="97"/>
      <c r="I31" s="207"/>
      <c r="J31" s="110"/>
      <c r="K31" s="96"/>
      <c r="L31" s="171"/>
      <c r="M31" s="110"/>
      <c r="N31" s="97"/>
      <c r="O31" s="111"/>
      <c r="P31" s="113"/>
      <c r="Q31" s="344"/>
      <c r="R31" s="338"/>
      <c r="S31" s="96"/>
      <c r="T31" s="171"/>
      <c r="U31" s="344"/>
      <c r="V31" s="126"/>
      <c r="W31" s="111"/>
      <c r="X31" s="111"/>
      <c r="Y31" s="207"/>
      <c r="Z31" s="112"/>
      <c r="AA31" s="219"/>
    </row>
    <row r="32" spans="1:27" s="108" customFormat="1">
      <c r="A32" s="337"/>
      <c r="B32" s="97"/>
      <c r="C32" s="350"/>
      <c r="D32" s="351"/>
      <c r="E32" s="350"/>
      <c r="F32" s="97"/>
      <c r="G32" s="97"/>
      <c r="H32" s="97"/>
      <c r="I32" s="207"/>
      <c r="J32" s="110"/>
      <c r="K32" s="96"/>
      <c r="L32" s="171"/>
      <c r="M32" s="110"/>
      <c r="N32" s="97"/>
      <c r="O32" s="111"/>
      <c r="P32" s="113"/>
      <c r="Q32" s="344"/>
      <c r="R32" s="338"/>
      <c r="S32" s="96"/>
      <c r="T32" s="171"/>
      <c r="U32" s="344"/>
      <c r="V32" s="126"/>
      <c r="W32" s="111"/>
      <c r="X32" s="111"/>
      <c r="Y32" s="111"/>
      <c r="Z32" s="112"/>
      <c r="AA32" s="219"/>
    </row>
    <row r="33" spans="1:27" s="108" customFormat="1">
      <c r="A33" s="337"/>
      <c r="B33" s="97"/>
      <c r="C33" s="350"/>
      <c r="D33" s="351"/>
      <c r="E33" s="350"/>
      <c r="F33" s="97"/>
      <c r="G33" s="97"/>
      <c r="H33" s="97"/>
      <c r="I33" s="207"/>
      <c r="J33" s="110"/>
      <c r="K33" s="96"/>
      <c r="L33" s="171"/>
      <c r="M33" s="110"/>
      <c r="N33" s="97"/>
      <c r="O33" s="111"/>
      <c r="P33" s="113"/>
      <c r="Q33" s="344"/>
      <c r="R33" s="338"/>
      <c r="S33" s="96"/>
      <c r="T33" s="171"/>
      <c r="U33" s="344"/>
      <c r="V33" s="345"/>
      <c r="W33" s="111"/>
      <c r="X33" s="111"/>
      <c r="Y33" s="207"/>
      <c r="Z33" s="112"/>
      <c r="AA33" s="219"/>
    </row>
    <row r="34" spans="1:27" s="108" customFormat="1">
      <c r="A34" s="337"/>
      <c r="B34" s="97"/>
      <c r="C34" s="350"/>
      <c r="D34" s="351"/>
      <c r="E34" s="350"/>
      <c r="F34" s="97"/>
      <c r="G34" s="97"/>
      <c r="H34" s="97"/>
      <c r="I34" s="207"/>
      <c r="J34" s="110"/>
      <c r="K34" s="96"/>
      <c r="L34" s="171"/>
      <c r="M34" s="110"/>
      <c r="N34" s="97"/>
      <c r="O34" s="111"/>
      <c r="P34" s="113"/>
      <c r="Q34" s="344"/>
      <c r="R34" s="338"/>
      <c r="S34" s="96"/>
      <c r="T34" s="171"/>
      <c r="U34" s="344"/>
      <c r="V34" s="126"/>
      <c r="W34" s="111"/>
      <c r="X34" s="111"/>
      <c r="Y34" s="207"/>
      <c r="Z34" s="112"/>
      <c r="AA34" s="219"/>
    </row>
    <row r="35" spans="1:27" s="108" customFormat="1">
      <c r="A35" s="337"/>
      <c r="B35" s="97"/>
      <c r="C35" s="350"/>
      <c r="D35" s="351"/>
      <c r="E35" s="350"/>
      <c r="F35" s="97"/>
      <c r="G35" s="97"/>
      <c r="H35" s="97"/>
      <c r="I35" s="207"/>
      <c r="J35" s="110"/>
      <c r="K35" s="96"/>
      <c r="L35" s="171"/>
      <c r="M35" s="110"/>
      <c r="N35" s="97"/>
      <c r="O35" s="111"/>
      <c r="P35" s="113"/>
      <c r="Q35" s="344"/>
      <c r="R35" s="338"/>
      <c r="S35" s="96"/>
      <c r="T35" s="171"/>
      <c r="U35" s="344"/>
      <c r="V35" s="126"/>
      <c r="W35" s="111"/>
      <c r="X35" s="111"/>
      <c r="Y35" s="207"/>
      <c r="Z35" s="112"/>
      <c r="AA35" s="219"/>
    </row>
    <row r="36" spans="1:27" s="108" customFormat="1">
      <c r="A36" s="337"/>
      <c r="B36" s="97"/>
      <c r="C36" s="350"/>
      <c r="D36" s="351"/>
      <c r="E36" s="350"/>
      <c r="F36" s="97"/>
      <c r="G36" s="97"/>
      <c r="H36" s="97"/>
      <c r="I36" s="207"/>
      <c r="J36" s="110"/>
      <c r="K36" s="96"/>
      <c r="L36" s="171"/>
      <c r="M36" s="110"/>
      <c r="N36" s="97"/>
      <c r="O36" s="111"/>
      <c r="P36" s="113"/>
      <c r="Q36" s="344"/>
      <c r="R36" s="338"/>
      <c r="S36" s="96"/>
      <c r="T36" s="171"/>
      <c r="U36" s="344"/>
      <c r="V36" s="126"/>
      <c r="W36" s="111"/>
      <c r="X36" s="111"/>
      <c r="Y36" s="111"/>
      <c r="Z36" s="112"/>
      <c r="AA36" s="219"/>
    </row>
    <row r="37" spans="1:27" s="108" customFormat="1">
      <c r="A37" s="337"/>
      <c r="B37" s="97"/>
      <c r="C37" s="350"/>
      <c r="D37" s="351"/>
      <c r="E37" s="350"/>
      <c r="F37" s="97"/>
      <c r="G37" s="97"/>
      <c r="H37" s="97"/>
      <c r="I37" s="207"/>
      <c r="J37" s="110"/>
      <c r="K37" s="96"/>
      <c r="L37" s="171"/>
      <c r="M37" s="110"/>
      <c r="N37" s="97"/>
      <c r="O37" s="111"/>
      <c r="P37" s="113"/>
      <c r="Q37" s="344"/>
      <c r="R37" s="338"/>
      <c r="S37" s="96"/>
      <c r="T37" s="171"/>
      <c r="U37" s="344"/>
      <c r="V37" s="126"/>
      <c r="W37" s="111"/>
      <c r="X37" s="111"/>
      <c r="Y37" s="207"/>
      <c r="Z37" s="112"/>
      <c r="AA37" s="219"/>
    </row>
    <row r="38" spans="1:27" s="108" customFormat="1">
      <c r="A38" s="337"/>
      <c r="B38" s="97"/>
      <c r="C38" s="350"/>
      <c r="D38" s="351"/>
      <c r="E38" s="350"/>
      <c r="F38" s="97"/>
      <c r="G38" s="97"/>
      <c r="H38" s="97"/>
      <c r="I38" s="207"/>
      <c r="J38" s="110"/>
      <c r="K38" s="96"/>
      <c r="L38" s="171"/>
      <c r="M38" s="110"/>
      <c r="N38" s="97"/>
      <c r="O38" s="111"/>
      <c r="P38" s="113"/>
      <c r="Q38" s="344"/>
      <c r="R38" s="338"/>
      <c r="S38" s="96"/>
      <c r="T38" s="171"/>
      <c r="U38" s="344"/>
      <c r="V38" s="126"/>
      <c r="W38" s="111"/>
      <c r="X38" s="111"/>
      <c r="Y38" s="207"/>
      <c r="Z38" s="112"/>
      <c r="AA38" s="219"/>
    </row>
    <row r="39" spans="1:27" s="108" customFormat="1">
      <c r="A39" s="337"/>
      <c r="B39" s="97"/>
      <c r="C39" s="350"/>
      <c r="D39" s="351"/>
      <c r="E39" s="350"/>
      <c r="F39" s="97"/>
      <c r="G39" s="97"/>
      <c r="H39" s="97"/>
      <c r="I39" s="207"/>
      <c r="J39" s="110"/>
      <c r="K39" s="96"/>
      <c r="L39" s="171"/>
      <c r="M39" s="110"/>
      <c r="N39" s="97"/>
      <c r="O39" s="111"/>
      <c r="P39" s="113"/>
      <c r="Q39" s="344"/>
      <c r="R39" s="338"/>
      <c r="S39" s="96"/>
      <c r="T39" s="171"/>
      <c r="U39" s="344"/>
      <c r="V39" s="126"/>
      <c r="W39" s="111"/>
      <c r="X39" s="111"/>
      <c r="Y39" s="207"/>
      <c r="Z39" s="112"/>
      <c r="AA39" s="219"/>
    </row>
    <row r="40" spans="1:27" s="108" customFormat="1">
      <c r="A40" s="337"/>
      <c r="B40" s="97"/>
      <c r="C40" s="350"/>
      <c r="D40" s="351"/>
      <c r="E40" s="350"/>
      <c r="F40" s="97"/>
      <c r="G40" s="97"/>
      <c r="H40" s="97"/>
      <c r="I40" s="207"/>
      <c r="J40" s="110"/>
      <c r="K40" s="96"/>
      <c r="L40" s="171"/>
      <c r="M40" s="110"/>
      <c r="N40" s="97"/>
      <c r="O40" s="111"/>
      <c r="P40" s="113"/>
      <c r="Q40" s="344"/>
      <c r="R40" s="338"/>
      <c r="S40" s="96"/>
      <c r="T40" s="171"/>
      <c r="U40" s="344"/>
      <c r="V40" s="126"/>
      <c r="W40" s="111"/>
      <c r="X40" s="111"/>
      <c r="Y40" s="207"/>
      <c r="Z40" s="112"/>
      <c r="AA40" s="219"/>
    </row>
    <row r="41" spans="1:27" s="108" customFormat="1">
      <c r="A41" s="337"/>
      <c r="B41" s="97"/>
      <c r="C41" s="350"/>
      <c r="D41" s="351"/>
      <c r="E41" s="350"/>
      <c r="F41" s="97"/>
      <c r="G41" s="97"/>
      <c r="H41" s="97"/>
      <c r="I41" s="207"/>
      <c r="J41" s="110"/>
      <c r="K41" s="96"/>
      <c r="L41" s="171"/>
      <c r="M41" s="110"/>
      <c r="N41" s="97"/>
      <c r="O41" s="111"/>
      <c r="P41" s="113"/>
      <c r="Q41" s="344"/>
      <c r="R41" s="338"/>
      <c r="S41" s="96"/>
      <c r="T41" s="171"/>
      <c r="U41" s="344"/>
      <c r="V41" s="126"/>
      <c r="W41" s="111"/>
      <c r="X41" s="111"/>
      <c r="Y41" s="207"/>
      <c r="Z41" s="112"/>
      <c r="AA41" s="219"/>
    </row>
    <row r="42" spans="1:27" s="108" customFormat="1">
      <c r="A42" s="337"/>
      <c r="B42" s="97"/>
      <c r="C42" s="350"/>
      <c r="D42" s="351"/>
      <c r="E42" s="350"/>
      <c r="F42" s="97"/>
      <c r="G42" s="97"/>
      <c r="H42" s="97"/>
      <c r="I42" s="207"/>
      <c r="J42" s="110"/>
      <c r="K42" s="96"/>
      <c r="L42" s="171"/>
      <c r="M42" s="110"/>
      <c r="N42" s="97"/>
      <c r="O42" s="111"/>
      <c r="P42" s="113"/>
      <c r="Q42" s="344"/>
      <c r="R42" s="338"/>
      <c r="S42" s="96"/>
      <c r="T42" s="171"/>
      <c r="U42" s="344"/>
      <c r="V42" s="126"/>
      <c r="W42" s="111"/>
      <c r="X42" s="111"/>
      <c r="Y42" s="207"/>
      <c r="Z42" s="112"/>
      <c r="AA42" s="219"/>
    </row>
    <row r="43" spans="1:27" s="108" customFormat="1">
      <c r="A43" s="337"/>
      <c r="B43" s="97"/>
      <c r="C43" s="350"/>
      <c r="D43" s="351"/>
      <c r="E43" s="350"/>
      <c r="F43" s="97"/>
      <c r="G43" s="97"/>
      <c r="H43" s="97"/>
      <c r="I43" s="207"/>
      <c r="J43" s="110"/>
      <c r="K43" s="96"/>
      <c r="L43" s="171"/>
      <c r="M43" s="110"/>
      <c r="N43" s="97"/>
      <c r="O43" s="111"/>
      <c r="P43" s="113"/>
      <c r="Q43" s="344"/>
      <c r="R43" s="338"/>
      <c r="S43" s="96"/>
      <c r="T43" s="171"/>
      <c r="U43" s="344"/>
      <c r="V43" s="126"/>
      <c r="W43" s="111"/>
      <c r="X43" s="111"/>
      <c r="Y43" s="207"/>
      <c r="Z43" s="112"/>
      <c r="AA43" s="219"/>
    </row>
    <row r="44" spans="1:27" s="108" customFormat="1">
      <c r="A44" s="337"/>
      <c r="B44" s="97"/>
      <c r="C44" s="350"/>
      <c r="D44" s="351"/>
      <c r="E44" s="350"/>
      <c r="F44" s="97"/>
      <c r="G44" s="97"/>
      <c r="H44" s="97"/>
      <c r="I44" s="207"/>
      <c r="J44" s="110"/>
      <c r="K44" s="96"/>
      <c r="L44" s="171"/>
      <c r="M44" s="110"/>
      <c r="N44" s="97"/>
      <c r="O44" s="111"/>
      <c r="P44" s="113"/>
      <c r="Q44" s="344"/>
      <c r="R44" s="338"/>
      <c r="S44" s="96"/>
      <c r="T44" s="171"/>
      <c r="U44" s="344"/>
      <c r="V44" s="126"/>
      <c r="W44" s="111"/>
      <c r="X44" s="111"/>
      <c r="Y44" s="207"/>
      <c r="Z44" s="112"/>
      <c r="AA44" s="219"/>
    </row>
    <row r="45" spans="1:27" s="108" customFormat="1">
      <c r="A45" s="337"/>
      <c r="B45" s="97"/>
      <c r="C45" s="350"/>
      <c r="D45" s="351"/>
      <c r="E45" s="350"/>
      <c r="F45" s="97"/>
      <c r="G45" s="97"/>
      <c r="H45" s="97"/>
      <c r="I45" s="207"/>
      <c r="J45" s="110"/>
      <c r="K45" s="96"/>
      <c r="L45" s="171"/>
      <c r="M45" s="110"/>
      <c r="N45" s="97"/>
      <c r="O45" s="111"/>
      <c r="P45" s="113"/>
      <c r="Q45" s="344"/>
      <c r="R45" s="338"/>
      <c r="S45" s="96"/>
      <c r="T45" s="171"/>
      <c r="U45" s="344"/>
      <c r="V45" s="126"/>
      <c r="W45" s="111"/>
      <c r="X45" s="111"/>
      <c r="Y45" s="207"/>
      <c r="Z45" s="112"/>
      <c r="AA45" s="219"/>
    </row>
    <row r="46" spans="1:27" s="108" customFormat="1">
      <c r="A46" s="337"/>
      <c r="B46" s="97"/>
      <c r="C46" s="350"/>
      <c r="D46" s="351"/>
      <c r="E46" s="350"/>
      <c r="F46" s="97"/>
      <c r="G46" s="97"/>
      <c r="H46" s="97"/>
      <c r="I46" s="207"/>
      <c r="J46" s="110"/>
      <c r="K46" s="96"/>
      <c r="L46" s="171"/>
      <c r="M46" s="110"/>
      <c r="N46" s="97"/>
      <c r="O46" s="111"/>
      <c r="P46" s="113"/>
      <c r="Q46" s="344"/>
      <c r="R46" s="338"/>
      <c r="S46" s="96"/>
      <c r="T46" s="171"/>
      <c r="U46" s="344"/>
      <c r="V46" s="126"/>
      <c r="W46" s="111"/>
      <c r="X46" s="111"/>
      <c r="Y46" s="111"/>
      <c r="Z46" s="112"/>
      <c r="AA46" s="219"/>
    </row>
    <row r="47" spans="1:27" s="108" customFormat="1">
      <c r="A47" s="337"/>
      <c r="B47" s="97"/>
      <c r="C47" s="350"/>
      <c r="D47" s="351"/>
      <c r="E47" s="350"/>
      <c r="F47" s="97"/>
      <c r="G47" s="97"/>
      <c r="H47" s="97"/>
      <c r="I47" s="207"/>
      <c r="J47" s="110"/>
      <c r="K47" s="96"/>
      <c r="L47" s="171"/>
      <c r="M47" s="110"/>
      <c r="N47" s="97"/>
      <c r="O47" s="111"/>
      <c r="P47" s="113"/>
      <c r="Q47" s="344"/>
      <c r="R47" s="338"/>
      <c r="S47" s="96"/>
      <c r="T47" s="171"/>
      <c r="U47" s="344"/>
      <c r="V47" s="126"/>
      <c r="W47" s="111"/>
      <c r="X47" s="111"/>
      <c r="Y47" s="207"/>
      <c r="Z47" s="112"/>
      <c r="AA47" s="219"/>
    </row>
    <row r="48" spans="1:27" s="108" customFormat="1">
      <c r="A48" s="337"/>
      <c r="B48" s="97"/>
      <c r="C48" s="350"/>
      <c r="D48" s="351"/>
      <c r="E48" s="350"/>
      <c r="F48" s="97"/>
      <c r="G48" s="207"/>
      <c r="H48" s="110"/>
      <c r="I48" s="211"/>
      <c r="J48" s="109"/>
      <c r="K48" s="96"/>
      <c r="L48" s="97"/>
      <c r="M48" s="110"/>
      <c r="N48" s="113"/>
      <c r="O48" s="96"/>
      <c r="P48" s="338"/>
      <c r="Q48" s="344"/>
      <c r="R48" s="109"/>
      <c r="S48" s="212"/>
      <c r="T48" s="171"/>
      <c r="U48" s="344"/>
      <c r="V48" s="126"/>
      <c r="W48" s="111"/>
      <c r="X48" s="112"/>
      <c r="Y48" s="208"/>
      <c r="Z48" s="111"/>
      <c r="AA48" s="218"/>
    </row>
    <row r="49" spans="1:27" s="108" customFormat="1">
      <c r="A49" s="337"/>
      <c r="B49" s="97"/>
      <c r="C49" s="350"/>
      <c r="D49" s="351"/>
      <c r="E49" s="350"/>
      <c r="F49" s="97"/>
      <c r="G49" s="97"/>
      <c r="H49" s="97"/>
      <c r="I49" s="207"/>
      <c r="J49" s="110"/>
      <c r="K49" s="96"/>
      <c r="L49" s="171"/>
      <c r="M49" s="110"/>
      <c r="N49" s="97"/>
      <c r="O49" s="111"/>
      <c r="P49" s="113"/>
      <c r="Q49" s="344"/>
      <c r="R49" s="338"/>
      <c r="S49" s="96"/>
      <c r="T49" s="171"/>
      <c r="U49" s="344"/>
      <c r="V49" s="126"/>
      <c r="W49" s="111"/>
      <c r="X49" s="111"/>
      <c r="Y49" s="111"/>
      <c r="Z49" s="112"/>
      <c r="AA49" s="219"/>
    </row>
    <row r="50" spans="1:27" s="108" customFormat="1">
      <c r="A50" s="337"/>
      <c r="B50" s="97"/>
      <c r="C50" s="350"/>
      <c r="D50" s="351"/>
      <c r="E50" s="350"/>
      <c r="F50" s="97"/>
      <c r="G50" s="97"/>
      <c r="H50" s="97"/>
      <c r="I50" s="207"/>
      <c r="J50" s="110"/>
      <c r="K50" s="96"/>
      <c r="L50" s="171"/>
      <c r="M50" s="110"/>
      <c r="N50" s="97"/>
      <c r="O50" s="111"/>
      <c r="P50" s="113"/>
      <c r="Q50" s="344"/>
      <c r="R50" s="338"/>
      <c r="S50" s="212"/>
      <c r="T50" s="171"/>
      <c r="U50" s="344"/>
      <c r="V50" s="126"/>
      <c r="W50" s="111"/>
      <c r="X50" s="111"/>
      <c r="Y50" s="207"/>
      <c r="Z50" s="112"/>
      <c r="AA50" s="219"/>
    </row>
    <row r="51" spans="1:27" s="108" customFormat="1">
      <c r="A51" s="337"/>
      <c r="B51" s="97"/>
      <c r="C51" s="350"/>
      <c r="D51" s="351"/>
      <c r="E51" s="350"/>
      <c r="F51" s="97"/>
      <c r="G51" s="97"/>
      <c r="H51" s="97"/>
      <c r="I51" s="207"/>
      <c r="J51" s="110"/>
      <c r="K51" s="96"/>
      <c r="L51" s="171"/>
      <c r="M51" s="110"/>
      <c r="N51" s="97"/>
      <c r="O51" s="111"/>
      <c r="P51" s="113"/>
      <c r="Q51" s="344"/>
      <c r="R51" s="338"/>
      <c r="S51" s="96"/>
      <c r="T51" s="171"/>
      <c r="U51" s="344"/>
      <c r="V51" s="126"/>
      <c r="W51" s="111"/>
      <c r="X51" s="111"/>
      <c r="Y51" s="111"/>
      <c r="Z51" s="112"/>
      <c r="AA51" s="219"/>
    </row>
    <row r="52" spans="1:27" s="108" customFormat="1">
      <c r="A52" s="337"/>
      <c r="B52" s="97"/>
      <c r="C52" s="350"/>
      <c r="D52" s="351"/>
      <c r="E52" s="350"/>
      <c r="F52" s="97"/>
      <c r="G52" s="97"/>
      <c r="H52" s="97"/>
      <c r="I52" s="207"/>
      <c r="J52" s="110"/>
      <c r="K52" s="96"/>
      <c r="L52" s="171"/>
      <c r="M52" s="110"/>
      <c r="N52" s="97"/>
      <c r="O52" s="111"/>
      <c r="P52" s="113"/>
      <c r="Q52" s="344"/>
      <c r="R52" s="338"/>
      <c r="S52" s="96"/>
      <c r="T52" s="171"/>
      <c r="U52" s="344"/>
      <c r="V52" s="126"/>
      <c r="W52" s="111"/>
      <c r="X52" s="111"/>
      <c r="Y52" s="207"/>
      <c r="Z52" s="112"/>
      <c r="AA52" s="219"/>
    </row>
    <row r="53" spans="1:27" s="108" customFormat="1">
      <c r="A53" s="337"/>
      <c r="B53" s="97"/>
      <c r="C53" s="350"/>
      <c r="D53" s="351"/>
      <c r="E53" s="350"/>
      <c r="F53" s="97"/>
      <c r="G53" s="97"/>
      <c r="H53" s="97"/>
      <c r="I53" s="207"/>
      <c r="J53" s="110"/>
      <c r="K53" s="96"/>
      <c r="L53" s="171"/>
      <c r="M53" s="110"/>
      <c r="N53" s="97"/>
      <c r="O53" s="111"/>
      <c r="P53" s="113"/>
      <c r="Q53" s="344"/>
      <c r="R53" s="338"/>
      <c r="S53" s="96"/>
      <c r="T53" s="171"/>
      <c r="U53" s="344"/>
      <c r="V53" s="126"/>
      <c r="W53" s="111"/>
      <c r="X53" s="111"/>
      <c r="Y53" s="111"/>
      <c r="Z53" s="112"/>
      <c r="AA53" s="219"/>
    </row>
    <row r="54" spans="1:27" s="108" customFormat="1">
      <c r="A54" s="337"/>
      <c r="B54" s="97"/>
      <c r="C54" s="350"/>
      <c r="D54" s="351"/>
      <c r="E54" s="350"/>
      <c r="F54" s="97"/>
      <c r="G54" s="97"/>
      <c r="H54" s="97"/>
      <c r="I54" s="207"/>
      <c r="J54" s="110"/>
      <c r="K54" s="96"/>
      <c r="L54" s="171"/>
      <c r="M54" s="110"/>
      <c r="N54" s="97"/>
      <c r="O54" s="111"/>
      <c r="P54" s="113"/>
      <c r="Q54" s="344"/>
      <c r="R54" s="338"/>
      <c r="S54" s="212"/>
      <c r="T54" s="171"/>
      <c r="U54" s="344"/>
      <c r="V54" s="126"/>
      <c r="W54" s="111"/>
      <c r="X54" s="111"/>
      <c r="Y54" s="207"/>
      <c r="Z54" s="112"/>
      <c r="AA54" s="219"/>
    </row>
    <row r="55" spans="1:27" s="108" customFormat="1">
      <c r="A55" s="337"/>
      <c r="B55" s="97"/>
      <c r="C55" s="350"/>
      <c r="D55" s="351"/>
      <c r="E55" s="350"/>
      <c r="F55" s="97"/>
      <c r="G55" s="97"/>
      <c r="H55" s="97"/>
      <c r="I55" s="207"/>
      <c r="J55" s="110"/>
      <c r="K55" s="96"/>
      <c r="L55" s="171"/>
      <c r="M55" s="110"/>
      <c r="N55" s="97"/>
      <c r="O55" s="111"/>
      <c r="P55" s="113"/>
      <c r="Q55" s="344"/>
      <c r="R55" s="338"/>
      <c r="S55" s="96"/>
      <c r="T55" s="171"/>
      <c r="U55" s="344"/>
      <c r="V55" s="126"/>
      <c r="W55" s="111"/>
      <c r="X55" s="111"/>
      <c r="Y55" s="111"/>
      <c r="Z55" s="112"/>
      <c r="AA55" s="219"/>
    </row>
    <row r="56" spans="1:27" s="108" customFormat="1">
      <c r="A56" s="337"/>
      <c r="B56" s="97"/>
      <c r="C56" s="350"/>
      <c r="D56" s="351"/>
      <c r="E56" s="350"/>
      <c r="F56" s="97"/>
      <c r="G56" s="97"/>
      <c r="H56" s="97"/>
      <c r="I56" s="207"/>
      <c r="J56" s="110"/>
      <c r="K56" s="96"/>
      <c r="L56" s="171"/>
      <c r="M56" s="110"/>
      <c r="N56" s="97"/>
      <c r="O56" s="111"/>
      <c r="P56" s="113"/>
      <c r="Q56" s="344"/>
      <c r="R56" s="338"/>
      <c r="S56" s="96"/>
      <c r="T56" s="171"/>
      <c r="U56" s="344"/>
      <c r="V56" s="126"/>
      <c r="W56" s="111"/>
      <c r="X56" s="111"/>
      <c r="Y56" s="111"/>
      <c r="Z56" s="112"/>
      <c r="AA56" s="219"/>
    </row>
    <row r="57" spans="1:27" s="108" customFormat="1">
      <c r="A57" s="337"/>
      <c r="B57" s="97"/>
      <c r="C57" s="350"/>
      <c r="D57" s="351"/>
      <c r="E57" s="350"/>
      <c r="F57" s="97"/>
      <c r="G57" s="97"/>
      <c r="H57" s="97"/>
      <c r="I57" s="207"/>
      <c r="J57" s="110"/>
      <c r="K57" s="96"/>
      <c r="L57" s="171"/>
      <c r="M57" s="110"/>
      <c r="N57" s="97"/>
      <c r="O57" s="111"/>
      <c r="P57" s="113"/>
      <c r="Q57" s="344"/>
      <c r="R57" s="338"/>
      <c r="S57" s="96"/>
      <c r="T57" s="171"/>
      <c r="U57" s="344"/>
      <c r="V57" s="126"/>
      <c r="W57" s="111"/>
      <c r="X57" s="111"/>
      <c r="Y57" s="111"/>
      <c r="Z57" s="112"/>
      <c r="AA57" s="219"/>
    </row>
    <row r="58" spans="1:27" s="108" customFormat="1">
      <c r="A58" s="337"/>
      <c r="B58" s="97"/>
      <c r="C58" s="350"/>
      <c r="D58" s="351"/>
      <c r="E58" s="350"/>
      <c r="F58" s="97"/>
      <c r="G58" s="97"/>
      <c r="H58" s="97"/>
      <c r="I58" s="207"/>
      <c r="J58" s="110"/>
      <c r="K58" s="96"/>
      <c r="L58" s="171"/>
      <c r="M58" s="110"/>
      <c r="N58" s="97"/>
      <c r="O58" s="111"/>
      <c r="P58" s="113"/>
      <c r="Q58" s="344"/>
      <c r="R58" s="338"/>
      <c r="S58" s="96"/>
      <c r="T58" s="171"/>
      <c r="U58" s="344"/>
      <c r="V58" s="126"/>
      <c r="W58" s="111"/>
      <c r="X58" s="111"/>
      <c r="Y58" s="111"/>
      <c r="Z58" s="112"/>
      <c r="AA58" s="219"/>
    </row>
    <row r="59" spans="1:27" s="108" customFormat="1">
      <c r="A59" s="337"/>
      <c r="B59" s="97"/>
      <c r="C59" s="350"/>
      <c r="D59" s="351"/>
      <c r="E59" s="350"/>
      <c r="F59" s="97"/>
      <c r="G59" s="97"/>
      <c r="H59" s="97"/>
      <c r="I59" s="207"/>
      <c r="J59" s="110"/>
      <c r="K59" s="96"/>
      <c r="L59" s="171"/>
      <c r="M59" s="110"/>
      <c r="N59" s="97"/>
      <c r="O59" s="111"/>
      <c r="P59" s="113"/>
      <c r="Q59" s="344"/>
      <c r="R59" s="338"/>
      <c r="S59" s="96"/>
      <c r="T59" s="171"/>
      <c r="U59" s="344"/>
      <c r="V59" s="126"/>
      <c r="W59" s="111"/>
      <c r="X59" s="111"/>
      <c r="Y59" s="207"/>
      <c r="Z59" s="112"/>
      <c r="AA59" s="219"/>
    </row>
    <row r="60" spans="1:27" s="108" customFormat="1">
      <c r="A60" s="337"/>
      <c r="B60" s="97"/>
      <c r="C60" s="350"/>
      <c r="D60" s="351"/>
      <c r="E60" s="350"/>
      <c r="F60" s="97"/>
      <c r="G60" s="97"/>
      <c r="H60" s="97"/>
      <c r="I60" s="207"/>
      <c r="J60" s="110"/>
      <c r="K60" s="96"/>
      <c r="L60" s="171"/>
      <c r="M60" s="110"/>
      <c r="N60" s="97"/>
      <c r="O60" s="111"/>
      <c r="P60" s="113"/>
      <c r="Q60" s="344"/>
      <c r="R60" s="338"/>
      <c r="S60" s="96"/>
      <c r="T60" s="171"/>
      <c r="U60" s="344"/>
      <c r="V60" s="126"/>
      <c r="W60" s="111"/>
      <c r="X60" s="111"/>
      <c r="Y60" s="207"/>
      <c r="Z60" s="112"/>
      <c r="AA60" s="219"/>
    </row>
    <row r="61" spans="1:27" s="108" customFormat="1">
      <c r="A61" s="337"/>
      <c r="B61" s="97"/>
      <c r="C61" s="350"/>
      <c r="D61" s="351"/>
      <c r="E61" s="350"/>
      <c r="F61" s="97"/>
      <c r="G61" s="97"/>
      <c r="H61" s="97"/>
      <c r="I61" s="207"/>
      <c r="J61" s="110"/>
      <c r="K61" s="96"/>
      <c r="L61" s="171"/>
      <c r="M61" s="110"/>
      <c r="N61" s="97"/>
      <c r="O61" s="111"/>
      <c r="P61" s="113"/>
      <c r="Q61" s="344"/>
      <c r="R61" s="338"/>
      <c r="S61" s="96"/>
      <c r="T61" s="171"/>
      <c r="U61" s="344"/>
      <c r="V61" s="126"/>
      <c r="W61" s="111"/>
      <c r="X61" s="111"/>
      <c r="Y61" s="207"/>
      <c r="Z61" s="112"/>
      <c r="AA61" s="219"/>
    </row>
    <row r="62" spans="1:27" s="108" customFormat="1">
      <c r="A62" s="337"/>
      <c r="B62" s="97"/>
      <c r="C62" s="350"/>
      <c r="D62" s="351"/>
      <c r="E62" s="350"/>
      <c r="F62" s="97"/>
      <c r="G62" s="97"/>
      <c r="H62" s="97"/>
      <c r="I62" s="207"/>
      <c r="J62" s="110"/>
      <c r="K62" s="96"/>
      <c r="L62" s="171"/>
      <c r="M62" s="110"/>
      <c r="N62" s="97"/>
      <c r="O62" s="111"/>
      <c r="P62" s="113"/>
      <c r="Q62" s="344"/>
      <c r="R62" s="338"/>
      <c r="S62" s="96"/>
      <c r="T62" s="171"/>
      <c r="U62" s="344"/>
      <c r="V62" s="126"/>
      <c r="W62" s="111"/>
      <c r="X62" s="111"/>
      <c r="Y62" s="207"/>
      <c r="Z62" s="112"/>
      <c r="AA62" s="219"/>
    </row>
    <row r="63" spans="1:27" s="108" customFormat="1">
      <c r="A63" s="337"/>
      <c r="B63" s="97"/>
      <c r="C63" s="350"/>
      <c r="D63" s="351"/>
      <c r="E63" s="350"/>
      <c r="F63" s="97"/>
      <c r="G63" s="97"/>
      <c r="H63" s="97"/>
      <c r="I63" s="207"/>
      <c r="J63" s="110"/>
      <c r="K63" s="96"/>
      <c r="L63" s="171"/>
      <c r="M63" s="110"/>
      <c r="N63" s="97"/>
      <c r="O63" s="111"/>
      <c r="P63" s="113"/>
      <c r="Q63" s="344"/>
      <c r="R63" s="338"/>
      <c r="S63" s="96"/>
      <c r="T63" s="171"/>
      <c r="U63" s="344"/>
      <c r="V63" s="126"/>
      <c r="W63" s="111"/>
      <c r="X63" s="111"/>
      <c r="Y63" s="207"/>
      <c r="Z63" s="112"/>
      <c r="AA63" s="219"/>
    </row>
    <row r="64" spans="1:27" s="108" customFormat="1">
      <c r="A64" s="337"/>
      <c r="B64" s="97"/>
      <c r="C64" s="350"/>
      <c r="D64" s="351"/>
      <c r="E64" s="350"/>
      <c r="F64" s="97"/>
      <c r="G64" s="97"/>
      <c r="H64" s="97"/>
      <c r="I64" s="207"/>
      <c r="J64" s="110"/>
      <c r="K64" s="96"/>
      <c r="L64" s="171"/>
      <c r="M64" s="110"/>
      <c r="N64" s="97"/>
      <c r="O64" s="111"/>
      <c r="P64" s="113"/>
      <c r="Q64" s="344"/>
      <c r="R64" s="338"/>
      <c r="S64" s="96"/>
      <c r="T64" s="171"/>
      <c r="U64" s="344"/>
      <c r="V64" s="126"/>
      <c r="W64" s="111"/>
      <c r="X64" s="111"/>
      <c r="Y64" s="111"/>
      <c r="Z64" s="112"/>
      <c r="AA64" s="219"/>
    </row>
    <row r="65" spans="1:27" s="108" customFormat="1">
      <c r="A65" s="337"/>
      <c r="B65" s="97"/>
      <c r="C65" s="350"/>
      <c r="D65" s="351"/>
      <c r="E65" s="350"/>
      <c r="F65" s="97"/>
      <c r="G65" s="97"/>
      <c r="H65" s="97"/>
      <c r="I65" s="207"/>
      <c r="J65" s="110"/>
      <c r="K65" s="96"/>
      <c r="L65" s="171"/>
      <c r="M65" s="110"/>
      <c r="N65" s="97"/>
      <c r="O65" s="111"/>
      <c r="P65" s="113"/>
      <c r="Q65" s="344"/>
      <c r="R65" s="338"/>
      <c r="S65" s="212"/>
      <c r="T65" s="171"/>
      <c r="U65" s="344"/>
      <c r="V65" s="126"/>
      <c r="W65" s="111"/>
      <c r="X65" s="111"/>
      <c r="Y65" s="207"/>
      <c r="Z65" s="112"/>
      <c r="AA65" s="219"/>
    </row>
    <row r="66" spans="1:27" s="108" customFormat="1">
      <c r="A66" s="337"/>
      <c r="B66" s="97"/>
      <c r="C66" s="350"/>
      <c r="D66" s="351"/>
      <c r="E66" s="350"/>
      <c r="F66" s="97"/>
      <c r="G66" s="97"/>
      <c r="H66" s="97"/>
      <c r="I66" s="207"/>
      <c r="J66" s="110"/>
      <c r="K66" s="96"/>
      <c r="L66" s="171"/>
      <c r="M66" s="110"/>
      <c r="N66" s="97"/>
      <c r="O66" s="111"/>
      <c r="P66" s="113"/>
      <c r="Q66" s="344"/>
      <c r="R66" s="338"/>
      <c r="S66" s="96"/>
      <c r="T66" s="171"/>
      <c r="U66" s="344"/>
      <c r="V66" s="126"/>
      <c r="W66" s="111"/>
      <c r="X66" s="111"/>
      <c r="Y66" s="207"/>
      <c r="Z66" s="112"/>
      <c r="AA66" s="219"/>
    </row>
    <row r="67" spans="1:27" s="108" customFormat="1">
      <c r="A67" s="337"/>
      <c r="B67" s="97"/>
      <c r="C67" s="350"/>
      <c r="D67" s="351"/>
      <c r="E67" s="350"/>
      <c r="F67" s="97"/>
      <c r="G67" s="97"/>
      <c r="H67" s="97"/>
      <c r="I67" s="207"/>
      <c r="J67" s="110"/>
      <c r="K67" s="96"/>
      <c r="L67" s="171"/>
      <c r="M67" s="110"/>
      <c r="N67" s="97"/>
      <c r="O67" s="111"/>
      <c r="P67" s="113"/>
      <c r="Q67" s="344"/>
      <c r="R67" s="338"/>
      <c r="S67" s="96"/>
      <c r="T67" s="171"/>
      <c r="U67" s="344"/>
      <c r="V67" s="126"/>
      <c r="W67" s="111"/>
      <c r="X67" s="111"/>
      <c r="Y67" s="207"/>
      <c r="Z67" s="112"/>
      <c r="AA67" s="219"/>
    </row>
    <row r="68" spans="1:27" s="108" customFormat="1">
      <c r="A68" s="337"/>
      <c r="B68" s="97"/>
      <c r="C68" s="350"/>
      <c r="D68" s="351"/>
      <c r="E68" s="350"/>
      <c r="F68" s="97"/>
      <c r="G68" s="97"/>
      <c r="H68" s="97"/>
      <c r="I68" s="207"/>
      <c r="J68" s="110"/>
      <c r="K68" s="96"/>
      <c r="L68" s="171"/>
      <c r="M68" s="110"/>
      <c r="N68" s="97"/>
      <c r="O68" s="111"/>
      <c r="P68" s="113"/>
      <c r="Q68" s="344"/>
      <c r="R68" s="338"/>
      <c r="S68" s="96"/>
      <c r="T68" s="171"/>
      <c r="U68" s="344"/>
      <c r="V68" s="126"/>
      <c r="W68" s="111"/>
      <c r="X68" s="111"/>
      <c r="Y68" s="111"/>
      <c r="Z68" s="112"/>
      <c r="AA68" s="219"/>
    </row>
    <row r="69" spans="1:27" s="108" customFormat="1">
      <c r="A69" s="337"/>
      <c r="B69" s="97"/>
      <c r="C69" s="350"/>
      <c r="D69" s="351"/>
      <c r="E69" s="350"/>
      <c r="F69" s="97"/>
      <c r="G69" s="97"/>
      <c r="H69" s="97"/>
      <c r="I69" s="207"/>
      <c r="J69" s="110"/>
      <c r="K69" s="96"/>
      <c r="L69" s="171"/>
      <c r="M69" s="110"/>
      <c r="N69" s="97"/>
      <c r="O69" s="111"/>
      <c r="P69" s="113"/>
      <c r="Q69" s="344"/>
      <c r="R69" s="338"/>
      <c r="S69" s="96"/>
      <c r="T69" s="171"/>
      <c r="U69" s="344"/>
      <c r="V69" s="126"/>
      <c r="W69" s="111"/>
      <c r="X69" s="111"/>
      <c r="Y69" s="207"/>
      <c r="Z69" s="112"/>
      <c r="AA69" s="219"/>
    </row>
    <row r="70" spans="1:27" s="108" customFormat="1">
      <c r="A70" s="337"/>
      <c r="B70" s="97"/>
      <c r="C70" s="350"/>
      <c r="D70" s="351"/>
      <c r="E70" s="350"/>
      <c r="F70" s="97"/>
      <c r="G70" s="97"/>
      <c r="H70" s="97"/>
      <c r="I70" s="207"/>
      <c r="J70" s="110"/>
      <c r="K70" s="96"/>
      <c r="L70" s="171"/>
      <c r="M70" s="110"/>
      <c r="N70" s="97"/>
      <c r="O70" s="111"/>
      <c r="P70" s="113"/>
      <c r="Q70" s="344"/>
      <c r="R70" s="338"/>
      <c r="S70" s="96"/>
      <c r="T70" s="171"/>
      <c r="U70" s="344"/>
      <c r="V70" s="126"/>
      <c r="W70" s="111"/>
      <c r="X70" s="111"/>
      <c r="Y70" s="207"/>
      <c r="Z70" s="112"/>
      <c r="AA70" s="219"/>
    </row>
    <row r="71" spans="1:27" s="108" customFormat="1">
      <c r="A71" s="337"/>
      <c r="B71" s="97"/>
      <c r="C71" s="350"/>
      <c r="D71" s="351"/>
      <c r="E71" s="350"/>
      <c r="F71" s="97"/>
      <c r="G71" s="97"/>
      <c r="H71" s="97"/>
      <c r="I71" s="207"/>
      <c r="J71" s="110"/>
      <c r="K71" s="96"/>
      <c r="L71" s="171"/>
      <c r="M71" s="110"/>
      <c r="N71" s="97"/>
      <c r="O71" s="111"/>
      <c r="P71" s="113"/>
      <c r="Q71" s="344"/>
      <c r="R71" s="338"/>
      <c r="S71" s="96"/>
      <c r="T71" s="171"/>
      <c r="U71" s="344"/>
      <c r="V71" s="126"/>
      <c r="W71" s="111"/>
      <c r="X71" s="111"/>
      <c r="Y71" s="111"/>
      <c r="Z71" s="112"/>
      <c r="AA71" s="219"/>
    </row>
    <row r="72" spans="1:27" s="108" customFormat="1">
      <c r="A72" s="337"/>
      <c r="B72" s="97"/>
      <c r="C72" s="350"/>
      <c r="D72" s="351"/>
      <c r="E72" s="350"/>
      <c r="F72" s="97"/>
      <c r="G72" s="97"/>
      <c r="H72" s="97"/>
      <c r="I72" s="207"/>
      <c r="J72" s="110"/>
      <c r="K72" s="96"/>
      <c r="L72" s="171"/>
      <c r="M72" s="110"/>
      <c r="N72" s="97"/>
      <c r="O72" s="111"/>
      <c r="P72" s="113"/>
      <c r="Q72" s="344"/>
      <c r="R72" s="338"/>
      <c r="S72" s="96"/>
      <c r="T72" s="171"/>
      <c r="U72" s="344"/>
      <c r="V72" s="126"/>
      <c r="W72" s="111"/>
      <c r="X72" s="111"/>
      <c r="Y72" s="111"/>
      <c r="Z72" s="112"/>
      <c r="AA72" s="219"/>
    </row>
    <row r="73" spans="1:27" s="108" customFormat="1">
      <c r="A73" s="337"/>
      <c r="B73" s="97"/>
      <c r="C73" s="350"/>
      <c r="D73" s="351"/>
      <c r="E73" s="350"/>
      <c r="F73" s="97"/>
      <c r="G73" s="97"/>
      <c r="H73" s="97"/>
      <c r="I73" s="207"/>
      <c r="J73" s="110"/>
      <c r="K73" s="96"/>
      <c r="L73" s="171"/>
      <c r="M73" s="110"/>
      <c r="N73" s="97"/>
      <c r="O73" s="111"/>
      <c r="P73" s="113"/>
      <c r="Q73" s="344"/>
      <c r="R73" s="338"/>
      <c r="S73" s="96"/>
      <c r="T73" s="171"/>
      <c r="U73" s="344"/>
      <c r="V73" s="126"/>
      <c r="W73" s="111"/>
      <c r="X73" s="111"/>
      <c r="Y73" s="111"/>
      <c r="Z73" s="112"/>
      <c r="AA73" s="219"/>
    </row>
    <row r="74" spans="1:27" s="108" customFormat="1">
      <c r="A74" s="337"/>
      <c r="B74" s="97"/>
      <c r="C74" s="350"/>
      <c r="D74" s="351"/>
      <c r="E74" s="350"/>
      <c r="F74" s="97"/>
      <c r="G74" s="97"/>
      <c r="H74" s="97"/>
      <c r="I74" s="207"/>
      <c r="J74" s="110"/>
      <c r="K74" s="96"/>
      <c r="L74" s="171"/>
      <c r="M74" s="110"/>
      <c r="N74" s="97"/>
      <c r="O74" s="111"/>
      <c r="P74" s="113"/>
      <c r="Q74" s="344"/>
      <c r="R74" s="338"/>
      <c r="S74" s="96"/>
      <c r="T74" s="171"/>
      <c r="U74" s="344"/>
      <c r="V74" s="126"/>
      <c r="W74" s="111"/>
      <c r="X74" s="111"/>
      <c r="Y74" s="111"/>
      <c r="Z74" s="112"/>
      <c r="AA74" s="219"/>
    </row>
    <row r="75" spans="1:27" s="108" customFormat="1">
      <c r="A75" s="337"/>
      <c r="B75" s="97"/>
      <c r="C75" s="350"/>
      <c r="D75" s="351"/>
      <c r="E75" s="350"/>
      <c r="F75" s="97"/>
      <c r="G75" s="97"/>
      <c r="H75" s="97"/>
      <c r="I75" s="207"/>
      <c r="J75" s="110"/>
      <c r="K75" s="96"/>
      <c r="L75" s="171"/>
      <c r="M75" s="110"/>
      <c r="N75" s="97"/>
      <c r="O75" s="111"/>
      <c r="P75" s="113"/>
      <c r="Q75" s="344"/>
      <c r="R75" s="338"/>
      <c r="S75" s="96"/>
      <c r="T75" s="171"/>
      <c r="U75" s="344"/>
      <c r="V75" s="126"/>
      <c r="W75" s="111"/>
      <c r="X75" s="111"/>
      <c r="Y75" s="111"/>
      <c r="Z75" s="112"/>
      <c r="AA75" s="219"/>
    </row>
    <row r="76" spans="1:27" s="108" customFormat="1">
      <c r="A76" s="337"/>
      <c r="B76" s="97"/>
      <c r="C76" s="350"/>
      <c r="D76" s="351"/>
      <c r="E76" s="350"/>
      <c r="F76" s="97"/>
      <c r="G76" s="97"/>
      <c r="H76" s="97"/>
      <c r="I76" s="207"/>
      <c r="J76" s="110"/>
      <c r="K76" s="96"/>
      <c r="L76" s="171"/>
      <c r="M76" s="110"/>
      <c r="N76" s="97"/>
      <c r="O76" s="111"/>
      <c r="P76" s="113"/>
      <c r="Q76" s="344"/>
      <c r="R76" s="338"/>
      <c r="S76" s="96"/>
      <c r="T76" s="171"/>
      <c r="U76" s="344"/>
      <c r="V76" s="126"/>
      <c r="W76" s="111"/>
      <c r="X76" s="111"/>
      <c r="Y76" s="207"/>
      <c r="Z76" s="112"/>
      <c r="AA76" s="219"/>
    </row>
    <row r="77" spans="1:27" s="108" customFormat="1">
      <c r="A77" s="337"/>
      <c r="B77" s="97"/>
      <c r="C77" s="350"/>
      <c r="D77" s="351"/>
      <c r="E77" s="350"/>
      <c r="F77" s="97"/>
      <c r="G77" s="97"/>
      <c r="H77" s="97"/>
      <c r="I77" s="207"/>
      <c r="J77" s="110"/>
      <c r="K77" s="96"/>
      <c r="L77" s="171"/>
      <c r="M77" s="110"/>
      <c r="N77" s="97"/>
      <c r="O77" s="111"/>
      <c r="P77" s="113"/>
      <c r="Q77" s="344"/>
      <c r="R77" s="338"/>
      <c r="S77" s="96"/>
      <c r="T77" s="171"/>
      <c r="U77" s="344"/>
      <c r="V77" s="126"/>
      <c r="W77" s="111"/>
      <c r="X77" s="111"/>
      <c r="Y77" s="207"/>
      <c r="Z77" s="112"/>
      <c r="AA77" s="219"/>
    </row>
    <row r="78" spans="1:27" s="108" customFormat="1">
      <c r="A78" s="337"/>
      <c r="B78" s="97"/>
      <c r="C78" s="350"/>
      <c r="D78" s="351"/>
      <c r="E78" s="350"/>
      <c r="F78" s="97"/>
      <c r="G78" s="97"/>
      <c r="H78" s="97"/>
      <c r="I78" s="207"/>
      <c r="J78" s="110"/>
      <c r="K78" s="96"/>
      <c r="L78" s="171"/>
      <c r="M78" s="110"/>
      <c r="N78" s="97"/>
      <c r="O78" s="111"/>
      <c r="P78" s="113"/>
      <c r="Q78" s="344"/>
      <c r="R78" s="338"/>
      <c r="S78" s="96"/>
      <c r="T78" s="171"/>
      <c r="U78" s="344"/>
      <c r="V78" s="126"/>
      <c r="W78" s="111"/>
      <c r="X78" s="111"/>
      <c r="Y78" s="111"/>
      <c r="Z78" s="112"/>
      <c r="AA78" s="219"/>
    </row>
    <row r="79" spans="1:27" s="108" customFormat="1">
      <c r="A79" s="337"/>
      <c r="B79" s="97"/>
      <c r="C79" s="350"/>
      <c r="D79" s="351"/>
      <c r="E79" s="350"/>
      <c r="F79" s="97"/>
      <c r="G79" s="97"/>
      <c r="H79" s="97"/>
      <c r="I79" s="207"/>
      <c r="J79" s="110"/>
      <c r="K79" s="96"/>
      <c r="L79" s="171"/>
      <c r="M79" s="110"/>
      <c r="N79" s="97"/>
      <c r="O79" s="111"/>
      <c r="P79" s="113"/>
      <c r="Q79" s="344"/>
      <c r="R79" s="338"/>
      <c r="S79" s="96"/>
      <c r="T79" s="171"/>
      <c r="U79" s="344"/>
      <c r="V79" s="126"/>
      <c r="W79" s="111"/>
      <c r="X79" s="111"/>
      <c r="Y79" s="207"/>
      <c r="Z79" s="112"/>
      <c r="AA79" s="219"/>
    </row>
    <row r="80" spans="1:27" s="108" customFormat="1">
      <c r="A80" s="337"/>
      <c r="B80" s="97"/>
      <c r="C80" s="350"/>
      <c r="D80" s="351"/>
      <c r="E80" s="350"/>
      <c r="F80" s="97"/>
      <c r="G80" s="97"/>
      <c r="H80" s="97"/>
      <c r="I80" s="207"/>
      <c r="J80" s="110"/>
      <c r="K80" s="96"/>
      <c r="L80" s="171"/>
      <c r="M80" s="110"/>
      <c r="N80" s="97"/>
      <c r="O80" s="111"/>
      <c r="P80" s="113"/>
      <c r="Q80" s="344"/>
      <c r="R80" s="338"/>
      <c r="S80" s="96"/>
      <c r="T80" s="171"/>
      <c r="U80" s="344"/>
      <c r="V80" s="126"/>
      <c r="W80" s="111"/>
      <c r="X80" s="111"/>
      <c r="Y80" s="111"/>
      <c r="Z80" s="112"/>
      <c r="AA80" s="219"/>
    </row>
    <row r="81" spans="1:27" s="108" customFormat="1">
      <c r="A81" s="337"/>
      <c r="B81" s="97"/>
      <c r="C81" s="350"/>
      <c r="D81" s="351"/>
      <c r="E81" s="350"/>
      <c r="F81" s="97"/>
      <c r="G81" s="97"/>
      <c r="H81" s="97"/>
      <c r="I81" s="207"/>
      <c r="J81" s="110"/>
      <c r="K81" s="96"/>
      <c r="L81" s="171"/>
      <c r="M81" s="110"/>
      <c r="N81" s="97"/>
      <c r="O81" s="111"/>
      <c r="P81" s="113"/>
      <c r="Q81" s="344"/>
      <c r="R81" s="338"/>
      <c r="S81" s="96"/>
      <c r="T81" s="171"/>
      <c r="U81" s="344"/>
      <c r="V81" s="126"/>
      <c r="W81" s="111"/>
      <c r="X81" s="111"/>
      <c r="Y81" s="111"/>
      <c r="Z81" s="112"/>
      <c r="AA81" s="219"/>
    </row>
    <row r="82" spans="1:27" s="108" customFormat="1">
      <c r="A82" s="337"/>
      <c r="B82" s="97"/>
      <c r="C82" s="350"/>
      <c r="D82" s="351"/>
      <c r="E82" s="350"/>
      <c r="F82" s="97"/>
      <c r="G82" s="97"/>
      <c r="H82" s="97"/>
      <c r="I82" s="207"/>
      <c r="J82" s="110"/>
      <c r="K82" s="96"/>
      <c r="L82" s="171"/>
      <c r="M82" s="110"/>
      <c r="N82" s="97"/>
      <c r="O82" s="111"/>
      <c r="P82" s="113"/>
      <c r="Q82" s="344"/>
      <c r="R82" s="338"/>
      <c r="S82" s="96"/>
      <c r="T82" s="171"/>
      <c r="U82" s="344"/>
      <c r="V82" s="126"/>
      <c r="W82" s="111"/>
      <c r="X82" s="111"/>
      <c r="Y82" s="111"/>
      <c r="Z82" s="112"/>
      <c r="AA82" s="219"/>
    </row>
    <row r="83" spans="1:27" s="108" customFormat="1">
      <c r="A83" s="337"/>
      <c r="B83" s="97"/>
      <c r="C83" s="350"/>
      <c r="D83" s="351"/>
      <c r="E83" s="350"/>
      <c r="F83" s="97"/>
      <c r="G83" s="97"/>
      <c r="H83" s="97"/>
      <c r="I83" s="207"/>
      <c r="J83" s="110"/>
      <c r="K83" s="96"/>
      <c r="L83" s="171"/>
      <c r="M83" s="110"/>
      <c r="N83" s="97"/>
      <c r="O83" s="111"/>
      <c r="P83" s="113"/>
      <c r="Q83" s="344"/>
      <c r="R83" s="338"/>
      <c r="S83" s="96"/>
      <c r="T83" s="171"/>
      <c r="U83" s="344"/>
      <c r="V83" s="126"/>
      <c r="W83" s="111"/>
      <c r="X83" s="111"/>
      <c r="Y83" s="111"/>
      <c r="Z83" s="112"/>
      <c r="AA83" s="219"/>
    </row>
    <row r="84" spans="1:27" s="108" customFormat="1">
      <c r="A84" s="337"/>
      <c r="B84" s="97"/>
      <c r="C84" s="350"/>
      <c r="D84" s="351"/>
      <c r="E84" s="350"/>
      <c r="F84" s="97"/>
      <c r="G84" s="97"/>
      <c r="H84" s="97"/>
      <c r="I84" s="207"/>
      <c r="J84" s="110"/>
      <c r="K84" s="96"/>
      <c r="L84" s="171"/>
      <c r="M84" s="110"/>
      <c r="N84" s="97"/>
      <c r="O84" s="111"/>
      <c r="P84" s="113"/>
      <c r="Q84" s="344"/>
      <c r="R84" s="338"/>
      <c r="S84" s="96"/>
      <c r="T84" s="171"/>
      <c r="U84" s="344"/>
      <c r="V84" s="126"/>
      <c r="W84" s="111"/>
      <c r="X84" s="111"/>
      <c r="Y84" s="111"/>
      <c r="Z84" s="112"/>
      <c r="AA84" s="219"/>
    </row>
    <row r="85" spans="1:27" s="108" customFormat="1">
      <c r="A85" s="337"/>
      <c r="B85" s="97"/>
      <c r="C85" s="350"/>
      <c r="D85" s="351"/>
      <c r="E85" s="350"/>
      <c r="F85" s="97"/>
      <c r="G85" s="97"/>
      <c r="H85" s="97"/>
      <c r="I85" s="207"/>
      <c r="J85" s="110"/>
      <c r="K85" s="96"/>
      <c r="L85" s="171"/>
      <c r="M85" s="110"/>
      <c r="N85" s="97"/>
      <c r="O85" s="111"/>
      <c r="P85" s="113"/>
      <c r="Q85" s="344"/>
      <c r="R85" s="338"/>
      <c r="S85" s="96"/>
      <c r="T85" s="171"/>
      <c r="U85" s="344"/>
      <c r="V85" s="126"/>
      <c r="W85" s="111"/>
      <c r="X85" s="111"/>
      <c r="Y85" s="111"/>
      <c r="Z85" s="112"/>
      <c r="AA85" s="219"/>
    </row>
    <row r="86" spans="1:27" s="108" customFormat="1">
      <c r="A86" s="337"/>
      <c r="B86" s="97"/>
      <c r="C86" s="350"/>
      <c r="D86" s="351"/>
      <c r="E86" s="350"/>
      <c r="F86" s="97"/>
      <c r="G86" s="97"/>
      <c r="H86" s="97"/>
      <c r="I86" s="207"/>
      <c r="J86" s="110"/>
      <c r="K86" s="96"/>
      <c r="L86" s="171"/>
      <c r="M86" s="110"/>
      <c r="N86" s="97"/>
      <c r="O86" s="111"/>
      <c r="P86" s="113"/>
      <c r="Q86" s="344"/>
      <c r="R86" s="338"/>
      <c r="S86" s="96"/>
      <c r="T86" s="171"/>
      <c r="U86" s="344"/>
      <c r="V86" s="126"/>
      <c r="W86" s="111"/>
      <c r="X86" s="111"/>
      <c r="Y86" s="111"/>
      <c r="Z86" s="112"/>
      <c r="AA86" s="219"/>
    </row>
    <row r="87" spans="1:27" s="108" customFormat="1">
      <c r="A87" s="337"/>
      <c r="B87" s="97"/>
      <c r="C87" s="350"/>
      <c r="D87" s="351"/>
      <c r="E87" s="350"/>
      <c r="F87" s="97"/>
      <c r="G87" s="97"/>
      <c r="H87" s="97"/>
      <c r="I87" s="207"/>
      <c r="J87" s="110"/>
      <c r="K87" s="96"/>
      <c r="L87" s="171"/>
      <c r="M87" s="110"/>
      <c r="N87" s="97"/>
      <c r="O87" s="111"/>
      <c r="P87" s="113"/>
      <c r="Q87" s="344"/>
      <c r="R87" s="338"/>
      <c r="S87" s="96"/>
      <c r="T87" s="171"/>
      <c r="U87" s="344"/>
      <c r="V87" s="126"/>
      <c r="W87" s="111"/>
      <c r="X87" s="111"/>
      <c r="Y87" s="111"/>
      <c r="Z87" s="112"/>
      <c r="AA87" s="219"/>
    </row>
    <row r="88" spans="1:27" s="108" customFormat="1">
      <c r="A88" s="337"/>
      <c r="B88" s="97"/>
      <c r="C88" s="350"/>
      <c r="D88" s="351"/>
      <c r="E88" s="350"/>
      <c r="F88" s="97"/>
      <c r="G88" s="97"/>
      <c r="H88" s="97"/>
      <c r="I88" s="207"/>
      <c r="J88" s="110"/>
      <c r="K88" s="96"/>
      <c r="L88" s="171"/>
      <c r="M88" s="110"/>
      <c r="N88" s="97"/>
      <c r="O88" s="111"/>
      <c r="P88" s="113"/>
      <c r="Q88" s="344"/>
      <c r="R88" s="338"/>
      <c r="S88" s="96"/>
      <c r="T88" s="171"/>
      <c r="U88" s="344"/>
      <c r="V88" s="126"/>
      <c r="W88" s="111"/>
      <c r="X88" s="111"/>
      <c r="Y88" s="111"/>
      <c r="Z88" s="112"/>
      <c r="AA88" s="219"/>
    </row>
    <row r="89" spans="1:27" s="108" customFormat="1">
      <c r="A89" s="337"/>
      <c r="B89" s="97"/>
      <c r="C89" s="350"/>
      <c r="D89" s="351"/>
      <c r="E89" s="350"/>
      <c r="F89" s="97"/>
      <c r="G89" s="97"/>
      <c r="H89" s="97"/>
      <c r="I89" s="207"/>
      <c r="J89" s="110"/>
      <c r="K89" s="96"/>
      <c r="L89" s="171"/>
      <c r="M89" s="110"/>
      <c r="N89" s="97"/>
      <c r="O89" s="111"/>
      <c r="P89" s="113"/>
      <c r="Q89" s="344"/>
      <c r="R89" s="338"/>
      <c r="S89" s="96"/>
      <c r="T89" s="171"/>
      <c r="U89" s="344"/>
      <c r="V89" s="126"/>
      <c r="W89" s="111"/>
      <c r="X89" s="111"/>
      <c r="Y89" s="111"/>
      <c r="Z89" s="112"/>
      <c r="AA89" s="219"/>
    </row>
    <row r="90" spans="1:27" s="108" customFormat="1">
      <c r="A90" s="337"/>
      <c r="B90" s="97"/>
      <c r="C90" s="350"/>
      <c r="D90" s="351"/>
      <c r="E90" s="350"/>
      <c r="F90" s="97"/>
      <c r="G90" s="97"/>
      <c r="H90" s="97"/>
      <c r="I90" s="207"/>
      <c r="J90" s="110"/>
      <c r="K90" s="96"/>
      <c r="L90" s="171"/>
      <c r="M90" s="110"/>
      <c r="N90" s="97"/>
      <c r="O90" s="111"/>
      <c r="P90" s="113"/>
      <c r="Q90" s="344"/>
      <c r="R90" s="338"/>
      <c r="S90" s="96"/>
      <c r="T90" s="171"/>
      <c r="U90" s="344"/>
      <c r="V90" s="126"/>
      <c r="W90" s="111"/>
      <c r="X90" s="111"/>
      <c r="Y90" s="111"/>
      <c r="Z90" s="112"/>
      <c r="AA90" s="219"/>
    </row>
    <row r="91" spans="1:27" s="108" customFormat="1">
      <c r="A91" s="337"/>
      <c r="B91" s="97"/>
      <c r="C91" s="350"/>
      <c r="D91" s="351"/>
      <c r="E91" s="350"/>
      <c r="F91" s="97"/>
      <c r="G91" s="97"/>
      <c r="H91" s="97"/>
      <c r="I91" s="207"/>
      <c r="J91" s="110"/>
      <c r="K91" s="96"/>
      <c r="L91" s="171"/>
      <c r="M91" s="110"/>
      <c r="N91" s="97"/>
      <c r="O91" s="111"/>
      <c r="P91" s="113"/>
      <c r="Q91" s="344"/>
      <c r="R91" s="338"/>
      <c r="S91" s="96"/>
      <c r="T91" s="171"/>
      <c r="U91" s="344"/>
      <c r="V91" s="126"/>
      <c r="W91" s="111"/>
      <c r="X91" s="111"/>
      <c r="Y91" s="111"/>
      <c r="Z91" s="112"/>
      <c r="AA91" s="219"/>
    </row>
    <row r="92" spans="1:27" s="108" customFormat="1">
      <c r="A92" s="337"/>
      <c r="B92" s="97"/>
      <c r="C92" s="350"/>
      <c r="D92" s="351"/>
      <c r="E92" s="350"/>
      <c r="F92" s="97"/>
      <c r="G92" s="97"/>
      <c r="H92" s="97"/>
      <c r="I92" s="207"/>
      <c r="J92" s="110"/>
      <c r="K92" s="96"/>
      <c r="L92" s="171"/>
      <c r="M92" s="110"/>
      <c r="N92" s="97"/>
      <c r="O92" s="111"/>
      <c r="P92" s="113"/>
      <c r="Q92" s="344"/>
      <c r="R92" s="338"/>
      <c r="S92" s="96"/>
      <c r="T92" s="171"/>
      <c r="U92" s="344"/>
      <c r="V92" s="126"/>
      <c r="W92" s="111"/>
      <c r="X92" s="111"/>
      <c r="Y92" s="111"/>
      <c r="Z92" s="112"/>
      <c r="AA92" s="219"/>
    </row>
    <row r="93" spans="1:27" s="108" customFormat="1">
      <c r="A93" s="337"/>
      <c r="B93" s="97"/>
      <c r="C93" s="350"/>
      <c r="D93" s="351"/>
      <c r="E93" s="350"/>
      <c r="F93" s="97"/>
      <c r="G93" s="97"/>
      <c r="H93" s="97"/>
      <c r="I93" s="207"/>
      <c r="J93" s="110"/>
      <c r="K93" s="96"/>
      <c r="L93" s="171"/>
      <c r="M93" s="110"/>
      <c r="N93" s="97"/>
      <c r="O93" s="111"/>
      <c r="P93" s="113"/>
      <c r="Q93" s="344"/>
      <c r="R93" s="338"/>
      <c r="S93" s="96"/>
      <c r="T93" s="171"/>
      <c r="U93" s="344"/>
      <c r="V93" s="126"/>
      <c r="W93" s="111"/>
      <c r="X93" s="111"/>
      <c r="Y93" s="111"/>
      <c r="Z93" s="112"/>
      <c r="AA93" s="219"/>
    </row>
    <row r="94" spans="1:27" s="108" customFormat="1">
      <c r="A94" s="337"/>
      <c r="B94" s="97"/>
      <c r="C94" s="350"/>
      <c r="D94" s="351"/>
      <c r="E94" s="350"/>
      <c r="F94" s="97"/>
      <c r="G94" s="97"/>
      <c r="H94" s="97"/>
      <c r="I94" s="207"/>
      <c r="J94" s="110"/>
      <c r="K94" s="96"/>
      <c r="L94" s="171"/>
      <c r="M94" s="110"/>
      <c r="N94" s="97"/>
      <c r="O94" s="111"/>
      <c r="P94" s="113"/>
      <c r="Q94" s="344"/>
      <c r="R94" s="338"/>
      <c r="S94" s="96"/>
      <c r="T94" s="171"/>
      <c r="U94" s="344"/>
      <c r="V94" s="126"/>
      <c r="W94" s="111"/>
      <c r="X94" s="111"/>
      <c r="Y94" s="111"/>
      <c r="Z94" s="112"/>
      <c r="AA94" s="219"/>
    </row>
    <row r="95" spans="1:27" s="108" customFormat="1">
      <c r="A95" s="337"/>
      <c r="B95" s="97"/>
      <c r="C95" s="350"/>
      <c r="D95" s="351"/>
      <c r="E95" s="350"/>
      <c r="F95" s="97"/>
      <c r="G95" s="97"/>
      <c r="H95" s="97"/>
      <c r="I95" s="207"/>
      <c r="J95" s="110"/>
      <c r="K95" s="96"/>
      <c r="L95" s="171"/>
      <c r="M95" s="110"/>
      <c r="N95" s="97"/>
      <c r="O95" s="111"/>
      <c r="P95" s="113"/>
      <c r="Q95" s="344"/>
      <c r="R95" s="338"/>
      <c r="S95" s="96"/>
      <c r="T95" s="171"/>
      <c r="U95" s="344"/>
      <c r="V95" s="126"/>
      <c r="W95" s="111"/>
      <c r="X95" s="111"/>
      <c r="Y95" s="111"/>
      <c r="Z95" s="112"/>
      <c r="AA95" s="219"/>
    </row>
    <row r="96" spans="1:27" s="108" customFormat="1">
      <c r="A96" s="337"/>
      <c r="B96" s="97"/>
      <c r="C96" s="350"/>
      <c r="D96" s="351"/>
      <c r="E96" s="350"/>
      <c r="F96" s="97"/>
      <c r="G96" s="97"/>
      <c r="H96" s="97"/>
      <c r="I96" s="207"/>
      <c r="J96" s="110"/>
      <c r="K96" s="96"/>
      <c r="L96" s="171"/>
      <c r="M96" s="110"/>
      <c r="N96" s="97"/>
      <c r="O96" s="111"/>
      <c r="P96" s="113"/>
      <c r="Q96" s="344"/>
      <c r="R96" s="338"/>
      <c r="S96" s="96"/>
      <c r="T96" s="171"/>
      <c r="U96" s="344"/>
      <c r="V96" s="126"/>
      <c r="W96" s="111"/>
      <c r="X96" s="111"/>
      <c r="Y96" s="111"/>
      <c r="Z96" s="112"/>
      <c r="AA96" s="219"/>
    </row>
    <row r="97" spans="1:27" s="108" customFormat="1">
      <c r="A97" s="337"/>
      <c r="B97" s="97"/>
      <c r="C97" s="350"/>
      <c r="D97" s="351"/>
      <c r="E97" s="350"/>
      <c r="F97" s="97"/>
      <c r="G97" s="97"/>
      <c r="H97" s="97"/>
      <c r="I97" s="207"/>
      <c r="J97" s="110"/>
      <c r="K97" s="96"/>
      <c r="L97" s="171"/>
      <c r="M97" s="110"/>
      <c r="N97" s="97"/>
      <c r="O97" s="111"/>
      <c r="P97" s="113"/>
      <c r="Q97" s="344"/>
      <c r="R97" s="338"/>
      <c r="S97" s="96"/>
      <c r="T97" s="171"/>
      <c r="U97" s="344"/>
      <c r="V97" s="126"/>
      <c r="W97" s="111"/>
      <c r="X97" s="111"/>
      <c r="Y97" s="111"/>
      <c r="Z97" s="112"/>
      <c r="AA97" s="219"/>
    </row>
    <row r="98" spans="1:27" s="108" customFormat="1">
      <c r="A98" s="337"/>
      <c r="B98" s="97"/>
      <c r="C98" s="350"/>
      <c r="D98" s="351"/>
      <c r="E98" s="350"/>
      <c r="F98" s="97"/>
      <c r="G98" s="97"/>
      <c r="H98" s="97"/>
      <c r="I98" s="207"/>
      <c r="J98" s="110"/>
      <c r="K98" s="96"/>
      <c r="L98" s="171"/>
      <c r="M98" s="110"/>
      <c r="N98" s="97"/>
      <c r="O98" s="111"/>
      <c r="P98" s="113"/>
      <c r="Q98" s="344"/>
      <c r="R98" s="338"/>
      <c r="S98" s="96"/>
      <c r="T98" s="171"/>
      <c r="U98" s="344"/>
      <c r="V98" s="126"/>
      <c r="W98" s="111"/>
      <c r="X98" s="111"/>
      <c r="Y98" s="111"/>
      <c r="Z98" s="112"/>
      <c r="AA98" s="219"/>
    </row>
    <row r="99" spans="1:27" s="108" customFormat="1">
      <c r="A99" s="337"/>
      <c r="B99" s="97"/>
      <c r="C99" s="350"/>
      <c r="D99" s="351"/>
      <c r="E99" s="350"/>
      <c r="F99" s="97"/>
      <c r="G99" s="97"/>
      <c r="H99" s="97"/>
      <c r="I99" s="207"/>
      <c r="J99" s="110"/>
      <c r="K99" s="96"/>
      <c r="L99" s="171"/>
      <c r="M99" s="110"/>
      <c r="N99" s="97"/>
      <c r="O99" s="111"/>
      <c r="P99" s="113"/>
      <c r="Q99" s="344"/>
      <c r="R99" s="338"/>
      <c r="S99" s="96"/>
      <c r="T99" s="171"/>
      <c r="U99" s="344"/>
      <c r="V99" s="126"/>
      <c r="W99" s="111"/>
      <c r="X99" s="111"/>
      <c r="Y99" s="111"/>
      <c r="Z99" s="112"/>
      <c r="AA99" s="219"/>
    </row>
    <row r="100" spans="1:27" s="108" customFormat="1">
      <c r="A100" s="337"/>
      <c r="B100" s="97"/>
      <c r="C100" s="350"/>
      <c r="D100" s="351"/>
      <c r="E100" s="350"/>
      <c r="F100" s="97"/>
      <c r="G100" s="97"/>
      <c r="H100" s="97"/>
      <c r="I100" s="207"/>
      <c r="J100" s="110"/>
      <c r="K100" s="96"/>
      <c r="L100" s="171"/>
      <c r="M100" s="110"/>
      <c r="N100" s="97"/>
      <c r="O100" s="111"/>
      <c r="P100" s="113"/>
      <c r="Q100" s="344"/>
      <c r="R100" s="338"/>
      <c r="S100" s="96"/>
      <c r="T100" s="171"/>
      <c r="U100" s="344"/>
      <c r="V100" s="126"/>
      <c r="W100" s="111"/>
      <c r="X100" s="111"/>
      <c r="Y100" s="111"/>
      <c r="Z100" s="112"/>
      <c r="AA100" s="219"/>
    </row>
    <row r="101" spans="1:27" s="108" customFormat="1">
      <c r="A101" s="337"/>
      <c r="B101" s="97"/>
      <c r="C101" s="350"/>
      <c r="D101" s="351"/>
      <c r="E101" s="350"/>
      <c r="F101" s="97"/>
      <c r="G101" s="97"/>
      <c r="H101" s="97"/>
      <c r="I101" s="207"/>
      <c r="J101" s="110"/>
      <c r="K101" s="96"/>
      <c r="L101" s="171"/>
      <c r="M101" s="110"/>
      <c r="N101" s="97"/>
      <c r="O101" s="111"/>
      <c r="P101" s="113"/>
      <c r="Q101" s="344"/>
      <c r="R101" s="338"/>
      <c r="S101" s="96"/>
      <c r="T101" s="171"/>
      <c r="U101" s="344"/>
      <c r="V101" s="126"/>
      <c r="W101" s="111"/>
      <c r="X101" s="111"/>
      <c r="Y101" s="111"/>
      <c r="Z101" s="112"/>
      <c r="AA101" s="219"/>
    </row>
    <row r="102" spans="1:27" s="108" customFormat="1">
      <c r="A102" s="337"/>
      <c r="B102" s="97"/>
      <c r="C102" s="350"/>
      <c r="D102" s="351"/>
      <c r="E102" s="350"/>
      <c r="F102" s="97"/>
      <c r="G102" s="97"/>
      <c r="H102" s="97"/>
      <c r="I102" s="207"/>
      <c r="J102" s="110"/>
      <c r="K102" s="96"/>
      <c r="L102" s="171"/>
      <c r="M102" s="110"/>
      <c r="N102" s="97"/>
      <c r="O102" s="111"/>
      <c r="P102" s="113"/>
      <c r="Q102" s="344"/>
      <c r="R102" s="338"/>
      <c r="S102" s="96"/>
      <c r="T102" s="171"/>
      <c r="U102" s="344"/>
      <c r="V102" s="126"/>
      <c r="W102" s="111"/>
      <c r="X102" s="111"/>
      <c r="Y102" s="111"/>
      <c r="Z102" s="112"/>
      <c r="AA102" s="219"/>
    </row>
    <row r="103" spans="1:27" s="108" customFormat="1">
      <c r="A103" s="337"/>
      <c r="B103" s="97"/>
      <c r="C103" s="350"/>
      <c r="D103" s="351"/>
      <c r="E103" s="350"/>
      <c r="F103" s="97"/>
      <c r="G103" s="97"/>
      <c r="H103" s="97"/>
      <c r="I103" s="207"/>
      <c r="J103" s="110"/>
      <c r="K103" s="96"/>
      <c r="L103" s="171"/>
      <c r="M103" s="110"/>
      <c r="N103" s="97"/>
      <c r="O103" s="111"/>
      <c r="P103" s="113"/>
      <c r="Q103" s="344"/>
      <c r="R103" s="338"/>
      <c r="S103" s="96"/>
      <c r="T103" s="171"/>
      <c r="U103" s="344"/>
      <c r="V103" s="126"/>
      <c r="W103" s="111"/>
      <c r="X103" s="111"/>
      <c r="Y103" s="111"/>
      <c r="Z103" s="112"/>
      <c r="AA103" s="219"/>
    </row>
    <row r="104" spans="1:27" s="108" customFormat="1">
      <c r="A104" s="337"/>
      <c r="B104" s="97"/>
      <c r="C104" s="350"/>
      <c r="D104" s="351"/>
      <c r="E104" s="350"/>
      <c r="F104" s="97"/>
      <c r="G104" s="97"/>
      <c r="H104" s="97"/>
      <c r="I104" s="207"/>
      <c r="J104" s="110"/>
      <c r="K104" s="96"/>
      <c r="L104" s="171"/>
      <c r="M104" s="110"/>
      <c r="N104" s="97"/>
      <c r="O104" s="111"/>
      <c r="P104" s="113"/>
      <c r="Q104" s="344"/>
      <c r="R104" s="338"/>
      <c r="S104" s="96"/>
      <c r="T104" s="171"/>
      <c r="U104" s="344"/>
      <c r="V104" s="126"/>
      <c r="W104" s="111"/>
      <c r="X104" s="111"/>
      <c r="Y104" s="111"/>
      <c r="Z104" s="112"/>
      <c r="AA104" s="219"/>
    </row>
    <row r="105" spans="1:27" s="108" customFormat="1">
      <c r="A105" s="337"/>
      <c r="B105" s="97"/>
      <c r="C105" s="350"/>
      <c r="D105" s="351"/>
      <c r="E105" s="350"/>
      <c r="F105" s="97"/>
      <c r="G105" s="97"/>
      <c r="H105" s="97"/>
      <c r="I105" s="207"/>
      <c r="J105" s="110"/>
      <c r="K105" s="96"/>
      <c r="L105" s="171"/>
      <c r="M105" s="110"/>
      <c r="N105" s="97"/>
      <c r="O105" s="111"/>
      <c r="P105" s="113"/>
      <c r="Q105" s="344"/>
      <c r="R105" s="338"/>
      <c r="S105" s="96"/>
      <c r="T105" s="171"/>
      <c r="U105" s="344"/>
      <c r="V105" s="126"/>
      <c r="W105" s="111"/>
      <c r="X105" s="111"/>
      <c r="Y105" s="111"/>
      <c r="Z105" s="112"/>
      <c r="AA105" s="219"/>
    </row>
    <row r="106" spans="1:27" s="108" customFormat="1">
      <c r="A106" s="337"/>
      <c r="B106" s="97"/>
      <c r="C106" s="350"/>
      <c r="D106" s="351"/>
      <c r="E106" s="350"/>
      <c r="F106" s="97"/>
      <c r="G106" s="97"/>
      <c r="H106" s="97"/>
      <c r="I106" s="207"/>
      <c r="J106" s="110"/>
      <c r="K106" s="96"/>
      <c r="L106" s="171"/>
      <c r="M106" s="110"/>
      <c r="N106" s="97"/>
      <c r="O106" s="111"/>
      <c r="P106" s="113"/>
      <c r="Q106" s="344"/>
      <c r="R106" s="338"/>
      <c r="S106" s="96"/>
      <c r="T106" s="171"/>
      <c r="U106" s="344"/>
      <c r="V106" s="126"/>
      <c r="W106" s="111"/>
      <c r="X106" s="111"/>
      <c r="Y106" s="111"/>
      <c r="Z106" s="112"/>
      <c r="AA106" s="219"/>
    </row>
    <row r="107" spans="1:27" s="108" customFormat="1">
      <c r="A107" s="337"/>
      <c r="B107" s="97"/>
      <c r="C107" s="350"/>
      <c r="D107" s="351"/>
      <c r="E107" s="350"/>
      <c r="F107" s="97"/>
      <c r="G107" s="97"/>
      <c r="H107" s="97"/>
      <c r="I107" s="207"/>
      <c r="J107" s="110"/>
      <c r="K107" s="96"/>
      <c r="L107" s="171"/>
      <c r="M107" s="110"/>
      <c r="N107" s="97"/>
      <c r="O107" s="111"/>
      <c r="P107" s="113"/>
      <c r="Q107" s="344"/>
      <c r="R107" s="338"/>
      <c r="S107" s="96"/>
      <c r="T107" s="171"/>
      <c r="U107" s="344"/>
      <c r="V107" s="126"/>
      <c r="W107" s="111"/>
      <c r="X107" s="111"/>
      <c r="Y107" s="111"/>
      <c r="Z107" s="112"/>
      <c r="AA107" s="219"/>
    </row>
    <row r="108" spans="1:27" s="108" customFormat="1">
      <c r="A108" s="337"/>
      <c r="B108" s="97"/>
      <c r="C108" s="350"/>
      <c r="D108" s="351"/>
      <c r="E108" s="350"/>
      <c r="F108" s="97"/>
      <c r="G108" s="97"/>
      <c r="H108" s="97"/>
      <c r="I108" s="207"/>
      <c r="J108" s="110"/>
      <c r="K108" s="96"/>
      <c r="L108" s="171"/>
      <c r="M108" s="110"/>
      <c r="N108" s="97"/>
      <c r="O108" s="111"/>
      <c r="P108" s="113"/>
      <c r="Q108" s="344"/>
      <c r="R108" s="338"/>
      <c r="S108" s="96"/>
      <c r="T108" s="171"/>
      <c r="U108" s="344"/>
      <c r="V108" s="126"/>
      <c r="W108" s="111"/>
      <c r="X108" s="111"/>
      <c r="Y108" s="111"/>
      <c r="Z108" s="112"/>
      <c r="AA108" s="219"/>
    </row>
    <row r="109" spans="1:27" s="108" customFormat="1">
      <c r="A109" s="337"/>
      <c r="B109" s="97"/>
      <c r="C109" s="350"/>
      <c r="D109" s="351"/>
      <c r="E109" s="350"/>
      <c r="F109" s="97"/>
      <c r="G109" s="97"/>
      <c r="H109" s="97"/>
      <c r="I109" s="207"/>
      <c r="J109" s="110"/>
      <c r="K109" s="96"/>
      <c r="L109" s="171"/>
      <c r="M109" s="110"/>
      <c r="N109" s="97"/>
      <c r="O109" s="111"/>
      <c r="P109" s="113"/>
      <c r="Q109" s="344"/>
      <c r="R109" s="338"/>
      <c r="S109" s="96"/>
      <c r="T109" s="171"/>
      <c r="U109" s="344"/>
      <c r="V109" s="126"/>
      <c r="W109" s="111"/>
      <c r="X109" s="111"/>
      <c r="Y109" s="111"/>
      <c r="Z109" s="112"/>
      <c r="AA109" s="219"/>
    </row>
    <row r="110" spans="1:27" s="108" customFormat="1">
      <c r="A110" s="337"/>
      <c r="B110" s="97"/>
      <c r="C110" s="350"/>
      <c r="D110" s="351"/>
      <c r="E110" s="350"/>
      <c r="F110" s="97"/>
      <c r="G110" s="97"/>
      <c r="H110" s="97"/>
      <c r="I110" s="207"/>
      <c r="J110" s="110"/>
      <c r="K110" s="96"/>
      <c r="L110" s="171"/>
      <c r="M110" s="110"/>
      <c r="N110" s="97"/>
      <c r="O110" s="111"/>
      <c r="P110" s="113"/>
      <c r="Q110" s="344"/>
      <c r="R110" s="338"/>
      <c r="S110" s="96"/>
      <c r="T110" s="171"/>
      <c r="U110" s="344"/>
      <c r="V110" s="126"/>
      <c r="W110" s="111"/>
      <c r="X110" s="111"/>
      <c r="Y110" s="111"/>
      <c r="Z110" s="112"/>
      <c r="AA110" s="219"/>
    </row>
    <row r="111" spans="1:27" s="108" customFormat="1">
      <c r="A111" s="337"/>
      <c r="B111" s="97"/>
      <c r="C111" s="350"/>
      <c r="D111" s="351"/>
      <c r="E111" s="350"/>
      <c r="F111" s="97"/>
      <c r="G111" s="97"/>
      <c r="H111" s="97"/>
      <c r="I111" s="207"/>
      <c r="J111" s="110"/>
      <c r="K111" s="96"/>
      <c r="L111" s="171"/>
      <c r="M111" s="110"/>
      <c r="N111" s="97"/>
      <c r="O111" s="111"/>
      <c r="P111" s="113"/>
      <c r="Q111" s="344"/>
      <c r="R111" s="338"/>
      <c r="S111" s="96"/>
      <c r="T111" s="171"/>
      <c r="U111" s="344"/>
      <c r="V111" s="126"/>
      <c r="W111" s="111"/>
      <c r="X111" s="111"/>
      <c r="Y111" s="111"/>
      <c r="Z111" s="112"/>
      <c r="AA111" s="219"/>
    </row>
    <row r="112" spans="1:27" s="108" customFormat="1">
      <c r="A112" s="337"/>
      <c r="B112" s="97"/>
      <c r="C112" s="350"/>
      <c r="D112" s="351"/>
      <c r="E112" s="350"/>
      <c r="F112" s="97"/>
      <c r="G112" s="97"/>
      <c r="H112" s="97"/>
      <c r="I112" s="207"/>
      <c r="J112" s="110"/>
      <c r="K112" s="96"/>
      <c r="L112" s="171"/>
      <c r="M112" s="110"/>
      <c r="N112" s="97"/>
      <c r="O112" s="111"/>
      <c r="P112" s="113"/>
      <c r="Q112" s="344"/>
      <c r="R112" s="338"/>
      <c r="S112" s="96"/>
      <c r="T112" s="171"/>
      <c r="U112" s="344"/>
      <c r="V112" s="126"/>
      <c r="W112" s="111"/>
      <c r="X112" s="111"/>
      <c r="Y112" s="111"/>
      <c r="Z112" s="112"/>
      <c r="AA112" s="219"/>
    </row>
    <row r="113" spans="1:27" s="108" customFormat="1">
      <c r="A113" s="337"/>
      <c r="B113" s="97"/>
      <c r="C113" s="350"/>
      <c r="D113" s="351"/>
      <c r="E113" s="350"/>
      <c r="F113" s="97"/>
      <c r="G113" s="97"/>
      <c r="H113" s="97"/>
      <c r="I113" s="207"/>
      <c r="J113" s="110"/>
      <c r="K113" s="96"/>
      <c r="L113" s="171"/>
      <c r="M113" s="110"/>
      <c r="N113" s="97"/>
      <c r="O113" s="111"/>
      <c r="P113" s="113"/>
      <c r="Q113" s="344"/>
      <c r="R113" s="338"/>
      <c r="S113" s="96"/>
      <c r="T113" s="171"/>
      <c r="U113" s="344"/>
      <c r="V113" s="126"/>
      <c r="W113" s="111"/>
      <c r="X113" s="111"/>
      <c r="Y113" s="111"/>
      <c r="Z113" s="112"/>
      <c r="AA113" s="219"/>
    </row>
    <row r="114" spans="1:27" s="108" customFormat="1">
      <c r="A114" s="337"/>
      <c r="B114" s="97"/>
      <c r="C114" s="350"/>
      <c r="D114" s="351"/>
      <c r="E114" s="350"/>
      <c r="F114" s="97"/>
      <c r="G114" s="97"/>
      <c r="H114" s="97"/>
      <c r="I114" s="207"/>
      <c r="J114" s="110"/>
      <c r="K114" s="96"/>
      <c r="L114" s="171"/>
      <c r="M114" s="110"/>
      <c r="N114" s="97"/>
      <c r="O114" s="111"/>
      <c r="P114" s="113"/>
      <c r="Q114" s="344"/>
      <c r="R114" s="338"/>
      <c r="S114" s="96"/>
      <c r="T114" s="171"/>
      <c r="U114" s="344"/>
      <c r="V114" s="126"/>
      <c r="W114" s="111"/>
      <c r="X114" s="111"/>
      <c r="Y114" s="111"/>
      <c r="Z114" s="112"/>
      <c r="AA114" s="219"/>
    </row>
    <row r="115" spans="1:27" s="108" customFormat="1">
      <c r="A115" s="337"/>
      <c r="B115" s="97"/>
      <c r="C115" s="350"/>
      <c r="D115" s="351"/>
      <c r="E115" s="350"/>
      <c r="F115" s="97"/>
      <c r="G115" s="97"/>
      <c r="H115" s="97"/>
      <c r="I115" s="207"/>
      <c r="J115" s="110"/>
      <c r="K115" s="96"/>
      <c r="L115" s="171"/>
      <c r="M115" s="110"/>
      <c r="N115" s="97"/>
      <c r="O115" s="111"/>
      <c r="P115" s="113"/>
      <c r="Q115" s="344"/>
      <c r="R115" s="338"/>
      <c r="S115" s="96"/>
      <c r="T115" s="171"/>
      <c r="U115" s="344"/>
      <c r="V115" s="126"/>
      <c r="W115" s="111"/>
      <c r="X115" s="111"/>
      <c r="Y115" s="111"/>
      <c r="Z115" s="112"/>
      <c r="AA115" s="219"/>
    </row>
    <row r="116" spans="1:27" s="108" customFormat="1">
      <c r="A116" s="337"/>
      <c r="B116" s="97"/>
      <c r="C116" s="350"/>
      <c r="D116" s="351"/>
      <c r="E116" s="350"/>
      <c r="F116" s="97"/>
      <c r="G116" s="97"/>
      <c r="H116" s="97"/>
      <c r="I116" s="207"/>
      <c r="J116" s="110"/>
      <c r="K116" s="96"/>
      <c r="L116" s="171"/>
      <c r="M116" s="110"/>
      <c r="N116" s="97"/>
      <c r="O116" s="111"/>
      <c r="P116" s="113"/>
      <c r="Q116" s="344"/>
      <c r="R116" s="338"/>
      <c r="S116" s="96"/>
      <c r="T116" s="171"/>
      <c r="U116" s="344"/>
      <c r="V116" s="126"/>
      <c r="W116" s="111"/>
      <c r="X116" s="111"/>
      <c r="Y116" s="111"/>
      <c r="Z116" s="112"/>
      <c r="AA116" s="219"/>
    </row>
    <row r="117" spans="1:27" s="108" customFormat="1">
      <c r="A117" s="337"/>
      <c r="B117" s="97"/>
      <c r="C117" s="350"/>
      <c r="D117" s="351"/>
      <c r="E117" s="350"/>
      <c r="F117" s="97"/>
      <c r="G117" s="97"/>
      <c r="H117" s="97"/>
      <c r="I117" s="207"/>
      <c r="J117" s="110"/>
      <c r="K117" s="96"/>
      <c r="L117" s="171"/>
      <c r="M117" s="110"/>
      <c r="N117" s="97"/>
      <c r="O117" s="111"/>
      <c r="P117" s="113"/>
      <c r="Q117" s="344"/>
      <c r="R117" s="338"/>
      <c r="S117" s="96"/>
      <c r="T117" s="171"/>
      <c r="U117" s="344"/>
      <c r="V117" s="126"/>
      <c r="W117" s="111"/>
      <c r="X117" s="111"/>
      <c r="Y117" s="111"/>
      <c r="Z117" s="112"/>
      <c r="AA117" s="219"/>
    </row>
    <row r="118" spans="1:27" s="108" customFormat="1">
      <c r="A118" s="337"/>
      <c r="B118" s="97"/>
      <c r="C118" s="350"/>
      <c r="D118" s="351"/>
      <c r="E118" s="350"/>
      <c r="F118" s="97"/>
      <c r="G118" s="97"/>
      <c r="H118" s="97"/>
      <c r="I118" s="207"/>
      <c r="J118" s="110"/>
      <c r="K118" s="96"/>
      <c r="L118" s="171"/>
      <c r="M118" s="110"/>
      <c r="N118" s="97"/>
      <c r="O118" s="111"/>
      <c r="P118" s="113"/>
      <c r="Q118" s="344"/>
      <c r="R118" s="338"/>
      <c r="S118" s="96"/>
      <c r="T118" s="171"/>
      <c r="U118" s="344"/>
      <c r="V118" s="126"/>
      <c r="W118" s="111"/>
      <c r="X118" s="111"/>
      <c r="Y118" s="111"/>
      <c r="Z118" s="112"/>
      <c r="AA118" s="219"/>
    </row>
    <row r="119" spans="1:27" s="108" customFormat="1">
      <c r="A119" s="337"/>
      <c r="B119" s="97"/>
      <c r="C119" s="350"/>
      <c r="D119" s="351"/>
      <c r="E119" s="350"/>
      <c r="F119" s="97"/>
      <c r="G119" s="97"/>
      <c r="H119" s="97"/>
      <c r="I119" s="207"/>
      <c r="J119" s="110"/>
      <c r="K119" s="96"/>
      <c r="L119" s="171"/>
      <c r="M119" s="110"/>
      <c r="N119" s="97"/>
      <c r="O119" s="111"/>
      <c r="P119" s="113"/>
      <c r="Q119" s="344"/>
      <c r="R119" s="338"/>
      <c r="S119" s="96"/>
      <c r="T119" s="171"/>
      <c r="U119" s="344"/>
      <c r="V119" s="126"/>
      <c r="W119" s="111"/>
      <c r="X119" s="111"/>
      <c r="Y119" s="111"/>
      <c r="Z119" s="112"/>
      <c r="AA119" s="219"/>
    </row>
    <row r="120" spans="1:27" s="108" customFormat="1">
      <c r="A120" s="337"/>
      <c r="B120" s="97"/>
      <c r="C120" s="350"/>
      <c r="D120" s="351"/>
      <c r="E120" s="350"/>
      <c r="F120" s="97"/>
      <c r="G120" s="97"/>
      <c r="H120" s="97"/>
      <c r="I120" s="207"/>
      <c r="J120" s="110"/>
      <c r="K120" s="96"/>
      <c r="L120" s="171"/>
      <c r="M120" s="110"/>
      <c r="N120" s="97"/>
      <c r="O120" s="111"/>
      <c r="P120" s="113"/>
      <c r="Q120" s="344"/>
      <c r="R120" s="338"/>
      <c r="S120" s="96"/>
      <c r="T120" s="171"/>
      <c r="U120" s="344"/>
      <c r="V120" s="126"/>
      <c r="W120" s="111"/>
      <c r="X120" s="111"/>
      <c r="Y120" s="111"/>
      <c r="Z120" s="112"/>
      <c r="AA120" s="219"/>
    </row>
    <row r="121" spans="1:27" s="108" customFormat="1">
      <c r="A121" s="337"/>
      <c r="B121" s="97"/>
      <c r="C121" s="350"/>
      <c r="D121" s="351"/>
      <c r="E121" s="350"/>
      <c r="F121" s="97"/>
      <c r="G121" s="97"/>
      <c r="H121" s="97"/>
      <c r="I121" s="207"/>
      <c r="J121" s="110"/>
      <c r="K121" s="96"/>
      <c r="L121" s="171"/>
      <c r="M121" s="110"/>
      <c r="N121" s="97"/>
      <c r="O121" s="111"/>
      <c r="P121" s="113"/>
      <c r="Q121" s="344"/>
      <c r="R121" s="338"/>
      <c r="S121" s="96"/>
      <c r="T121" s="171"/>
      <c r="U121" s="344"/>
      <c r="V121" s="126"/>
      <c r="W121" s="111"/>
      <c r="X121" s="111"/>
      <c r="Y121" s="111"/>
      <c r="Z121" s="112"/>
      <c r="AA121" s="219"/>
    </row>
    <row r="122" spans="1:27" s="108" customFormat="1">
      <c r="A122" s="337"/>
      <c r="B122" s="97"/>
      <c r="C122" s="350"/>
      <c r="D122" s="351"/>
      <c r="E122" s="350"/>
      <c r="F122" s="97"/>
      <c r="G122" s="97"/>
      <c r="H122" s="97"/>
      <c r="I122" s="207"/>
      <c r="J122" s="110"/>
      <c r="K122" s="96"/>
      <c r="L122" s="171"/>
      <c r="M122" s="110"/>
      <c r="N122" s="97"/>
      <c r="O122" s="111"/>
      <c r="P122" s="113"/>
      <c r="Q122" s="344"/>
      <c r="R122" s="338"/>
      <c r="S122" s="96"/>
      <c r="T122" s="171"/>
      <c r="U122" s="344"/>
      <c r="V122" s="126"/>
      <c r="W122" s="111"/>
      <c r="X122" s="111"/>
      <c r="Y122" s="111"/>
      <c r="Z122" s="112"/>
      <c r="AA122" s="219"/>
    </row>
    <row r="123" spans="1:27" s="108" customFormat="1">
      <c r="A123" s="337"/>
      <c r="B123" s="97"/>
      <c r="C123" s="350"/>
      <c r="D123" s="351"/>
      <c r="E123" s="350"/>
      <c r="F123" s="97"/>
      <c r="G123" s="97"/>
      <c r="H123" s="97"/>
      <c r="I123" s="207"/>
      <c r="J123" s="110"/>
      <c r="K123" s="96"/>
      <c r="L123" s="171"/>
      <c r="M123" s="110"/>
      <c r="N123" s="97"/>
      <c r="O123" s="111"/>
      <c r="P123" s="113"/>
      <c r="Q123" s="344"/>
      <c r="R123" s="338"/>
      <c r="S123" s="96"/>
      <c r="T123" s="171"/>
      <c r="U123" s="344"/>
      <c r="V123" s="126"/>
      <c r="W123" s="111"/>
      <c r="X123" s="111"/>
      <c r="Y123" s="111"/>
      <c r="Z123" s="112"/>
      <c r="AA123" s="219"/>
    </row>
    <row r="124" spans="1:27" s="108" customFormat="1">
      <c r="A124" s="337"/>
      <c r="B124" s="97"/>
      <c r="C124" s="350"/>
      <c r="D124" s="351"/>
      <c r="E124" s="350"/>
      <c r="F124" s="97"/>
      <c r="G124" s="97"/>
      <c r="H124" s="97"/>
      <c r="I124" s="207"/>
      <c r="J124" s="110"/>
      <c r="K124" s="96"/>
      <c r="L124" s="171"/>
      <c r="M124" s="110"/>
      <c r="N124" s="97"/>
      <c r="O124" s="111"/>
      <c r="P124" s="113"/>
      <c r="Q124" s="344"/>
      <c r="R124" s="338"/>
      <c r="S124" s="96"/>
      <c r="T124" s="171"/>
      <c r="U124" s="344"/>
      <c r="V124" s="126"/>
      <c r="W124" s="111"/>
      <c r="X124" s="111"/>
      <c r="Y124" s="111"/>
      <c r="Z124" s="112"/>
      <c r="AA124" s="219"/>
    </row>
    <row r="125" spans="1:27" s="108" customFormat="1">
      <c r="A125" s="337"/>
      <c r="B125" s="97"/>
      <c r="C125" s="350"/>
      <c r="D125" s="351"/>
      <c r="E125" s="350"/>
      <c r="F125" s="97"/>
      <c r="G125" s="97"/>
      <c r="H125" s="97"/>
      <c r="I125" s="207"/>
      <c r="J125" s="110"/>
      <c r="K125" s="96"/>
      <c r="L125" s="171"/>
      <c r="M125" s="110"/>
      <c r="N125" s="97"/>
      <c r="O125" s="111"/>
      <c r="P125" s="113"/>
      <c r="Q125" s="344"/>
      <c r="R125" s="338"/>
      <c r="S125" s="96"/>
      <c r="T125" s="171"/>
      <c r="U125" s="344"/>
      <c r="V125" s="126"/>
      <c r="W125" s="111"/>
      <c r="X125" s="111"/>
      <c r="Y125" s="111"/>
      <c r="Z125" s="112"/>
      <c r="AA125" s="219"/>
    </row>
    <row r="126" spans="1:27" s="108" customFormat="1">
      <c r="A126" s="337"/>
      <c r="B126" s="97"/>
      <c r="C126" s="350"/>
      <c r="D126" s="351"/>
      <c r="E126" s="350"/>
      <c r="F126" s="97"/>
      <c r="G126" s="97"/>
      <c r="H126" s="97"/>
      <c r="I126" s="207"/>
      <c r="J126" s="110"/>
      <c r="K126" s="96"/>
      <c r="L126" s="171"/>
      <c r="M126" s="110"/>
      <c r="N126" s="97"/>
      <c r="O126" s="111"/>
      <c r="P126" s="113"/>
      <c r="Q126" s="344"/>
      <c r="R126" s="338"/>
      <c r="S126" s="96"/>
      <c r="T126" s="171"/>
      <c r="U126" s="344"/>
      <c r="V126" s="126"/>
      <c r="W126" s="111"/>
      <c r="X126" s="111"/>
      <c r="Y126" s="111"/>
      <c r="Z126" s="112"/>
      <c r="AA126" s="219"/>
    </row>
    <row r="127" spans="1:27" s="108" customFormat="1">
      <c r="A127" s="337"/>
      <c r="B127" s="97"/>
      <c r="C127" s="350"/>
      <c r="D127" s="351"/>
      <c r="E127" s="350"/>
      <c r="F127" s="97"/>
      <c r="G127" s="97"/>
      <c r="H127" s="97"/>
      <c r="I127" s="207"/>
      <c r="J127" s="110"/>
      <c r="K127" s="96"/>
      <c r="L127" s="171"/>
      <c r="M127" s="110"/>
      <c r="N127" s="97"/>
      <c r="O127" s="111"/>
      <c r="P127" s="113"/>
      <c r="Q127" s="344"/>
      <c r="R127" s="338"/>
      <c r="S127" s="96"/>
      <c r="T127" s="171"/>
      <c r="U127" s="344"/>
      <c r="V127" s="126"/>
      <c r="W127" s="111"/>
      <c r="X127" s="111"/>
      <c r="Y127" s="111"/>
      <c r="Z127" s="112"/>
      <c r="AA127" s="219"/>
    </row>
    <row r="128" spans="1:27" s="108" customFormat="1">
      <c r="A128" s="337"/>
      <c r="B128" s="97"/>
      <c r="C128" s="350"/>
      <c r="D128" s="351"/>
      <c r="E128" s="350"/>
      <c r="F128" s="97"/>
      <c r="G128" s="97"/>
      <c r="H128" s="97"/>
      <c r="I128" s="207"/>
      <c r="J128" s="110"/>
      <c r="K128" s="96"/>
      <c r="L128" s="171"/>
      <c r="M128" s="110"/>
      <c r="N128" s="97"/>
      <c r="O128" s="111"/>
      <c r="P128" s="113"/>
      <c r="Q128" s="344"/>
      <c r="R128" s="338"/>
      <c r="S128" s="96"/>
      <c r="T128" s="171"/>
      <c r="U128" s="344"/>
      <c r="V128" s="126"/>
      <c r="W128" s="111"/>
      <c r="X128" s="111"/>
      <c r="Y128" s="111"/>
      <c r="Z128" s="112"/>
      <c r="AA128" s="219"/>
    </row>
    <row r="129" spans="1:27" s="108" customFormat="1">
      <c r="A129" s="337"/>
      <c r="B129" s="97"/>
      <c r="C129" s="350"/>
      <c r="D129" s="351"/>
      <c r="E129" s="350"/>
      <c r="F129" s="97"/>
      <c r="G129" s="97"/>
      <c r="H129" s="97"/>
      <c r="I129" s="207"/>
      <c r="J129" s="110"/>
      <c r="K129" s="96"/>
      <c r="L129" s="171"/>
      <c r="M129" s="110"/>
      <c r="N129" s="97"/>
      <c r="O129" s="111"/>
      <c r="P129" s="113"/>
      <c r="Q129" s="344"/>
      <c r="R129" s="338"/>
      <c r="S129" s="96"/>
      <c r="T129" s="171"/>
      <c r="U129" s="344"/>
      <c r="V129" s="126"/>
      <c r="W129" s="111"/>
      <c r="X129" s="111"/>
      <c r="Y129" s="111"/>
      <c r="Z129" s="112"/>
      <c r="AA129" s="219"/>
    </row>
    <row r="130" spans="1:27" s="108" customFormat="1">
      <c r="A130" s="337"/>
      <c r="B130" s="97"/>
      <c r="C130" s="350"/>
      <c r="D130" s="351"/>
      <c r="E130" s="350"/>
      <c r="F130" s="97"/>
      <c r="G130" s="97"/>
      <c r="H130" s="97"/>
      <c r="I130" s="207"/>
      <c r="J130" s="110"/>
      <c r="K130" s="96"/>
      <c r="L130" s="171"/>
      <c r="M130" s="110"/>
      <c r="N130" s="97"/>
      <c r="O130" s="111"/>
      <c r="P130" s="113"/>
      <c r="Q130" s="344"/>
      <c r="R130" s="338"/>
      <c r="S130" s="96"/>
      <c r="T130" s="171"/>
      <c r="U130" s="344"/>
      <c r="V130" s="126"/>
      <c r="W130" s="111"/>
      <c r="X130" s="111"/>
      <c r="Y130" s="111"/>
      <c r="Z130" s="112"/>
      <c r="AA130" s="219"/>
    </row>
    <row r="131" spans="1:27" s="108" customFormat="1">
      <c r="A131" s="337"/>
      <c r="B131" s="97"/>
      <c r="C131" s="350"/>
      <c r="D131" s="351"/>
      <c r="E131" s="350"/>
      <c r="F131" s="97"/>
      <c r="G131" s="97"/>
      <c r="H131" s="97"/>
      <c r="I131" s="207"/>
      <c r="J131" s="110"/>
      <c r="K131" s="96"/>
      <c r="L131" s="171"/>
      <c r="M131" s="110"/>
      <c r="N131" s="97"/>
      <c r="O131" s="111"/>
      <c r="P131" s="113"/>
      <c r="Q131" s="344"/>
      <c r="R131" s="338"/>
      <c r="S131" s="96"/>
      <c r="T131" s="171"/>
      <c r="U131" s="344"/>
      <c r="V131" s="126"/>
      <c r="W131" s="111"/>
      <c r="X131" s="111"/>
      <c r="Y131" s="111"/>
      <c r="Z131" s="112"/>
      <c r="AA131" s="219"/>
    </row>
    <row r="132" spans="1:27" s="108" customFormat="1">
      <c r="A132" s="337"/>
      <c r="B132" s="97"/>
      <c r="C132" s="350"/>
      <c r="D132" s="351"/>
      <c r="E132" s="350"/>
      <c r="F132" s="97"/>
      <c r="G132" s="97"/>
      <c r="H132" s="97"/>
      <c r="I132" s="207"/>
      <c r="J132" s="110"/>
      <c r="K132" s="96"/>
      <c r="L132" s="171"/>
      <c r="M132" s="110"/>
      <c r="N132" s="97"/>
      <c r="O132" s="111"/>
      <c r="P132" s="113"/>
      <c r="Q132" s="344"/>
      <c r="R132" s="338"/>
      <c r="S132" s="96"/>
      <c r="T132" s="171"/>
      <c r="U132" s="344"/>
      <c r="V132" s="126"/>
      <c r="W132" s="111"/>
      <c r="X132" s="111"/>
      <c r="Y132" s="111"/>
      <c r="Z132" s="112"/>
      <c r="AA132" s="219"/>
    </row>
    <row r="133" spans="1:27" s="108" customFormat="1">
      <c r="A133" s="337"/>
      <c r="B133" s="97"/>
      <c r="C133" s="350"/>
      <c r="D133" s="351"/>
      <c r="E133" s="350"/>
      <c r="F133" s="97"/>
      <c r="G133" s="97"/>
      <c r="H133" s="97"/>
      <c r="I133" s="207"/>
      <c r="J133" s="110"/>
      <c r="K133" s="96"/>
      <c r="L133" s="171"/>
      <c r="M133" s="110"/>
      <c r="N133" s="97"/>
      <c r="O133" s="111"/>
      <c r="P133" s="113"/>
      <c r="Q133" s="344"/>
      <c r="R133" s="338"/>
      <c r="S133" s="96"/>
      <c r="T133" s="171"/>
      <c r="U133" s="344"/>
      <c r="V133" s="126"/>
      <c r="W133" s="111"/>
      <c r="X133" s="111"/>
      <c r="Y133" s="111"/>
      <c r="Z133" s="112"/>
      <c r="AA133" s="219"/>
    </row>
    <row r="134" spans="1:27" s="108" customFormat="1">
      <c r="A134" s="337"/>
      <c r="B134" s="97"/>
      <c r="C134" s="350"/>
      <c r="D134" s="351"/>
      <c r="E134" s="350"/>
      <c r="F134" s="97"/>
      <c r="G134" s="97"/>
      <c r="H134" s="97"/>
      <c r="I134" s="207"/>
      <c r="J134" s="110"/>
      <c r="K134" s="96"/>
      <c r="L134" s="171"/>
      <c r="M134" s="110"/>
      <c r="N134" s="97"/>
      <c r="O134" s="111"/>
      <c r="P134" s="113"/>
      <c r="Q134" s="344"/>
      <c r="R134" s="338"/>
      <c r="S134" s="96"/>
      <c r="T134" s="171"/>
      <c r="U134" s="344"/>
      <c r="V134" s="126"/>
      <c r="W134" s="111"/>
      <c r="X134" s="111"/>
      <c r="Y134" s="111"/>
      <c r="Z134" s="112"/>
      <c r="AA134" s="219"/>
    </row>
    <row r="135" spans="1:27" s="108" customFormat="1">
      <c r="A135" s="337"/>
      <c r="B135" s="97"/>
      <c r="C135" s="350"/>
      <c r="D135" s="351"/>
      <c r="E135" s="350"/>
      <c r="F135" s="97"/>
      <c r="G135" s="97"/>
      <c r="H135" s="97"/>
      <c r="I135" s="207"/>
      <c r="J135" s="110"/>
      <c r="K135" s="96"/>
      <c r="L135" s="171"/>
      <c r="M135" s="110"/>
      <c r="N135" s="97"/>
      <c r="O135" s="111"/>
      <c r="P135" s="113"/>
      <c r="Q135" s="344"/>
      <c r="R135" s="338"/>
      <c r="S135" s="96"/>
      <c r="T135" s="171"/>
      <c r="U135" s="344"/>
      <c r="V135" s="126"/>
      <c r="W135" s="111"/>
      <c r="X135" s="111"/>
      <c r="Y135" s="111"/>
      <c r="Z135" s="112"/>
      <c r="AA135" s="219"/>
    </row>
    <row r="136" spans="1:27" s="108" customFormat="1">
      <c r="A136" s="337"/>
      <c r="B136" s="97"/>
      <c r="C136" s="350"/>
      <c r="D136" s="351"/>
      <c r="E136" s="350"/>
      <c r="F136" s="97"/>
      <c r="G136" s="97"/>
      <c r="H136" s="97"/>
      <c r="I136" s="207"/>
      <c r="J136" s="110"/>
      <c r="K136" s="96"/>
      <c r="L136" s="171"/>
      <c r="M136" s="110"/>
      <c r="N136" s="97"/>
      <c r="O136" s="111"/>
      <c r="P136" s="113"/>
      <c r="Q136" s="344"/>
      <c r="R136" s="338"/>
      <c r="S136" s="96"/>
      <c r="T136" s="171"/>
      <c r="U136" s="344"/>
      <c r="V136" s="126"/>
      <c r="W136" s="111"/>
      <c r="X136" s="111"/>
      <c r="Y136" s="111"/>
      <c r="Z136" s="112"/>
      <c r="AA136" s="219"/>
    </row>
    <row r="137" spans="1:27" s="108" customFormat="1">
      <c r="A137" s="337"/>
      <c r="B137" s="97"/>
      <c r="C137" s="350"/>
      <c r="D137" s="351"/>
      <c r="E137" s="350"/>
      <c r="F137" s="97"/>
      <c r="G137" s="97"/>
      <c r="H137" s="97"/>
      <c r="I137" s="207"/>
      <c r="J137" s="110"/>
      <c r="K137" s="96"/>
      <c r="L137" s="171"/>
      <c r="M137" s="110"/>
      <c r="N137" s="97"/>
      <c r="O137" s="111"/>
      <c r="P137" s="113"/>
      <c r="Q137" s="344"/>
      <c r="R137" s="338"/>
      <c r="S137" s="96"/>
      <c r="T137" s="171"/>
      <c r="U137" s="344"/>
      <c r="V137" s="126"/>
      <c r="W137" s="111"/>
      <c r="X137" s="111"/>
      <c r="Y137" s="111"/>
      <c r="Z137" s="112"/>
      <c r="AA137" s="219"/>
    </row>
    <row r="138" spans="1:27" s="108" customFormat="1">
      <c r="A138" s="337"/>
      <c r="B138" s="97"/>
      <c r="C138" s="350"/>
      <c r="D138" s="351"/>
      <c r="E138" s="350"/>
      <c r="F138" s="97"/>
      <c r="G138" s="97"/>
      <c r="H138" s="97"/>
      <c r="I138" s="207"/>
      <c r="J138" s="110"/>
      <c r="K138" s="96"/>
      <c r="L138" s="171"/>
      <c r="M138" s="110"/>
      <c r="N138" s="97"/>
      <c r="O138" s="111"/>
      <c r="P138" s="113"/>
      <c r="Q138" s="344"/>
      <c r="R138" s="338"/>
      <c r="S138" s="96"/>
      <c r="T138" s="171"/>
      <c r="U138" s="344"/>
      <c r="V138" s="126"/>
      <c r="W138" s="111"/>
      <c r="X138" s="111"/>
      <c r="Y138" s="111"/>
      <c r="Z138" s="112"/>
      <c r="AA138" s="219"/>
    </row>
    <row r="139" spans="1:27" s="108" customFormat="1">
      <c r="A139" s="337"/>
      <c r="B139" s="97"/>
      <c r="C139" s="350"/>
      <c r="D139" s="351"/>
      <c r="E139" s="350"/>
      <c r="F139" s="97"/>
      <c r="G139" s="97"/>
      <c r="H139" s="97"/>
      <c r="I139" s="207"/>
      <c r="J139" s="110"/>
      <c r="K139" s="96"/>
      <c r="L139" s="171"/>
      <c r="M139" s="110"/>
      <c r="N139" s="97"/>
      <c r="O139" s="111"/>
      <c r="P139" s="113"/>
      <c r="Q139" s="344"/>
      <c r="R139" s="338"/>
      <c r="S139" s="96"/>
      <c r="T139" s="171"/>
      <c r="U139" s="344"/>
      <c r="V139" s="126"/>
      <c r="W139" s="111"/>
      <c r="X139" s="111"/>
      <c r="Y139" s="111"/>
      <c r="Z139" s="112"/>
      <c r="AA139" s="219"/>
    </row>
    <row r="140" spans="1:27" s="108" customFormat="1">
      <c r="A140" s="337"/>
      <c r="B140" s="97"/>
      <c r="C140" s="350"/>
      <c r="D140" s="351"/>
      <c r="E140" s="350"/>
      <c r="F140" s="97"/>
      <c r="G140" s="97"/>
      <c r="H140" s="97"/>
      <c r="I140" s="207"/>
      <c r="J140" s="110"/>
      <c r="K140" s="96"/>
      <c r="L140" s="171"/>
      <c r="M140" s="110"/>
      <c r="N140" s="97"/>
      <c r="O140" s="111"/>
      <c r="P140" s="113"/>
      <c r="Q140" s="344"/>
      <c r="R140" s="338"/>
      <c r="S140" s="96"/>
      <c r="T140" s="171"/>
      <c r="U140" s="344"/>
      <c r="V140" s="126"/>
      <c r="W140" s="111"/>
      <c r="X140" s="111"/>
      <c r="Y140" s="111"/>
      <c r="Z140" s="112"/>
      <c r="AA140" s="219"/>
    </row>
    <row r="141" spans="1:27" s="108" customFormat="1">
      <c r="A141" s="337"/>
      <c r="B141" s="97"/>
      <c r="C141" s="350"/>
      <c r="D141" s="351"/>
      <c r="E141" s="350"/>
      <c r="F141" s="97"/>
      <c r="G141" s="97"/>
      <c r="H141" s="97"/>
      <c r="I141" s="207"/>
      <c r="J141" s="110"/>
      <c r="K141" s="96"/>
      <c r="L141" s="171"/>
      <c r="M141" s="110"/>
      <c r="N141" s="97"/>
      <c r="O141" s="111"/>
      <c r="P141" s="113"/>
      <c r="Q141" s="344"/>
      <c r="R141" s="338"/>
      <c r="S141" s="96"/>
      <c r="T141" s="171"/>
      <c r="U141" s="344"/>
      <c r="V141" s="126"/>
      <c r="W141" s="111"/>
      <c r="X141" s="111"/>
      <c r="Y141" s="111"/>
      <c r="Z141" s="112"/>
      <c r="AA141" s="219"/>
    </row>
    <row r="142" spans="1:27" s="108" customFormat="1">
      <c r="A142" s="337"/>
      <c r="B142" s="97"/>
      <c r="C142" s="350"/>
      <c r="D142" s="351"/>
      <c r="E142" s="350"/>
      <c r="F142" s="97"/>
      <c r="G142" s="97"/>
      <c r="H142" s="97"/>
      <c r="I142" s="207"/>
      <c r="J142" s="110"/>
      <c r="K142" s="96"/>
      <c r="L142" s="171"/>
      <c r="M142" s="110"/>
      <c r="N142" s="97"/>
      <c r="O142" s="111"/>
      <c r="P142" s="113"/>
      <c r="Q142" s="344"/>
      <c r="R142" s="338"/>
      <c r="S142" s="96"/>
      <c r="T142" s="171"/>
      <c r="U142" s="344"/>
      <c r="V142" s="126"/>
      <c r="W142" s="111"/>
      <c r="X142" s="111"/>
      <c r="Y142" s="111"/>
      <c r="Z142" s="112"/>
      <c r="AA142" s="219"/>
    </row>
    <row r="143" spans="1:27" s="108" customFormat="1">
      <c r="A143" s="337"/>
      <c r="B143" s="97"/>
      <c r="C143" s="350"/>
      <c r="D143" s="351"/>
      <c r="E143" s="350"/>
      <c r="F143" s="97"/>
      <c r="G143" s="97"/>
      <c r="H143" s="97"/>
      <c r="I143" s="207"/>
      <c r="J143" s="110"/>
      <c r="K143" s="96"/>
      <c r="L143" s="171"/>
      <c r="M143" s="110"/>
      <c r="N143" s="97"/>
      <c r="O143" s="111"/>
      <c r="P143" s="113"/>
      <c r="Q143" s="344"/>
      <c r="R143" s="338"/>
      <c r="S143" s="96"/>
      <c r="T143" s="171"/>
      <c r="U143" s="344"/>
      <c r="V143" s="126"/>
      <c r="W143" s="111"/>
      <c r="X143" s="111"/>
      <c r="Y143" s="111"/>
      <c r="Z143" s="112"/>
      <c r="AA143" s="219"/>
    </row>
    <row r="144" spans="1:27" s="108" customFormat="1">
      <c r="A144" s="337"/>
      <c r="B144" s="97"/>
      <c r="C144" s="350"/>
      <c r="D144" s="351"/>
      <c r="E144" s="350"/>
      <c r="F144" s="97"/>
      <c r="G144" s="97"/>
      <c r="H144" s="97"/>
      <c r="I144" s="207"/>
      <c r="J144" s="110"/>
      <c r="K144" s="96"/>
      <c r="L144" s="171"/>
      <c r="M144" s="110"/>
      <c r="N144" s="97"/>
      <c r="O144" s="111"/>
      <c r="P144" s="113"/>
      <c r="Q144" s="344"/>
      <c r="R144" s="338"/>
      <c r="S144" s="96"/>
      <c r="T144" s="171"/>
      <c r="U144" s="344"/>
      <c r="V144" s="126"/>
      <c r="W144" s="111"/>
      <c r="X144" s="111"/>
      <c r="Y144" s="111"/>
      <c r="Z144" s="112"/>
      <c r="AA144" s="219"/>
    </row>
    <row r="145" spans="1:27" s="108" customFormat="1">
      <c r="A145" s="337"/>
      <c r="B145" s="97"/>
      <c r="C145" s="350"/>
      <c r="D145" s="351"/>
      <c r="E145" s="350"/>
      <c r="F145" s="97"/>
      <c r="G145" s="97"/>
      <c r="H145" s="97"/>
      <c r="I145" s="207"/>
      <c r="J145" s="110"/>
      <c r="K145" s="96"/>
      <c r="L145" s="171"/>
      <c r="M145" s="110"/>
      <c r="N145" s="97"/>
      <c r="O145" s="111"/>
      <c r="P145" s="113"/>
      <c r="Q145" s="344"/>
      <c r="R145" s="338"/>
      <c r="S145" s="96"/>
      <c r="T145" s="171"/>
      <c r="U145" s="344"/>
      <c r="V145" s="126"/>
      <c r="W145" s="111"/>
      <c r="X145" s="111"/>
      <c r="Y145" s="111"/>
      <c r="Z145" s="112"/>
      <c r="AA145" s="219"/>
    </row>
    <row r="146" spans="1:27" s="108" customFormat="1">
      <c r="A146" s="337"/>
      <c r="B146" s="97"/>
      <c r="C146" s="350"/>
      <c r="D146" s="351"/>
      <c r="E146" s="350"/>
      <c r="F146" s="97"/>
      <c r="G146" s="97"/>
      <c r="H146" s="97"/>
      <c r="I146" s="207"/>
      <c r="J146" s="110"/>
      <c r="K146" s="96"/>
      <c r="L146" s="171"/>
      <c r="M146" s="110"/>
      <c r="N146" s="97"/>
      <c r="O146" s="111"/>
      <c r="P146" s="113"/>
      <c r="Q146" s="344"/>
      <c r="R146" s="338"/>
      <c r="S146" s="96"/>
      <c r="T146" s="171"/>
      <c r="U146" s="344"/>
      <c r="V146" s="126"/>
      <c r="W146" s="111"/>
      <c r="X146" s="111"/>
      <c r="Y146" s="111"/>
      <c r="Z146" s="112"/>
      <c r="AA146" s="219"/>
    </row>
    <row r="147" spans="1:27" s="108" customFormat="1">
      <c r="A147" s="337"/>
      <c r="B147" s="97"/>
      <c r="C147" s="350"/>
      <c r="D147" s="351"/>
      <c r="E147" s="350"/>
      <c r="F147" s="97"/>
      <c r="G147" s="97"/>
      <c r="H147" s="97"/>
      <c r="I147" s="207"/>
      <c r="J147" s="110"/>
      <c r="K147" s="96"/>
      <c r="L147" s="171"/>
      <c r="M147" s="110"/>
      <c r="N147" s="97"/>
      <c r="O147" s="111"/>
      <c r="P147" s="113"/>
      <c r="Q147" s="344"/>
      <c r="R147" s="338"/>
      <c r="S147" s="96"/>
      <c r="T147" s="171"/>
      <c r="U147" s="344"/>
      <c r="V147" s="126"/>
      <c r="W147" s="111"/>
      <c r="X147" s="111"/>
      <c r="Y147" s="111"/>
      <c r="Z147" s="112"/>
      <c r="AA147" s="219"/>
    </row>
    <row r="148" spans="1:27" s="108" customFormat="1">
      <c r="A148" s="337"/>
      <c r="B148" s="97"/>
      <c r="C148" s="350"/>
      <c r="D148" s="351"/>
      <c r="E148" s="350"/>
      <c r="F148" s="97"/>
      <c r="G148" s="97"/>
      <c r="H148" s="97"/>
      <c r="I148" s="207"/>
      <c r="J148" s="110"/>
      <c r="K148" s="96"/>
      <c r="L148" s="171"/>
      <c r="M148" s="110"/>
      <c r="N148" s="97"/>
      <c r="O148" s="111"/>
      <c r="P148" s="113"/>
      <c r="Q148" s="344"/>
      <c r="R148" s="338"/>
      <c r="S148" s="96"/>
      <c r="T148" s="171"/>
      <c r="U148" s="344"/>
      <c r="V148" s="126"/>
      <c r="W148" s="111"/>
      <c r="X148" s="111"/>
      <c r="Y148" s="111"/>
      <c r="Z148" s="112"/>
      <c r="AA148" s="219"/>
    </row>
    <row r="149" spans="1:27" s="108" customFormat="1">
      <c r="A149" s="337"/>
      <c r="B149" s="97"/>
      <c r="C149" s="350"/>
      <c r="D149" s="351"/>
      <c r="E149" s="350"/>
      <c r="F149" s="97"/>
      <c r="G149" s="97"/>
      <c r="H149" s="97"/>
      <c r="I149" s="207"/>
      <c r="J149" s="110"/>
      <c r="K149" s="96"/>
      <c r="L149" s="171"/>
      <c r="M149" s="110"/>
      <c r="N149" s="97"/>
      <c r="O149" s="111"/>
      <c r="P149" s="113"/>
      <c r="Q149" s="344"/>
      <c r="R149" s="338"/>
      <c r="S149" s="96"/>
      <c r="T149" s="171"/>
      <c r="U149" s="344"/>
      <c r="V149" s="126"/>
      <c r="W149" s="111"/>
      <c r="X149" s="111"/>
      <c r="Y149" s="111"/>
      <c r="Z149" s="112"/>
      <c r="AA149" s="219"/>
    </row>
    <row r="150" spans="1:27" s="108" customFormat="1">
      <c r="A150" s="337"/>
      <c r="B150" s="97"/>
      <c r="C150" s="350"/>
      <c r="D150" s="351"/>
      <c r="E150" s="350"/>
      <c r="F150" s="97"/>
      <c r="G150" s="97"/>
      <c r="H150" s="97"/>
      <c r="I150" s="207"/>
      <c r="J150" s="110"/>
      <c r="K150" s="96"/>
      <c r="L150" s="171"/>
      <c r="M150" s="110"/>
      <c r="N150" s="97"/>
      <c r="O150" s="111"/>
      <c r="P150" s="113"/>
      <c r="Q150" s="344"/>
      <c r="R150" s="338"/>
      <c r="S150" s="96"/>
      <c r="T150" s="171"/>
      <c r="U150" s="344"/>
      <c r="V150" s="126"/>
      <c r="W150" s="111"/>
      <c r="X150" s="111"/>
      <c r="Y150" s="111"/>
      <c r="Z150" s="112"/>
      <c r="AA150" s="219"/>
    </row>
    <row r="151" spans="1:27" s="108" customFormat="1">
      <c r="A151" s="337"/>
      <c r="B151" s="97"/>
      <c r="C151" s="350"/>
      <c r="D151" s="351"/>
      <c r="E151" s="350"/>
      <c r="F151" s="97"/>
      <c r="G151" s="97"/>
      <c r="H151" s="97"/>
      <c r="I151" s="207"/>
      <c r="J151" s="110"/>
      <c r="K151" s="96"/>
      <c r="L151" s="171"/>
      <c r="M151" s="110"/>
      <c r="N151" s="97"/>
      <c r="O151" s="111"/>
      <c r="P151" s="113"/>
      <c r="Q151" s="344"/>
      <c r="R151" s="338"/>
      <c r="S151" s="96"/>
      <c r="T151" s="171"/>
      <c r="U151" s="344"/>
      <c r="V151" s="126"/>
      <c r="W151" s="111"/>
      <c r="X151" s="111"/>
      <c r="Y151" s="111"/>
      <c r="Z151" s="112"/>
      <c r="AA151" s="219"/>
    </row>
    <row r="152" spans="1:27" s="108" customFormat="1">
      <c r="A152" s="337"/>
      <c r="B152" s="97"/>
      <c r="C152" s="350"/>
      <c r="D152" s="351"/>
      <c r="E152" s="350"/>
      <c r="F152" s="97"/>
      <c r="G152" s="97"/>
      <c r="H152" s="97"/>
      <c r="I152" s="207"/>
      <c r="J152" s="110"/>
      <c r="K152" s="96"/>
      <c r="L152" s="171"/>
      <c r="M152" s="110"/>
      <c r="N152" s="97"/>
      <c r="O152" s="111"/>
      <c r="P152" s="113"/>
      <c r="Q152" s="344"/>
      <c r="R152" s="338"/>
      <c r="S152" s="96"/>
      <c r="T152" s="171"/>
      <c r="U152" s="344"/>
      <c r="V152" s="126"/>
      <c r="W152" s="111"/>
      <c r="X152" s="111"/>
      <c r="Y152" s="111"/>
      <c r="Z152" s="112"/>
      <c r="AA152" s="219"/>
    </row>
    <row r="153" spans="1:27" s="108" customFormat="1">
      <c r="A153" s="337"/>
      <c r="B153" s="97"/>
      <c r="C153" s="350"/>
      <c r="D153" s="351"/>
      <c r="E153" s="350"/>
      <c r="F153" s="97"/>
      <c r="G153" s="97"/>
      <c r="H153" s="97"/>
      <c r="I153" s="207"/>
      <c r="J153" s="110"/>
      <c r="K153" s="96"/>
      <c r="L153" s="171"/>
      <c r="M153" s="110"/>
      <c r="N153" s="97"/>
      <c r="O153" s="111"/>
      <c r="P153" s="113"/>
      <c r="Q153" s="344"/>
      <c r="R153" s="338"/>
      <c r="S153" s="96"/>
      <c r="T153" s="171"/>
      <c r="U153" s="344"/>
      <c r="V153" s="126"/>
      <c r="W153" s="111"/>
      <c r="X153" s="111"/>
      <c r="Y153" s="111"/>
      <c r="Z153" s="112"/>
      <c r="AA153" s="219"/>
    </row>
    <row r="154" spans="1:27" s="108" customFormat="1">
      <c r="A154" s="337"/>
      <c r="B154" s="97"/>
      <c r="C154" s="350"/>
      <c r="D154" s="351"/>
      <c r="E154" s="350"/>
      <c r="F154" s="97"/>
      <c r="G154" s="97"/>
      <c r="H154" s="97"/>
      <c r="I154" s="207"/>
      <c r="J154" s="110"/>
      <c r="K154" s="96"/>
      <c r="L154" s="171"/>
      <c r="M154" s="110"/>
      <c r="N154" s="97"/>
      <c r="O154" s="111"/>
      <c r="P154" s="113"/>
      <c r="Q154" s="344"/>
      <c r="R154" s="338"/>
      <c r="S154" s="96"/>
      <c r="T154" s="171"/>
      <c r="U154" s="344"/>
      <c r="V154" s="126"/>
      <c r="W154" s="111"/>
      <c r="X154" s="111"/>
      <c r="Y154" s="111"/>
      <c r="Z154" s="112"/>
      <c r="AA154" s="219"/>
    </row>
    <row r="155" spans="1:27" s="108" customFormat="1">
      <c r="A155" s="337"/>
      <c r="B155" s="97"/>
      <c r="C155" s="350"/>
      <c r="D155" s="351"/>
      <c r="E155" s="350"/>
      <c r="F155" s="97"/>
      <c r="G155" s="97"/>
      <c r="H155" s="97"/>
      <c r="I155" s="207"/>
      <c r="J155" s="110"/>
      <c r="K155" s="96"/>
      <c r="L155" s="171"/>
      <c r="M155" s="110"/>
      <c r="N155" s="97"/>
      <c r="O155" s="111"/>
      <c r="P155" s="113"/>
      <c r="Q155" s="344"/>
      <c r="R155" s="338"/>
      <c r="S155" s="96"/>
      <c r="T155" s="171"/>
      <c r="U155" s="344"/>
      <c r="V155" s="126"/>
      <c r="W155" s="111"/>
      <c r="X155" s="111"/>
      <c r="Y155" s="111"/>
      <c r="Z155" s="112"/>
      <c r="AA155" s="219"/>
    </row>
    <row r="156" spans="1:27" s="108" customFormat="1">
      <c r="A156" s="337"/>
      <c r="B156" s="97"/>
      <c r="C156" s="350"/>
      <c r="D156" s="351"/>
      <c r="E156" s="350"/>
      <c r="F156" s="97"/>
      <c r="G156" s="97"/>
      <c r="H156" s="97"/>
      <c r="I156" s="207"/>
      <c r="J156" s="110"/>
      <c r="K156" s="96"/>
      <c r="L156" s="171"/>
      <c r="M156" s="110"/>
      <c r="N156" s="97"/>
      <c r="O156" s="111"/>
      <c r="P156" s="113"/>
      <c r="Q156" s="344"/>
      <c r="R156" s="338"/>
      <c r="S156" s="96"/>
      <c r="T156" s="171"/>
      <c r="U156" s="344"/>
      <c r="V156" s="126"/>
      <c r="W156" s="111"/>
      <c r="X156" s="111"/>
      <c r="Y156" s="111"/>
      <c r="Z156" s="112"/>
      <c r="AA156" s="219"/>
    </row>
    <row r="157" spans="1:27" s="108" customFormat="1">
      <c r="A157" s="337"/>
      <c r="B157" s="97"/>
      <c r="C157" s="350"/>
      <c r="D157" s="351"/>
      <c r="E157" s="350"/>
      <c r="F157" s="97"/>
      <c r="G157" s="97"/>
      <c r="H157" s="97"/>
      <c r="I157" s="207"/>
      <c r="J157" s="110"/>
      <c r="K157" s="96"/>
      <c r="L157" s="171"/>
      <c r="M157" s="110"/>
      <c r="N157" s="97"/>
      <c r="O157" s="111"/>
      <c r="P157" s="113"/>
      <c r="Q157" s="344"/>
      <c r="R157" s="338"/>
      <c r="S157" s="96"/>
      <c r="T157" s="171"/>
      <c r="U157" s="344"/>
      <c r="V157" s="126"/>
      <c r="W157" s="111"/>
      <c r="X157" s="111"/>
      <c r="Y157" s="111"/>
      <c r="Z157" s="112"/>
      <c r="AA157" s="219"/>
    </row>
    <row r="158" spans="1:27" s="108" customFormat="1">
      <c r="A158" s="337"/>
      <c r="B158" s="97"/>
      <c r="C158" s="350"/>
      <c r="D158" s="351"/>
      <c r="E158" s="350"/>
      <c r="F158" s="97"/>
      <c r="G158" s="97"/>
      <c r="H158" s="97"/>
      <c r="I158" s="207"/>
      <c r="J158" s="110"/>
      <c r="K158" s="96"/>
      <c r="L158" s="171"/>
      <c r="M158" s="110"/>
      <c r="N158" s="97"/>
      <c r="O158" s="111"/>
      <c r="P158" s="113"/>
      <c r="Q158" s="344"/>
      <c r="R158" s="338"/>
      <c r="S158" s="96"/>
      <c r="T158" s="171"/>
      <c r="U158" s="344"/>
      <c r="V158" s="126"/>
      <c r="W158" s="111"/>
      <c r="X158" s="111"/>
      <c r="Y158" s="111"/>
      <c r="Z158" s="112"/>
      <c r="AA158" s="219"/>
    </row>
    <row r="159" spans="1:27" s="108" customFormat="1">
      <c r="A159" s="337"/>
      <c r="B159" s="97"/>
      <c r="C159" s="350"/>
      <c r="D159" s="351"/>
      <c r="E159" s="350"/>
      <c r="F159" s="97"/>
      <c r="G159" s="97"/>
      <c r="H159" s="97"/>
      <c r="I159" s="207"/>
      <c r="J159" s="110"/>
      <c r="K159" s="96"/>
      <c r="L159" s="171"/>
      <c r="M159" s="110"/>
      <c r="N159" s="97"/>
      <c r="O159" s="111"/>
      <c r="P159" s="113"/>
      <c r="Q159" s="344"/>
      <c r="R159" s="338"/>
      <c r="S159" s="96"/>
      <c r="T159" s="171"/>
      <c r="U159" s="344"/>
      <c r="V159" s="126"/>
      <c r="W159" s="111"/>
      <c r="X159" s="111"/>
      <c r="Y159" s="111"/>
      <c r="Z159" s="112"/>
      <c r="AA159" s="219"/>
    </row>
    <row r="160" spans="1:27" s="108" customFormat="1">
      <c r="A160" s="337"/>
      <c r="B160" s="97"/>
      <c r="C160" s="350"/>
      <c r="D160" s="351"/>
      <c r="E160" s="350"/>
      <c r="F160" s="97"/>
      <c r="G160" s="97"/>
      <c r="H160" s="97"/>
      <c r="I160" s="207"/>
      <c r="J160" s="110"/>
      <c r="K160" s="96"/>
      <c r="L160" s="171"/>
      <c r="M160" s="110"/>
      <c r="N160" s="97"/>
      <c r="O160" s="111"/>
      <c r="P160" s="113"/>
      <c r="Q160" s="344"/>
      <c r="R160" s="338"/>
      <c r="S160" s="96"/>
      <c r="T160" s="171"/>
      <c r="U160" s="344"/>
      <c r="V160" s="126"/>
      <c r="W160" s="111"/>
      <c r="X160" s="111"/>
      <c r="Y160" s="111"/>
      <c r="Z160" s="112"/>
      <c r="AA160" s="219"/>
    </row>
    <row r="161" spans="1:27" s="108" customFormat="1">
      <c r="A161" s="337"/>
      <c r="B161" s="97"/>
      <c r="C161" s="350"/>
      <c r="D161" s="351"/>
      <c r="E161" s="350"/>
      <c r="F161" s="97"/>
      <c r="G161" s="97"/>
      <c r="H161" s="97"/>
      <c r="I161" s="207"/>
      <c r="J161" s="110"/>
      <c r="K161" s="96"/>
      <c r="L161" s="171"/>
      <c r="M161" s="110"/>
      <c r="N161" s="97"/>
      <c r="O161" s="111"/>
      <c r="P161" s="113"/>
      <c r="Q161" s="344"/>
      <c r="R161" s="338"/>
      <c r="S161" s="96"/>
      <c r="T161" s="171"/>
      <c r="U161" s="344"/>
      <c r="V161" s="126"/>
      <c r="W161" s="111"/>
      <c r="X161" s="111"/>
      <c r="Y161" s="111"/>
      <c r="Z161" s="112"/>
      <c r="AA161" s="219"/>
    </row>
    <row r="162" spans="1:27" s="108" customFormat="1">
      <c r="A162" s="337"/>
      <c r="B162" s="97"/>
      <c r="C162" s="350"/>
      <c r="D162" s="351"/>
      <c r="E162" s="350"/>
      <c r="F162" s="97"/>
      <c r="G162" s="97"/>
      <c r="H162" s="97"/>
      <c r="I162" s="207"/>
      <c r="J162" s="110"/>
      <c r="K162" s="96"/>
      <c r="L162" s="171"/>
      <c r="M162" s="110"/>
      <c r="N162" s="97"/>
      <c r="O162" s="111"/>
      <c r="P162" s="113"/>
      <c r="Q162" s="344"/>
      <c r="R162" s="338"/>
      <c r="S162" s="96"/>
      <c r="T162" s="171"/>
      <c r="U162" s="344"/>
      <c r="V162" s="126"/>
      <c r="W162" s="111"/>
      <c r="X162" s="111"/>
      <c r="Y162" s="111"/>
      <c r="Z162" s="112"/>
      <c r="AA162" s="219"/>
    </row>
    <row r="163" spans="1:27" s="108" customFormat="1">
      <c r="A163" s="337"/>
      <c r="B163" s="97"/>
      <c r="C163" s="350"/>
      <c r="D163" s="351"/>
      <c r="E163" s="350"/>
      <c r="F163" s="97"/>
      <c r="G163" s="97"/>
      <c r="H163" s="97"/>
      <c r="I163" s="207"/>
      <c r="J163" s="110"/>
      <c r="K163" s="96"/>
      <c r="L163" s="171"/>
      <c r="M163" s="110"/>
      <c r="N163" s="97"/>
      <c r="O163" s="111"/>
      <c r="P163" s="113"/>
      <c r="Q163" s="344"/>
      <c r="R163" s="338"/>
      <c r="S163" s="96"/>
      <c r="T163" s="171"/>
      <c r="U163" s="344"/>
      <c r="V163" s="126"/>
      <c r="W163" s="111"/>
      <c r="X163" s="111"/>
      <c r="Y163" s="111"/>
      <c r="Z163" s="112"/>
      <c r="AA163" s="219"/>
    </row>
    <row r="164" spans="1:27" s="108" customFormat="1">
      <c r="A164" s="337"/>
      <c r="B164" s="97"/>
      <c r="C164" s="350"/>
      <c r="D164" s="351"/>
      <c r="E164" s="350"/>
      <c r="F164" s="97"/>
      <c r="G164" s="97"/>
      <c r="H164" s="97"/>
      <c r="I164" s="207"/>
      <c r="J164" s="110"/>
      <c r="K164" s="96"/>
      <c r="L164" s="171"/>
      <c r="M164" s="110"/>
      <c r="N164" s="97"/>
      <c r="O164" s="111"/>
      <c r="P164" s="113"/>
      <c r="Q164" s="344"/>
      <c r="R164" s="338"/>
      <c r="S164" s="96"/>
      <c r="T164" s="171"/>
      <c r="U164" s="344"/>
      <c r="V164" s="126"/>
      <c r="W164" s="111"/>
      <c r="X164" s="111"/>
      <c r="Y164" s="111"/>
      <c r="Z164" s="112"/>
      <c r="AA164" s="219"/>
    </row>
    <row r="165" spans="1:27" s="108" customFormat="1">
      <c r="A165" s="337"/>
      <c r="B165" s="97"/>
      <c r="C165" s="350"/>
      <c r="D165" s="351"/>
      <c r="E165" s="350"/>
      <c r="F165" s="97"/>
      <c r="G165" s="97"/>
      <c r="H165" s="97"/>
      <c r="I165" s="207"/>
      <c r="J165" s="110"/>
      <c r="K165" s="96"/>
      <c r="L165" s="171"/>
      <c r="M165" s="110"/>
      <c r="N165" s="97"/>
      <c r="O165" s="111"/>
      <c r="P165" s="113"/>
      <c r="Q165" s="344"/>
      <c r="R165" s="338"/>
      <c r="S165" s="96"/>
      <c r="T165" s="171"/>
      <c r="U165" s="344"/>
      <c r="V165" s="126"/>
      <c r="W165" s="111"/>
      <c r="X165" s="111"/>
      <c r="Y165" s="111"/>
      <c r="Z165" s="112"/>
      <c r="AA165" s="219"/>
    </row>
    <row r="166" spans="1:27" s="108" customFormat="1">
      <c r="A166" s="337"/>
      <c r="B166" s="97"/>
      <c r="C166" s="350"/>
      <c r="D166" s="351"/>
      <c r="E166" s="350"/>
      <c r="F166" s="97"/>
      <c r="G166" s="97"/>
      <c r="H166" s="97"/>
      <c r="I166" s="207"/>
      <c r="J166" s="110"/>
      <c r="K166" s="96"/>
      <c r="L166" s="171"/>
      <c r="M166" s="110"/>
      <c r="N166" s="97"/>
      <c r="O166" s="111"/>
      <c r="P166" s="113"/>
      <c r="Q166" s="344"/>
      <c r="R166" s="338"/>
      <c r="S166" s="96"/>
      <c r="T166" s="171"/>
      <c r="U166" s="344"/>
      <c r="V166" s="126"/>
      <c r="W166" s="111"/>
      <c r="X166" s="111"/>
      <c r="Y166" s="111"/>
      <c r="Z166" s="112"/>
      <c r="AA166" s="219"/>
    </row>
    <row r="167" spans="1:27" s="108" customFormat="1">
      <c r="A167" s="337"/>
      <c r="B167" s="97"/>
      <c r="C167" s="350"/>
      <c r="D167" s="351"/>
      <c r="E167" s="350"/>
      <c r="F167" s="97"/>
      <c r="G167" s="97"/>
      <c r="H167" s="97"/>
      <c r="I167" s="207"/>
      <c r="J167" s="110"/>
      <c r="K167" s="96"/>
      <c r="L167" s="171"/>
      <c r="M167" s="110"/>
      <c r="N167" s="97"/>
      <c r="O167" s="111"/>
      <c r="P167" s="113"/>
      <c r="Q167" s="344"/>
      <c r="R167" s="338"/>
      <c r="S167" s="96"/>
      <c r="T167" s="171"/>
      <c r="U167" s="344"/>
      <c r="V167" s="126"/>
      <c r="W167" s="111"/>
      <c r="X167" s="111"/>
      <c r="Y167" s="111"/>
      <c r="Z167" s="112"/>
      <c r="AA167" s="219"/>
    </row>
    <row r="168" spans="1:27" s="108" customFormat="1">
      <c r="A168" s="337"/>
      <c r="B168" s="97"/>
      <c r="C168" s="350"/>
      <c r="D168" s="351"/>
      <c r="E168" s="350"/>
      <c r="F168" s="97"/>
      <c r="G168" s="97"/>
      <c r="H168" s="97"/>
      <c r="I168" s="207"/>
      <c r="J168" s="110"/>
      <c r="K168" s="96"/>
      <c r="L168" s="171"/>
      <c r="M168" s="110"/>
      <c r="N168" s="97"/>
      <c r="O168" s="111"/>
      <c r="P168" s="113"/>
      <c r="Q168" s="344"/>
      <c r="R168" s="338"/>
      <c r="S168" s="96"/>
      <c r="T168" s="171"/>
      <c r="U168" s="344"/>
      <c r="V168" s="126"/>
      <c r="W168" s="111"/>
      <c r="X168" s="111"/>
      <c r="Y168" s="111"/>
      <c r="Z168" s="112"/>
      <c r="AA168" s="219"/>
    </row>
    <row r="169" spans="1:27" s="108" customFormat="1">
      <c r="A169" s="337"/>
      <c r="B169" s="97"/>
      <c r="C169" s="350"/>
      <c r="D169" s="351"/>
      <c r="E169" s="350"/>
      <c r="F169" s="97"/>
      <c r="G169" s="97"/>
      <c r="H169" s="97"/>
      <c r="I169" s="207"/>
      <c r="J169" s="110"/>
      <c r="K169" s="96"/>
      <c r="L169" s="171"/>
      <c r="M169" s="110"/>
      <c r="N169" s="97"/>
      <c r="O169" s="111"/>
      <c r="P169" s="113"/>
      <c r="Q169" s="344"/>
      <c r="R169" s="338"/>
      <c r="S169" s="96"/>
      <c r="T169" s="171"/>
      <c r="U169" s="344"/>
      <c r="V169" s="126"/>
      <c r="W169" s="111"/>
      <c r="X169" s="111"/>
      <c r="Y169" s="111"/>
      <c r="Z169" s="112"/>
      <c r="AA169" s="219"/>
    </row>
    <row r="170" spans="1:27" s="108" customFormat="1">
      <c r="A170" s="337"/>
      <c r="B170" s="97"/>
      <c r="C170" s="350"/>
      <c r="D170" s="351"/>
      <c r="E170" s="350"/>
      <c r="F170" s="97"/>
      <c r="G170" s="97"/>
      <c r="H170" s="97"/>
      <c r="I170" s="207"/>
      <c r="J170" s="110"/>
      <c r="K170" s="96"/>
      <c r="L170" s="171"/>
      <c r="M170" s="110"/>
      <c r="N170" s="97"/>
      <c r="O170" s="111"/>
      <c r="P170" s="113"/>
      <c r="Q170" s="344"/>
      <c r="R170" s="338"/>
      <c r="S170" s="96"/>
      <c r="T170" s="171"/>
      <c r="U170" s="344"/>
      <c r="V170" s="126"/>
      <c r="W170" s="111"/>
      <c r="X170" s="111"/>
      <c r="Y170" s="111"/>
      <c r="Z170" s="112"/>
      <c r="AA170" s="219"/>
    </row>
    <row r="171" spans="1:27" s="108" customFormat="1">
      <c r="A171" s="337"/>
      <c r="B171" s="97"/>
      <c r="C171" s="350"/>
      <c r="D171" s="351"/>
      <c r="E171" s="350"/>
      <c r="F171" s="97"/>
      <c r="G171" s="97"/>
      <c r="H171" s="97"/>
      <c r="I171" s="207"/>
      <c r="J171" s="110"/>
      <c r="K171" s="96"/>
      <c r="L171" s="171"/>
      <c r="M171" s="110"/>
      <c r="N171" s="97"/>
      <c r="O171" s="111"/>
      <c r="P171" s="113"/>
      <c r="Q171" s="344"/>
      <c r="R171" s="338"/>
      <c r="S171" s="96"/>
      <c r="T171" s="171"/>
      <c r="U171" s="344"/>
      <c r="V171" s="126"/>
      <c r="W171" s="111"/>
      <c r="X171" s="111"/>
      <c r="Y171" s="111"/>
      <c r="Z171" s="112"/>
      <c r="AA171" s="219"/>
    </row>
    <row r="172" spans="1:27" s="108" customFormat="1">
      <c r="A172" s="337"/>
      <c r="B172" s="97"/>
      <c r="C172" s="350"/>
      <c r="D172" s="351"/>
      <c r="E172" s="350"/>
      <c r="F172" s="97"/>
      <c r="G172" s="97"/>
      <c r="H172" s="97"/>
      <c r="I172" s="207"/>
      <c r="J172" s="110"/>
      <c r="K172" s="96"/>
      <c r="L172" s="171"/>
      <c r="M172" s="110"/>
      <c r="N172" s="97"/>
      <c r="O172" s="111"/>
      <c r="P172" s="113"/>
      <c r="Q172" s="344"/>
      <c r="R172" s="338"/>
      <c r="S172" s="96"/>
      <c r="T172" s="171"/>
      <c r="U172" s="344"/>
      <c r="V172" s="126"/>
      <c r="W172" s="111"/>
      <c r="X172" s="111"/>
      <c r="Y172" s="111"/>
      <c r="Z172" s="112"/>
      <c r="AA172" s="219"/>
    </row>
    <row r="173" spans="1:27" s="108" customFormat="1">
      <c r="A173" s="337"/>
      <c r="B173" s="97"/>
      <c r="C173" s="350"/>
      <c r="D173" s="351"/>
      <c r="E173" s="350"/>
      <c r="F173" s="97"/>
      <c r="G173" s="97"/>
      <c r="H173" s="97"/>
      <c r="I173" s="207"/>
      <c r="J173" s="110"/>
      <c r="K173" s="96"/>
      <c r="L173" s="171"/>
      <c r="M173" s="110"/>
      <c r="N173" s="97"/>
      <c r="O173" s="111"/>
      <c r="P173" s="113"/>
      <c r="Q173" s="344"/>
      <c r="R173" s="338"/>
      <c r="S173" s="96"/>
      <c r="T173" s="171"/>
      <c r="U173" s="344"/>
      <c r="V173" s="126"/>
      <c r="W173" s="111"/>
      <c r="X173" s="111"/>
      <c r="Y173" s="111"/>
      <c r="Z173" s="112"/>
      <c r="AA173" s="219"/>
    </row>
    <row r="174" spans="1:27" s="108" customFormat="1">
      <c r="A174" s="337"/>
      <c r="B174" s="97"/>
      <c r="C174" s="350"/>
      <c r="D174" s="351"/>
      <c r="E174" s="350"/>
      <c r="F174" s="97"/>
      <c r="G174" s="97"/>
      <c r="H174" s="97"/>
      <c r="I174" s="207"/>
      <c r="J174" s="110"/>
      <c r="K174" s="96"/>
      <c r="L174" s="171"/>
      <c r="M174" s="110"/>
      <c r="N174" s="97"/>
      <c r="O174" s="111"/>
      <c r="P174" s="113"/>
      <c r="Q174" s="344"/>
      <c r="R174" s="338"/>
      <c r="S174" s="96"/>
      <c r="T174" s="171"/>
      <c r="U174" s="344"/>
      <c r="V174" s="126"/>
      <c r="W174" s="111"/>
      <c r="X174" s="111"/>
      <c r="Y174" s="111"/>
      <c r="Z174" s="112"/>
      <c r="AA174" s="219"/>
    </row>
    <row r="175" spans="1:27" s="108" customFormat="1">
      <c r="A175" s="337"/>
      <c r="B175" s="97"/>
      <c r="C175" s="350"/>
      <c r="D175" s="351"/>
      <c r="E175" s="350"/>
      <c r="F175" s="97"/>
      <c r="G175" s="97"/>
      <c r="H175" s="97"/>
      <c r="I175" s="207"/>
      <c r="J175" s="110"/>
      <c r="K175" s="96"/>
      <c r="L175" s="171"/>
      <c r="M175" s="110"/>
      <c r="N175" s="97"/>
      <c r="O175" s="111"/>
      <c r="P175" s="113"/>
      <c r="Q175" s="344"/>
      <c r="R175" s="338"/>
      <c r="S175" s="96"/>
      <c r="T175" s="171"/>
      <c r="U175" s="344"/>
      <c r="V175" s="126"/>
      <c r="W175" s="111"/>
      <c r="X175" s="111"/>
      <c r="Y175" s="111"/>
      <c r="Z175" s="112"/>
      <c r="AA175" s="219"/>
    </row>
    <row r="176" spans="1:27" s="108" customFormat="1">
      <c r="A176" s="337"/>
      <c r="B176" s="97"/>
      <c r="C176" s="350"/>
      <c r="D176" s="351"/>
      <c r="E176" s="350"/>
      <c r="F176" s="97"/>
      <c r="G176" s="97"/>
      <c r="H176" s="97"/>
      <c r="I176" s="207"/>
      <c r="J176" s="110"/>
      <c r="K176" s="96"/>
      <c r="L176" s="171"/>
      <c r="M176" s="110"/>
      <c r="N176" s="97"/>
      <c r="O176" s="111"/>
      <c r="P176" s="113"/>
      <c r="Q176" s="344"/>
      <c r="R176" s="338"/>
      <c r="S176" s="96"/>
      <c r="T176" s="171"/>
      <c r="U176" s="344"/>
      <c r="V176" s="126"/>
      <c r="W176" s="111"/>
      <c r="X176" s="111"/>
      <c r="Y176" s="111"/>
      <c r="Z176" s="112"/>
      <c r="AA176" s="219"/>
    </row>
    <row r="177" spans="1:27" s="108" customFormat="1">
      <c r="A177" s="337"/>
      <c r="B177" s="97"/>
      <c r="C177" s="350"/>
      <c r="D177" s="351"/>
      <c r="E177" s="350"/>
      <c r="F177" s="97"/>
      <c r="G177" s="97"/>
      <c r="H177" s="97"/>
      <c r="I177" s="207"/>
      <c r="J177" s="110"/>
      <c r="K177" s="96"/>
      <c r="L177" s="171"/>
      <c r="M177" s="110"/>
      <c r="N177" s="97"/>
      <c r="O177" s="111"/>
      <c r="P177" s="113"/>
      <c r="Q177" s="344"/>
      <c r="R177" s="338"/>
      <c r="S177" s="96"/>
      <c r="T177" s="171"/>
      <c r="U177" s="344"/>
      <c r="V177" s="126"/>
      <c r="W177" s="111"/>
      <c r="X177" s="111"/>
      <c r="Y177" s="111"/>
      <c r="Z177" s="112"/>
      <c r="AA177" s="219"/>
    </row>
    <row r="178" spans="1:27" s="108" customFormat="1">
      <c r="A178" s="337"/>
      <c r="B178" s="97"/>
      <c r="C178" s="350"/>
      <c r="D178" s="351"/>
      <c r="E178" s="350"/>
      <c r="F178" s="97"/>
      <c r="G178" s="97"/>
      <c r="H178" s="97"/>
      <c r="I178" s="207"/>
      <c r="J178" s="110"/>
      <c r="K178" s="96"/>
      <c r="L178" s="171"/>
      <c r="M178" s="110"/>
      <c r="N178" s="97"/>
      <c r="O178" s="111"/>
      <c r="P178" s="113"/>
      <c r="Q178" s="344"/>
      <c r="R178" s="338"/>
      <c r="S178" s="96"/>
      <c r="T178" s="171"/>
      <c r="U178" s="344"/>
      <c r="V178" s="126"/>
      <c r="W178" s="111"/>
      <c r="X178" s="111"/>
      <c r="Y178" s="111"/>
      <c r="Z178" s="112"/>
      <c r="AA178" s="219"/>
    </row>
    <row r="179" spans="1:27" s="108" customFormat="1">
      <c r="A179" s="337"/>
      <c r="B179" s="97"/>
      <c r="C179" s="350"/>
      <c r="D179" s="351"/>
      <c r="E179" s="350"/>
      <c r="F179" s="97"/>
      <c r="G179" s="97"/>
      <c r="H179" s="97"/>
      <c r="I179" s="207"/>
      <c r="J179" s="110"/>
      <c r="K179" s="96"/>
      <c r="L179" s="171"/>
      <c r="M179" s="110"/>
      <c r="N179" s="97"/>
      <c r="O179" s="111"/>
      <c r="P179" s="113"/>
      <c r="Q179" s="344"/>
      <c r="R179" s="338"/>
      <c r="S179" s="96"/>
      <c r="T179" s="171"/>
      <c r="U179" s="344"/>
      <c r="V179" s="126"/>
      <c r="W179" s="111"/>
      <c r="X179" s="111"/>
      <c r="Y179" s="111"/>
      <c r="Z179" s="112"/>
      <c r="AA179" s="219"/>
    </row>
    <row r="180" spans="1:27" s="108" customFormat="1">
      <c r="A180" s="337"/>
      <c r="B180" s="97"/>
      <c r="C180" s="350"/>
      <c r="D180" s="351"/>
      <c r="E180" s="350"/>
      <c r="F180" s="97"/>
      <c r="G180" s="97"/>
      <c r="H180" s="97"/>
      <c r="I180" s="207"/>
      <c r="J180" s="110"/>
      <c r="K180" s="96"/>
      <c r="L180" s="171"/>
      <c r="M180" s="110"/>
      <c r="N180" s="97"/>
      <c r="O180" s="111"/>
      <c r="P180" s="113"/>
      <c r="Q180" s="344"/>
      <c r="R180" s="338"/>
      <c r="S180" s="96"/>
      <c r="T180" s="171"/>
      <c r="U180" s="344"/>
      <c r="V180" s="126"/>
      <c r="W180" s="111"/>
      <c r="X180" s="111"/>
      <c r="Y180" s="111"/>
      <c r="Z180" s="112"/>
      <c r="AA180" s="219"/>
    </row>
    <row r="181" spans="1:27" s="108" customFormat="1">
      <c r="A181" s="337"/>
      <c r="B181" s="97"/>
      <c r="C181" s="350"/>
      <c r="D181" s="351"/>
      <c r="E181" s="350"/>
      <c r="F181" s="97"/>
      <c r="G181" s="97"/>
      <c r="H181" s="97"/>
      <c r="I181" s="207"/>
      <c r="J181" s="110"/>
      <c r="K181" s="96"/>
      <c r="L181" s="171"/>
      <c r="M181" s="110"/>
      <c r="N181" s="97"/>
      <c r="O181" s="111"/>
      <c r="P181" s="113"/>
      <c r="Q181" s="344"/>
      <c r="R181" s="338"/>
      <c r="S181" s="96"/>
      <c r="T181" s="171"/>
      <c r="U181" s="344"/>
      <c r="V181" s="126"/>
      <c r="W181" s="111"/>
      <c r="X181" s="111"/>
      <c r="Y181" s="111"/>
      <c r="Z181" s="112"/>
      <c r="AA181" s="219"/>
    </row>
    <row r="182" spans="1:27" s="108" customFormat="1">
      <c r="A182" s="337"/>
      <c r="B182" s="97"/>
      <c r="C182" s="350"/>
      <c r="D182" s="351"/>
      <c r="E182" s="350"/>
      <c r="F182" s="97"/>
      <c r="G182" s="97"/>
      <c r="H182" s="97"/>
      <c r="I182" s="207"/>
      <c r="J182" s="110"/>
      <c r="K182" s="96"/>
      <c r="L182" s="171"/>
      <c r="M182" s="110"/>
      <c r="N182" s="97"/>
      <c r="O182" s="111"/>
      <c r="P182" s="113"/>
      <c r="Q182" s="344"/>
      <c r="R182" s="338"/>
      <c r="S182" s="96"/>
      <c r="T182" s="171"/>
      <c r="U182" s="344"/>
      <c r="V182" s="126"/>
      <c r="W182" s="111"/>
      <c r="X182" s="111"/>
      <c r="Y182" s="111"/>
      <c r="Z182" s="112"/>
      <c r="AA182" s="219"/>
    </row>
    <row r="183" spans="1:27" s="108" customFormat="1">
      <c r="A183" s="337"/>
      <c r="B183" s="97"/>
      <c r="C183" s="350"/>
      <c r="D183" s="351"/>
      <c r="E183" s="350"/>
      <c r="F183" s="97"/>
      <c r="G183" s="97"/>
      <c r="H183" s="97"/>
      <c r="I183" s="207"/>
      <c r="J183" s="110"/>
      <c r="K183" s="96"/>
      <c r="L183" s="171"/>
      <c r="M183" s="110"/>
      <c r="N183" s="97"/>
      <c r="O183" s="111"/>
      <c r="P183" s="113"/>
      <c r="Q183" s="344"/>
      <c r="R183" s="338"/>
      <c r="S183" s="96"/>
      <c r="T183" s="171"/>
      <c r="U183" s="344"/>
      <c r="V183" s="126"/>
      <c r="W183" s="111"/>
      <c r="X183" s="111"/>
      <c r="Y183" s="111"/>
      <c r="Z183" s="112"/>
      <c r="AA183" s="219"/>
    </row>
    <row r="184" spans="1:27" s="108" customFormat="1">
      <c r="A184" s="337"/>
      <c r="B184" s="97"/>
      <c r="C184" s="350"/>
      <c r="D184" s="351"/>
      <c r="E184" s="350"/>
      <c r="F184" s="97"/>
      <c r="G184" s="97"/>
      <c r="H184" s="97"/>
      <c r="I184" s="207"/>
      <c r="J184" s="110"/>
      <c r="K184" s="96"/>
      <c r="L184" s="171"/>
      <c r="M184" s="110"/>
      <c r="N184" s="97"/>
      <c r="O184" s="111"/>
      <c r="P184" s="113"/>
      <c r="Q184" s="344"/>
      <c r="R184" s="338"/>
      <c r="S184" s="96"/>
      <c r="T184" s="171"/>
      <c r="U184" s="344"/>
      <c r="V184" s="126"/>
      <c r="W184" s="111"/>
      <c r="X184" s="111"/>
      <c r="Y184" s="111"/>
      <c r="Z184" s="112"/>
      <c r="AA184" s="219"/>
    </row>
    <row r="185" spans="1:27" s="108" customFormat="1">
      <c r="A185" s="337"/>
      <c r="B185" s="97"/>
      <c r="C185" s="350"/>
      <c r="D185" s="351"/>
      <c r="E185" s="350"/>
      <c r="F185" s="97"/>
      <c r="G185" s="97"/>
      <c r="H185" s="97"/>
      <c r="I185" s="207"/>
      <c r="J185" s="110"/>
      <c r="K185" s="96"/>
      <c r="L185" s="171"/>
      <c r="M185" s="110"/>
      <c r="N185" s="97"/>
      <c r="O185" s="111"/>
      <c r="P185" s="113"/>
      <c r="Q185" s="344"/>
      <c r="R185" s="338"/>
      <c r="S185" s="96"/>
      <c r="T185" s="171"/>
      <c r="U185" s="344"/>
      <c r="V185" s="126"/>
      <c r="W185" s="111"/>
      <c r="X185" s="111"/>
      <c r="Y185" s="111"/>
      <c r="Z185" s="112"/>
      <c r="AA185" s="219"/>
    </row>
    <row r="186" spans="1:27" s="108" customFormat="1">
      <c r="A186" s="337"/>
      <c r="B186" s="97"/>
      <c r="C186" s="350"/>
      <c r="D186" s="351"/>
      <c r="E186" s="350"/>
      <c r="F186" s="97"/>
      <c r="G186" s="97"/>
      <c r="H186" s="97"/>
      <c r="I186" s="207"/>
      <c r="J186" s="110"/>
      <c r="K186" s="96"/>
      <c r="L186" s="171"/>
      <c r="M186" s="110"/>
      <c r="N186" s="97"/>
      <c r="O186" s="111"/>
      <c r="P186" s="113"/>
      <c r="Q186" s="344"/>
      <c r="R186" s="338"/>
      <c r="S186" s="96"/>
      <c r="T186" s="171"/>
      <c r="U186" s="344"/>
      <c r="V186" s="126"/>
      <c r="W186" s="111"/>
      <c r="X186" s="111"/>
      <c r="Y186" s="111"/>
      <c r="Z186" s="112"/>
      <c r="AA186" s="219"/>
    </row>
    <row r="187" spans="1:27" s="108" customFormat="1">
      <c r="A187" s="337"/>
      <c r="B187" s="97"/>
      <c r="C187" s="350"/>
      <c r="D187" s="351"/>
      <c r="E187" s="350"/>
      <c r="F187" s="97"/>
      <c r="G187" s="97"/>
      <c r="H187" s="97"/>
      <c r="I187" s="207"/>
      <c r="J187" s="110"/>
      <c r="K187" s="96"/>
      <c r="L187" s="171"/>
      <c r="M187" s="110"/>
      <c r="N187" s="97"/>
      <c r="O187" s="111"/>
      <c r="P187" s="113"/>
      <c r="Q187" s="344"/>
      <c r="R187" s="338"/>
      <c r="S187" s="96"/>
      <c r="T187" s="171"/>
      <c r="U187" s="344"/>
      <c r="V187" s="126"/>
      <c r="W187" s="111"/>
      <c r="X187" s="111"/>
      <c r="Y187" s="111"/>
      <c r="Z187" s="112"/>
      <c r="AA187" s="219"/>
    </row>
    <row r="188" spans="1:27" s="108" customFormat="1">
      <c r="A188" s="337"/>
      <c r="B188" s="97"/>
      <c r="C188" s="350"/>
      <c r="D188" s="351"/>
      <c r="E188" s="350"/>
      <c r="F188" s="97"/>
      <c r="G188" s="97"/>
      <c r="H188" s="97"/>
      <c r="I188" s="207"/>
      <c r="J188" s="110"/>
      <c r="K188" s="96"/>
      <c r="L188" s="171"/>
      <c r="M188" s="110"/>
      <c r="N188" s="97"/>
      <c r="O188" s="111"/>
      <c r="P188" s="113"/>
      <c r="Q188" s="344"/>
      <c r="R188" s="338"/>
      <c r="S188" s="96"/>
      <c r="T188" s="171"/>
      <c r="U188" s="344"/>
      <c r="V188" s="126"/>
      <c r="W188" s="111"/>
      <c r="X188" s="111"/>
      <c r="Y188" s="111"/>
      <c r="Z188" s="112"/>
      <c r="AA188" s="219"/>
    </row>
    <row r="189" spans="1:27" s="108" customFormat="1">
      <c r="A189" s="337"/>
      <c r="B189" s="97"/>
      <c r="C189" s="350"/>
      <c r="D189" s="351"/>
      <c r="E189" s="350"/>
      <c r="F189" s="97"/>
      <c r="G189" s="97"/>
      <c r="H189" s="97"/>
      <c r="I189" s="207"/>
      <c r="J189" s="110"/>
      <c r="K189" s="96"/>
      <c r="L189" s="171"/>
      <c r="M189" s="110"/>
      <c r="N189" s="97"/>
      <c r="O189" s="111"/>
      <c r="P189" s="113"/>
      <c r="Q189" s="344"/>
      <c r="R189" s="338"/>
      <c r="S189" s="96"/>
      <c r="T189" s="171"/>
      <c r="U189" s="344"/>
      <c r="V189" s="126"/>
      <c r="W189" s="111"/>
      <c r="X189" s="111"/>
      <c r="Y189" s="111"/>
      <c r="Z189" s="112"/>
      <c r="AA189" s="219"/>
    </row>
    <row r="190" spans="1:27" s="108" customFormat="1">
      <c r="A190" s="337"/>
      <c r="B190" s="97"/>
      <c r="C190" s="350"/>
      <c r="D190" s="351"/>
      <c r="E190" s="350"/>
      <c r="F190" s="97"/>
      <c r="G190" s="97"/>
      <c r="H190" s="97"/>
      <c r="I190" s="207"/>
      <c r="J190" s="110"/>
      <c r="K190" s="96"/>
      <c r="L190" s="171"/>
      <c r="M190" s="110"/>
      <c r="N190" s="97"/>
      <c r="O190" s="111"/>
      <c r="P190" s="113"/>
      <c r="Q190" s="344"/>
      <c r="R190" s="338"/>
      <c r="S190" s="96"/>
      <c r="T190" s="171"/>
      <c r="U190" s="344"/>
      <c r="V190" s="126"/>
      <c r="W190" s="111"/>
      <c r="X190" s="111"/>
      <c r="Y190" s="111"/>
      <c r="Z190" s="112"/>
      <c r="AA190" s="219"/>
    </row>
    <row r="191" spans="1:27" s="108" customFormat="1">
      <c r="A191" s="337"/>
      <c r="B191" s="97"/>
      <c r="C191" s="350"/>
      <c r="D191" s="351"/>
      <c r="E191" s="350"/>
      <c r="F191" s="97"/>
      <c r="G191" s="97"/>
      <c r="H191" s="97"/>
      <c r="I191" s="207"/>
      <c r="J191" s="110"/>
      <c r="K191" s="96"/>
      <c r="L191" s="171"/>
      <c r="M191" s="110"/>
      <c r="N191" s="97"/>
      <c r="O191" s="111"/>
      <c r="P191" s="113"/>
      <c r="Q191" s="344"/>
      <c r="R191" s="338"/>
      <c r="S191" s="96"/>
      <c r="T191" s="171"/>
      <c r="U191" s="344"/>
      <c r="V191" s="126"/>
      <c r="W191" s="111"/>
      <c r="X191" s="111"/>
      <c r="Y191" s="111"/>
      <c r="Z191" s="112"/>
      <c r="AA191" s="219"/>
    </row>
    <row r="192" spans="1:27" s="108" customFormat="1">
      <c r="A192" s="337"/>
      <c r="B192" s="97"/>
      <c r="C192" s="350"/>
      <c r="D192" s="351"/>
      <c r="E192" s="350"/>
      <c r="F192" s="97"/>
      <c r="G192" s="97"/>
      <c r="H192" s="97"/>
      <c r="I192" s="207"/>
      <c r="J192" s="110"/>
      <c r="K192" s="96"/>
      <c r="L192" s="171"/>
      <c r="M192" s="110"/>
      <c r="N192" s="97"/>
      <c r="O192" s="111"/>
      <c r="P192" s="113"/>
      <c r="Q192" s="344"/>
      <c r="R192" s="338"/>
      <c r="S192" s="96"/>
      <c r="T192" s="171"/>
      <c r="U192" s="344"/>
      <c r="V192" s="126"/>
      <c r="W192" s="111"/>
      <c r="X192" s="111"/>
      <c r="Y192" s="111"/>
      <c r="Z192" s="112"/>
      <c r="AA192" s="219"/>
    </row>
    <row r="193" spans="1:27" s="108" customFormat="1">
      <c r="A193" s="337"/>
      <c r="B193" s="97"/>
      <c r="C193" s="350"/>
      <c r="D193" s="351"/>
      <c r="E193" s="350"/>
      <c r="F193" s="97"/>
      <c r="G193" s="97"/>
      <c r="H193" s="97"/>
      <c r="I193" s="207"/>
      <c r="J193" s="110"/>
      <c r="K193" s="96"/>
      <c r="L193" s="171"/>
      <c r="M193" s="110"/>
      <c r="N193" s="97"/>
      <c r="O193" s="111"/>
      <c r="P193" s="113"/>
      <c r="Q193" s="344"/>
      <c r="R193" s="338"/>
      <c r="S193" s="96"/>
      <c r="T193" s="171"/>
      <c r="U193" s="344"/>
      <c r="V193" s="126"/>
      <c r="W193" s="111"/>
      <c r="X193" s="111"/>
      <c r="Y193" s="111"/>
      <c r="Z193" s="112"/>
      <c r="AA193" s="219"/>
    </row>
    <row r="194" spans="1:27" s="108" customFormat="1">
      <c r="A194" s="337"/>
      <c r="B194" s="97"/>
      <c r="C194" s="350"/>
      <c r="D194" s="351"/>
      <c r="E194" s="350"/>
      <c r="F194" s="97"/>
      <c r="G194" s="97"/>
      <c r="H194" s="97"/>
      <c r="I194" s="207"/>
      <c r="J194" s="110"/>
      <c r="K194" s="96"/>
      <c r="L194" s="171"/>
      <c r="M194" s="110"/>
      <c r="N194" s="97"/>
      <c r="O194" s="111"/>
      <c r="P194" s="113"/>
      <c r="Q194" s="344"/>
      <c r="R194" s="338"/>
      <c r="S194" s="96"/>
      <c r="T194" s="171"/>
      <c r="U194" s="344"/>
      <c r="V194" s="126"/>
      <c r="W194" s="111"/>
      <c r="X194" s="111"/>
      <c r="Y194" s="111"/>
      <c r="Z194" s="112"/>
      <c r="AA194" s="219"/>
    </row>
    <row r="195" spans="1:27" s="108" customFormat="1">
      <c r="A195" s="337"/>
      <c r="B195" s="97"/>
      <c r="C195" s="350"/>
      <c r="D195" s="351"/>
      <c r="E195" s="350"/>
      <c r="F195" s="97"/>
      <c r="G195" s="97"/>
      <c r="H195" s="97"/>
      <c r="I195" s="207"/>
      <c r="J195" s="110"/>
      <c r="K195" s="96"/>
      <c r="L195" s="171"/>
      <c r="M195" s="110"/>
      <c r="N195" s="97"/>
      <c r="O195" s="111"/>
      <c r="P195" s="113"/>
      <c r="Q195" s="344"/>
      <c r="R195" s="338"/>
      <c r="S195" s="96"/>
      <c r="T195" s="171"/>
      <c r="U195" s="344"/>
      <c r="V195" s="126"/>
      <c r="W195" s="111"/>
      <c r="X195" s="111"/>
      <c r="Y195" s="111"/>
      <c r="Z195" s="112"/>
      <c r="AA195" s="219"/>
    </row>
    <row r="196" spans="1:27" s="108" customFormat="1">
      <c r="A196" s="337"/>
      <c r="B196" s="97"/>
      <c r="C196" s="350"/>
      <c r="D196" s="351"/>
      <c r="E196" s="350"/>
      <c r="F196" s="97"/>
      <c r="G196" s="97"/>
      <c r="H196" s="97"/>
      <c r="I196" s="207"/>
      <c r="J196" s="110"/>
      <c r="K196" s="96"/>
      <c r="L196" s="171"/>
      <c r="M196" s="110"/>
      <c r="N196" s="97"/>
      <c r="O196" s="111"/>
      <c r="P196" s="113"/>
      <c r="Q196" s="344"/>
      <c r="R196" s="338"/>
      <c r="S196" s="96"/>
      <c r="T196" s="171"/>
      <c r="U196" s="344"/>
      <c r="V196" s="126"/>
      <c r="W196" s="111"/>
      <c r="X196" s="111"/>
      <c r="Y196" s="111"/>
      <c r="Z196" s="112"/>
      <c r="AA196" s="219"/>
    </row>
    <row r="197" spans="1:27" s="108" customFormat="1">
      <c r="A197" s="337"/>
      <c r="B197" s="97"/>
      <c r="C197" s="350"/>
      <c r="D197" s="351"/>
      <c r="E197" s="350"/>
      <c r="F197" s="97"/>
      <c r="G197" s="97"/>
      <c r="H197" s="97"/>
      <c r="I197" s="207"/>
      <c r="J197" s="110"/>
      <c r="K197" s="96"/>
      <c r="L197" s="171"/>
      <c r="M197" s="110"/>
      <c r="N197" s="97"/>
      <c r="O197" s="111"/>
      <c r="P197" s="113"/>
      <c r="Q197" s="344"/>
      <c r="R197" s="338"/>
      <c r="S197" s="96"/>
      <c r="T197" s="171"/>
      <c r="U197" s="344"/>
      <c r="V197" s="126"/>
      <c r="W197" s="111"/>
      <c r="X197" s="111"/>
      <c r="Y197" s="111"/>
      <c r="Z197" s="112"/>
      <c r="AA197" s="219"/>
    </row>
    <row r="198" spans="1:27" s="108" customFormat="1">
      <c r="A198" s="337"/>
      <c r="B198" s="97"/>
      <c r="C198" s="350"/>
      <c r="D198" s="351"/>
      <c r="E198" s="350"/>
      <c r="F198" s="97"/>
      <c r="G198" s="97"/>
      <c r="H198" s="97"/>
      <c r="I198" s="207"/>
      <c r="J198" s="110"/>
      <c r="K198" s="96"/>
      <c r="L198" s="171"/>
      <c r="M198" s="110"/>
      <c r="N198" s="97"/>
      <c r="O198" s="111"/>
      <c r="P198" s="113"/>
      <c r="Q198" s="344"/>
      <c r="R198" s="338"/>
      <c r="S198" s="96"/>
      <c r="T198" s="171"/>
      <c r="U198" s="344"/>
      <c r="V198" s="126"/>
      <c r="W198" s="111"/>
      <c r="X198" s="111"/>
      <c r="Y198" s="111"/>
      <c r="Z198" s="112"/>
      <c r="AA198" s="219"/>
    </row>
    <row r="199" spans="1:27" s="108" customFormat="1">
      <c r="A199" s="337"/>
      <c r="B199" s="97"/>
      <c r="C199" s="350"/>
      <c r="D199" s="351"/>
      <c r="E199" s="350"/>
      <c r="F199" s="97"/>
      <c r="G199" s="97"/>
      <c r="H199" s="97"/>
      <c r="I199" s="207"/>
      <c r="J199" s="110"/>
      <c r="K199" s="96"/>
      <c r="L199" s="171"/>
      <c r="M199" s="110"/>
      <c r="N199" s="97"/>
      <c r="O199" s="111"/>
      <c r="P199" s="113"/>
      <c r="Q199" s="344"/>
      <c r="R199" s="338"/>
      <c r="S199" s="96"/>
      <c r="T199" s="171"/>
      <c r="U199" s="344"/>
      <c r="V199" s="126"/>
      <c r="W199" s="111"/>
      <c r="X199" s="111"/>
      <c r="Y199" s="111"/>
      <c r="Z199" s="112"/>
      <c r="AA199" s="219"/>
    </row>
    <row r="200" spans="1:27" s="108" customFormat="1">
      <c r="A200" s="337"/>
      <c r="B200" s="97"/>
      <c r="C200" s="350"/>
      <c r="D200" s="351"/>
      <c r="E200" s="350"/>
      <c r="F200" s="97"/>
      <c r="G200" s="97"/>
      <c r="H200" s="97"/>
      <c r="I200" s="207"/>
      <c r="J200" s="110"/>
      <c r="K200" s="96"/>
      <c r="L200" s="171"/>
      <c r="M200" s="110"/>
      <c r="N200" s="97"/>
      <c r="O200" s="111"/>
      <c r="P200" s="113"/>
      <c r="Q200" s="344"/>
      <c r="R200" s="338"/>
      <c r="S200" s="96"/>
      <c r="T200" s="171"/>
      <c r="U200" s="344"/>
      <c r="V200" s="126"/>
      <c r="W200" s="111"/>
      <c r="X200" s="111"/>
      <c r="Y200" s="111"/>
      <c r="Z200" s="112"/>
      <c r="AA200" s="219"/>
    </row>
    <row r="201" spans="1:27" s="108" customFormat="1">
      <c r="A201" s="337"/>
      <c r="B201" s="97"/>
      <c r="C201" s="350"/>
      <c r="D201" s="351"/>
      <c r="E201" s="350"/>
      <c r="F201" s="97"/>
      <c r="G201" s="97"/>
      <c r="H201" s="97"/>
      <c r="I201" s="207"/>
      <c r="J201" s="110"/>
      <c r="K201" s="96"/>
      <c r="L201" s="171"/>
      <c r="M201" s="110"/>
      <c r="N201" s="97"/>
      <c r="O201" s="111"/>
      <c r="P201" s="113"/>
      <c r="Q201" s="344"/>
      <c r="R201" s="338"/>
      <c r="S201" s="96"/>
      <c r="T201" s="171"/>
      <c r="U201" s="344"/>
      <c r="V201" s="126"/>
      <c r="W201" s="111"/>
      <c r="X201" s="111"/>
      <c r="Y201" s="111"/>
      <c r="Z201" s="112"/>
      <c r="AA201" s="219"/>
    </row>
    <row r="202" spans="1:27" s="108" customFormat="1">
      <c r="A202" s="337"/>
      <c r="B202" s="97"/>
      <c r="C202" s="350"/>
      <c r="D202" s="351"/>
      <c r="E202" s="350"/>
      <c r="F202" s="97"/>
      <c r="G202" s="97"/>
      <c r="H202" s="97"/>
      <c r="I202" s="207"/>
      <c r="J202" s="110"/>
      <c r="K202" s="96"/>
      <c r="L202" s="171"/>
      <c r="M202" s="110"/>
      <c r="N202" s="97"/>
      <c r="O202" s="111"/>
      <c r="P202" s="113"/>
      <c r="Q202" s="344"/>
      <c r="R202" s="338"/>
      <c r="S202" s="96"/>
      <c r="T202" s="171"/>
      <c r="U202" s="344"/>
      <c r="V202" s="126"/>
      <c r="W202" s="111"/>
      <c r="X202" s="111"/>
      <c r="Y202" s="111"/>
      <c r="Z202" s="112"/>
      <c r="AA202" s="219"/>
    </row>
    <row r="203" spans="1:27" s="108" customFormat="1">
      <c r="A203" s="337"/>
      <c r="B203" s="97"/>
      <c r="C203" s="350"/>
      <c r="D203" s="351"/>
      <c r="E203" s="350"/>
      <c r="F203" s="97"/>
      <c r="G203" s="97"/>
      <c r="H203" s="97"/>
      <c r="I203" s="207"/>
      <c r="J203" s="110"/>
      <c r="K203" s="96"/>
      <c r="L203" s="171"/>
      <c r="M203" s="110"/>
      <c r="N203" s="97"/>
      <c r="O203" s="111"/>
      <c r="P203" s="113"/>
      <c r="Q203" s="344"/>
      <c r="R203" s="338"/>
      <c r="S203" s="96"/>
      <c r="T203" s="171"/>
      <c r="U203" s="344"/>
      <c r="V203" s="126"/>
      <c r="W203" s="111"/>
      <c r="X203" s="111"/>
      <c r="Y203" s="111"/>
      <c r="Z203" s="112"/>
      <c r="AA203" s="219"/>
    </row>
    <row r="204" spans="1:27" s="108" customFormat="1">
      <c r="A204" s="337"/>
      <c r="B204" s="97"/>
      <c r="C204" s="350"/>
      <c r="D204" s="351"/>
      <c r="E204" s="350"/>
      <c r="F204" s="97"/>
      <c r="G204" s="97"/>
      <c r="H204" s="97"/>
      <c r="I204" s="207"/>
      <c r="J204" s="110"/>
      <c r="K204" s="96"/>
      <c r="L204" s="171"/>
      <c r="M204" s="110"/>
      <c r="N204" s="97"/>
      <c r="O204" s="111"/>
      <c r="P204" s="113"/>
      <c r="Q204" s="344"/>
      <c r="R204" s="338"/>
      <c r="S204" s="96"/>
      <c r="T204" s="171"/>
      <c r="U204" s="344"/>
      <c r="V204" s="126"/>
      <c r="W204" s="111"/>
      <c r="X204" s="111"/>
      <c r="Y204" s="111"/>
      <c r="Z204" s="112"/>
      <c r="AA204" s="219"/>
    </row>
    <row r="205" spans="1:27" s="108" customFormat="1">
      <c r="A205" s="337"/>
      <c r="B205" s="97"/>
      <c r="C205" s="350"/>
      <c r="D205" s="351"/>
      <c r="E205" s="350"/>
      <c r="F205" s="97"/>
      <c r="G205" s="97"/>
      <c r="H205" s="97"/>
      <c r="I205" s="207"/>
      <c r="J205" s="110"/>
      <c r="K205" s="96"/>
      <c r="L205" s="171"/>
      <c r="M205" s="110"/>
      <c r="N205" s="97"/>
      <c r="O205" s="111"/>
      <c r="P205" s="113"/>
      <c r="Q205" s="344"/>
      <c r="R205" s="338"/>
      <c r="S205" s="96"/>
      <c r="T205" s="171"/>
      <c r="U205" s="344"/>
      <c r="V205" s="126"/>
      <c r="W205" s="111"/>
      <c r="X205" s="111"/>
      <c r="Y205" s="111"/>
      <c r="Z205" s="112"/>
      <c r="AA205" s="219"/>
    </row>
    <row r="206" spans="1:27" s="108" customFormat="1">
      <c r="A206" s="337"/>
      <c r="B206" s="97"/>
      <c r="C206" s="350"/>
      <c r="D206" s="351"/>
      <c r="E206" s="350"/>
      <c r="F206" s="97"/>
      <c r="G206" s="97"/>
      <c r="H206" s="97"/>
      <c r="I206" s="207"/>
      <c r="J206" s="110"/>
      <c r="K206" s="96"/>
      <c r="L206" s="171"/>
      <c r="M206" s="110"/>
      <c r="N206" s="97"/>
      <c r="O206" s="111"/>
      <c r="P206" s="113"/>
      <c r="Q206" s="344"/>
      <c r="R206" s="338"/>
      <c r="S206" s="96"/>
      <c r="T206" s="171"/>
      <c r="U206" s="344"/>
      <c r="V206" s="126"/>
      <c r="W206" s="111"/>
      <c r="X206" s="111"/>
      <c r="Y206" s="111"/>
      <c r="Z206" s="112"/>
      <c r="AA206" s="219"/>
    </row>
    <row r="207" spans="1:27" s="108" customFormat="1">
      <c r="A207" s="337"/>
      <c r="B207" s="97"/>
      <c r="C207" s="350"/>
      <c r="D207" s="351"/>
      <c r="E207" s="350"/>
      <c r="F207" s="97"/>
      <c r="G207" s="97"/>
      <c r="H207" s="97"/>
      <c r="I207" s="207"/>
      <c r="J207" s="110"/>
      <c r="K207" s="96"/>
      <c r="L207" s="171"/>
      <c r="M207" s="110"/>
      <c r="N207" s="97"/>
      <c r="O207" s="111"/>
      <c r="P207" s="113"/>
      <c r="Q207" s="344"/>
      <c r="R207" s="338"/>
      <c r="S207" s="96"/>
      <c r="T207" s="171"/>
      <c r="U207" s="344"/>
      <c r="V207" s="126"/>
      <c r="W207" s="111"/>
      <c r="X207" s="111"/>
      <c r="Y207" s="111"/>
      <c r="Z207" s="112"/>
      <c r="AA207" s="219"/>
    </row>
    <row r="208" spans="1:27" s="108" customFormat="1">
      <c r="A208" s="337"/>
      <c r="B208" s="97"/>
      <c r="C208" s="350"/>
      <c r="D208" s="351"/>
      <c r="E208" s="350"/>
      <c r="F208" s="97"/>
      <c r="G208" s="97"/>
      <c r="H208" s="97"/>
      <c r="I208" s="207"/>
      <c r="J208" s="110"/>
      <c r="K208" s="96"/>
      <c r="L208" s="171"/>
      <c r="M208" s="110"/>
      <c r="N208" s="97"/>
      <c r="O208" s="111"/>
      <c r="P208" s="113"/>
      <c r="Q208" s="344"/>
      <c r="R208" s="338"/>
      <c r="S208" s="96"/>
      <c r="T208" s="171"/>
      <c r="U208" s="344"/>
      <c r="V208" s="126"/>
      <c r="W208" s="111"/>
      <c r="X208" s="111"/>
      <c r="Y208" s="111"/>
      <c r="Z208" s="112"/>
      <c r="AA208" s="219"/>
    </row>
    <row r="209" spans="1:27" s="108" customFormat="1">
      <c r="A209" s="337"/>
      <c r="B209" s="97"/>
      <c r="C209" s="350"/>
      <c r="D209" s="351"/>
      <c r="E209" s="350"/>
      <c r="F209" s="97"/>
      <c r="G209" s="97"/>
      <c r="H209" s="97"/>
      <c r="I209" s="207"/>
      <c r="J209" s="110"/>
      <c r="K209" s="96"/>
      <c r="L209" s="171"/>
      <c r="M209" s="110"/>
      <c r="N209" s="97"/>
      <c r="O209" s="111"/>
      <c r="P209" s="113"/>
      <c r="Q209" s="344"/>
      <c r="R209" s="338"/>
      <c r="S209" s="96"/>
      <c r="T209" s="171"/>
      <c r="U209" s="344"/>
      <c r="V209" s="126"/>
      <c r="W209" s="111"/>
      <c r="X209" s="111"/>
      <c r="Y209" s="111"/>
      <c r="Z209" s="112"/>
      <c r="AA209" s="219"/>
    </row>
    <row r="210" spans="1:27" s="108" customFormat="1">
      <c r="A210" s="337"/>
      <c r="B210" s="97"/>
      <c r="C210" s="350"/>
      <c r="D210" s="351"/>
      <c r="E210" s="350"/>
      <c r="F210" s="97"/>
      <c r="G210" s="97"/>
      <c r="H210" s="97"/>
      <c r="I210" s="207"/>
      <c r="J210" s="110"/>
      <c r="K210" s="96"/>
      <c r="L210" s="171"/>
      <c r="M210" s="110"/>
      <c r="N210" s="97"/>
      <c r="O210" s="111"/>
      <c r="P210" s="113"/>
      <c r="Q210" s="344"/>
      <c r="R210" s="338"/>
      <c r="S210" s="96"/>
      <c r="T210" s="171"/>
      <c r="U210" s="344"/>
      <c r="V210" s="126"/>
      <c r="W210" s="111"/>
      <c r="X210" s="111"/>
      <c r="Y210" s="111"/>
      <c r="Z210" s="112"/>
      <c r="AA210" s="219"/>
    </row>
    <row r="211" spans="1:27" s="108" customFormat="1">
      <c r="A211" s="337"/>
      <c r="B211" s="97"/>
      <c r="C211" s="350"/>
      <c r="D211" s="351"/>
      <c r="E211" s="350"/>
      <c r="F211" s="97"/>
      <c r="G211" s="97"/>
      <c r="H211" s="97"/>
      <c r="I211" s="207"/>
      <c r="J211" s="110"/>
      <c r="K211" s="96"/>
      <c r="L211" s="171"/>
      <c r="M211" s="110"/>
      <c r="N211" s="97"/>
      <c r="O211" s="111"/>
      <c r="P211" s="113"/>
      <c r="Q211" s="344"/>
      <c r="R211" s="338"/>
      <c r="S211" s="96"/>
      <c r="T211" s="171"/>
      <c r="U211" s="344"/>
      <c r="V211" s="126"/>
      <c r="W211" s="111"/>
      <c r="X211" s="111"/>
      <c r="Y211" s="111"/>
      <c r="Z211" s="112"/>
      <c r="AA211" s="219"/>
    </row>
    <row r="212" spans="1:27" s="108" customFormat="1">
      <c r="A212" s="337"/>
      <c r="B212" s="97"/>
      <c r="C212" s="350"/>
      <c r="D212" s="351"/>
      <c r="E212" s="350"/>
      <c r="F212" s="97"/>
      <c r="G212" s="97"/>
      <c r="H212" s="97"/>
      <c r="I212" s="207"/>
      <c r="J212" s="110"/>
      <c r="K212" s="96"/>
      <c r="L212" s="171"/>
      <c r="M212" s="110"/>
      <c r="N212" s="97"/>
      <c r="O212" s="111"/>
      <c r="P212" s="113"/>
      <c r="Q212" s="344"/>
      <c r="R212" s="338"/>
      <c r="S212" s="96"/>
      <c r="T212" s="171"/>
      <c r="U212" s="344"/>
      <c r="V212" s="126"/>
      <c r="W212" s="111"/>
      <c r="X212" s="111"/>
      <c r="Y212" s="111"/>
      <c r="Z212" s="112"/>
      <c r="AA212" s="219"/>
    </row>
    <row r="213" spans="1:27" s="108" customFormat="1">
      <c r="A213" s="337"/>
      <c r="B213" s="97"/>
      <c r="C213" s="350"/>
      <c r="D213" s="351"/>
      <c r="E213" s="350"/>
      <c r="F213" s="97"/>
      <c r="G213" s="97"/>
      <c r="H213" s="97"/>
      <c r="I213" s="207"/>
      <c r="J213" s="110"/>
      <c r="K213" s="96"/>
      <c r="L213" s="171"/>
      <c r="M213" s="110"/>
      <c r="N213" s="97"/>
      <c r="O213" s="111"/>
      <c r="P213" s="113"/>
      <c r="Q213" s="344"/>
      <c r="R213" s="338"/>
      <c r="S213" s="96"/>
      <c r="T213" s="171"/>
      <c r="U213" s="344"/>
      <c r="V213" s="126"/>
      <c r="W213" s="111"/>
      <c r="X213" s="111"/>
      <c r="Y213" s="111"/>
      <c r="Z213" s="112"/>
      <c r="AA213" s="219"/>
    </row>
    <row r="214" spans="1:27" s="108" customFormat="1">
      <c r="A214" s="337"/>
      <c r="B214" s="97"/>
      <c r="C214" s="350"/>
      <c r="D214" s="351"/>
      <c r="E214" s="350"/>
      <c r="F214" s="97"/>
      <c r="G214" s="97"/>
      <c r="H214" s="97"/>
      <c r="I214" s="207"/>
      <c r="J214" s="110"/>
      <c r="K214" s="96"/>
      <c r="L214" s="171"/>
      <c r="M214" s="110"/>
      <c r="N214" s="97"/>
      <c r="O214" s="111"/>
      <c r="P214" s="113"/>
      <c r="Q214" s="344"/>
      <c r="R214" s="338"/>
      <c r="S214" s="96"/>
      <c r="T214" s="171"/>
      <c r="U214" s="344"/>
      <c r="V214" s="126"/>
      <c r="W214" s="111"/>
      <c r="X214" s="111"/>
      <c r="Y214" s="111"/>
      <c r="Z214" s="112"/>
      <c r="AA214" s="219"/>
    </row>
    <row r="215" spans="1:27" s="108" customFormat="1">
      <c r="A215" s="337"/>
      <c r="B215" s="97"/>
      <c r="C215" s="350"/>
      <c r="D215" s="351"/>
      <c r="E215" s="350"/>
      <c r="F215" s="97"/>
      <c r="G215" s="97"/>
      <c r="H215" s="97"/>
      <c r="I215" s="207"/>
      <c r="J215" s="110"/>
      <c r="K215" s="96"/>
      <c r="L215" s="171"/>
      <c r="M215" s="110"/>
      <c r="N215" s="97"/>
      <c r="O215" s="111"/>
      <c r="P215" s="113"/>
      <c r="Q215" s="344"/>
      <c r="R215" s="338"/>
      <c r="S215" s="96"/>
      <c r="T215" s="171"/>
      <c r="U215" s="344"/>
      <c r="V215" s="126"/>
      <c r="W215" s="111"/>
      <c r="X215" s="111"/>
      <c r="Y215" s="111"/>
      <c r="Z215" s="112"/>
      <c r="AA215" s="219"/>
    </row>
    <row r="216" spans="1:27" s="108" customFormat="1">
      <c r="A216" s="337"/>
      <c r="B216" s="97"/>
      <c r="C216" s="350"/>
      <c r="D216" s="351"/>
      <c r="E216" s="350"/>
      <c r="F216" s="97"/>
      <c r="G216" s="97"/>
      <c r="H216" s="97"/>
      <c r="I216" s="207"/>
      <c r="J216" s="110"/>
      <c r="K216" s="96"/>
      <c r="L216" s="171"/>
      <c r="M216" s="110"/>
      <c r="N216" s="97"/>
      <c r="O216" s="111"/>
      <c r="P216" s="113"/>
      <c r="Q216" s="344"/>
      <c r="R216" s="338"/>
      <c r="S216" s="96"/>
      <c r="T216" s="171"/>
      <c r="U216" s="344"/>
      <c r="V216" s="126"/>
      <c r="W216" s="111"/>
      <c r="X216" s="111"/>
      <c r="Y216" s="111"/>
      <c r="Z216" s="112"/>
      <c r="AA216" s="219"/>
    </row>
    <row r="217" spans="1:27" s="108" customFormat="1">
      <c r="A217" s="337"/>
      <c r="B217" s="97"/>
      <c r="C217" s="350"/>
      <c r="D217" s="351"/>
      <c r="E217" s="350"/>
      <c r="F217" s="97"/>
      <c r="G217" s="97"/>
      <c r="H217" s="97"/>
      <c r="I217" s="207"/>
      <c r="J217" s="110"/>
      <c r="K217" s="96"/>
      <c r="L217" s="171"/>
      <c r="M217" s="110"/>
      <c r="N217" s="97"/>
      <c r="O217" s="111"/>
      <c r="P217" s="113"/>
      <c r="Q217" s="344"/>
      <c r="R217" s="338"/>
      <c r="S217" s="96"/>
      <c r="T217" s="171"/>
      <c r="U217" s="344"/>
      <c r="V217" s="126"/>
      <c r="W217" s="111"/>
      <c r="X217" s="111"/>
      <c r="Y217" s="111"/>
      <c r="Z217" s="112"/>
      <c r="AA217" s="219"/>
    </row>
    <row r="218" spans="1:27" s="108" customFormat="1">
      <c r="A218" s="337"/>
      <c r="B218" s="97"/>
      <c r="C218" s="350"/>
      <c r="D218" s="351"/>
      <c r="E218" s="350"/>
      <c r="F218" s="97"/>
      <c r="G218" s="97"/>
      <c r="H218" s="97"/>
      <c r="I218" s="207"/>
      <c r="J218" s="110"/>
      <c r="K218" s="96"/>
      <c r="L218" s="171"/>
      <c r="M218" s="110"/>
      <c r="N218" s="97"/>
      <c r="O218" s="111"/>
      <c r="P218" s="113"/>
      <c r="Q218" s="344"/>
      <c r="R218" s="338"/>
      <c r="S218" s="96"/>
      <c r="T218" s="171"/>
      <c r="U218" s="344"/>
      <c r="V218" s="126"/>
      <c r="W218" s="111"/>
      <c r="X218" s="111"/>
      <c r="Y218" s="111"/>
      <c r="Z218" s="112"/>
      <c r="AA218" s="219"/>
    </row>
    <row r="219" spans="1:27" s="108" customFormat="1">
      <c r="A219" s="337"/>
      <c r="B219" s="97"/>
      <c r="C219" s="350"/>
      <c r="D219" s="351"/>
      <c r="E219" s="350"/>
      <c r="F219" s="97"/>
      <c r="G219" s="97"/>
      <c r="H219" s="97"/>
      <c r="I219" s="207"/>
      <c r="J219" s="110"/>
      <c r="K219" s="96"/>
      <c r="L219" s="171"/>
      <c r="M219" s="110"/>
      <c r="N219" s="97"/>
      <c r="O219" s="111"/>
      <c r="P219" s="113"/>
      <c r="Q219" s="344"/>
      <c r="R219" s="338"/>
      <c r="S219" s="96"/>
      <c r="T219" s="171"/>
      <c r="U219" s="344"/>
      <c r="V219" s="126"/>
      <c r="W219" s="111"/>
      <c r="X219" s="111"/>
      <c r="Y219" s="111"/>
      <c r="Z219" s="112"/>
      <c r="AA219" s="219"/>
    </row>
    <row r="220" spans="1:27" s="108" customFormat="1">
      <c r="A220" s="337"/>
      <c r="B220" s="97"/>
      <c r="C220" s="350"/>
      <c r="D220" s="351"/>
      <c r="E220" s="350"/>
      <c r="F220" s="97"/>
      <c r="G220" s="97"/>
      <c r="H220" s="97"/>
      <c r="I220" s="207"/>
      <c r="J220" s="110"/>
      <c r="K220" s="96"/>
      <c r="L220" s="171"/>
      <c r="M220" s="110"/>
      <c r="N220" s="97"/>
      <c r="O220" s="111"/>
      <c r="P220" s="113"/>
      <c r="Q220" s="344"/>
      <c r="R220" s="338"/>
      <c r="S220" s="96"/>
      <c r="T220" s="171"/>
      <c r="U220" s="344"/>
      <c r="V220" s="126"/>
      <c r="W220" s="111"/>
      <c r="X220" s="111"/>
      <c r="Y220" s="111"/>
      <c r="Z220" s="112"/>
      <c r="AA220" s="219"/>
    </row>
    <row r="221" spans="1:27" s="108" customFormat="1">
      <c r="A221" s="337"/>
      <c r="B221" s="97"/>
      <c r="C221" s="350"/>
      <c r="D221" s="351"/>
      <c r="E221" s="350"/>
      <c r="F221" s="97"/>
      <c r="G221" s="97"/>
      <c r="H221" s="97"/>
      <c r="I221" s="207"/>
      <c r="J221" s="110"/>
      <c r="K221" s="96"/>
      <c r="L221" s="171"/>
      <c r="M221" s="110"/>
      <c r="N221" s="97"/>
      <c r="O221" s="111"/>
      <c r="P221" s="113"/>
      <c r="Q221" s="344"/>
      <c r="R221" s="338"/>
      <c r="S221" s="96"/>
      <c r="T221" s="171"/>
      <c r="U221" s="344"/>
      <c r="V221" s="126"/>
      <c r="W221" s="111"/>
      <c r="X221" s="111"/>
      <c r="Y221" s="111"/>
      <c r="Z221" s="112"/>
      <c r="AA221" s="219"/>
    </row>
    <row r="222" spans="1:27" s="108" customFormat="1">
      <c r="A222" s="337"/>
      <c r="B222" s="97"/>
      <c r="C222" s="350"/>
      <c r="D222" s="351"/>
      <c r="E222" s="350"/>
      <c r="F222" s="97"/>
      <c r="G222" s="97"/>
      <c r="H222" s="97"/>
      <c r="I222" s="207"/>
      <c r="J222" s="110"/>
      <c r="K222" s="96"/>
      <c r="L222" s="171"/>
      <c r="M222" s="110"/>
      <c r="N222" s="97"/>
      <c r="O222" s="111"/>
      <c r="P222" s="113"/>
      <c r="Q222" s="344"/>
      <c r="R222" s="338"/>
      <c r="S222" s="96"/>
      <c r="T222" s="171"/>
      <c r="U222" s="344"/>
      <c r="V222" s="126"/>
      <c r="W222" s="111"/>
      <c r="X222" s="111"/>
      <c r="Y222" s="111"/>
      <c r="Z222" s="112"/>
      <c r="AA222" s="219"/>
    </row>
    <row r="223" spans="1:27" s="108" customFormat="1">
      <c r="A223" s="337"/>
      <c r="B223" s="97"/>
      <c r="C223" s="350"/>
      <c r="D223" s="351"/>
      <c r="E223" s="350"/>
      <c r="F223" s="97"/>
      <c r="G223" s="97"/>
      <c r="H223" s="97"/>
      <c r="I223" s="207"/>
      <c r="J223" s="110"/>
      <c r="K223" s="96"/>
      <c r="L223" s="171"/>
      <c r="M223" s="110"/>
      <c r="N223" s="97"/>
      <c r="O223" s="111"/>
      <c r="P223" s="113"/>
      <c r="Q223" s="344"/>
      <c r="R223" s="338"/>
      <c r="S223" s="96"/>
      <c r="T223" s="171"/>
      <c r="U223" s="344"/>
      <c r="V223" s="126"/>
      <c r="W223" s="111"/>
      <c r="X223" s="111"/>
      <c r="Y223" s="111"/>
      <c r="Z223" s="112"/>
      <c r="AA223" s="219"/>
    </row>
    <row r="224" spans="1:27" s="108" customFormat="1">
      <c r="A224" s="337"/>
      <c r="B224" s="97"/>
      <c r="C224" s="350"/>
      <c r="D224" s="351"/>
      <c r="E224" s="350"/>
      <c r="F224" s="97"/>
      <c r="G224" s="97"/>
      <c r="H224" s="97"/>
      <c r="I224" s="207"/>
      <c r="J224" s="110"/>
      <c r="K224" s="96"/>
      <c r="L224" s="171"/>
      <c r="M224" s="110"/>
      <c r="N224" s="97"/>
      <c r="O224" s="111"/>
      <c r="P224" s="113"/>
      <c r="Q224" s="344"/>
      <c r="R224" s="338"/>
      <c r="S224" s="96"/>
      <c r="T224" s="171"/>
      <c r="U224" s="344"/>
      <c r="V224" s="126"/>
      <c r="W224" s="111"/>
      <c r="X224" s="111"/>
      <c r="Y224" s="111"/>
      <c r="Z224" s="112"/>
      <c r="AA224" s="219"/>
    </row>
    <row r="225" spans="1:27" s="108" customFormat="1">
      <c r="A225" s="337"/>
      <c r="B225" s="97"/>
      <c r="C225" s="350"/>
      <c r="D225" s="351"/>
      <c r="E225" s="350"/>
      <c r="F225" s="97"/>
      <c r="G225" s="97"/>
      <c r="H225" s="97"/>
      <c r="I225" s="207"/>
      <c r="J225" s="110"/>
      <c r="K225" s="96"/>
      <c r="L225" s="171"/>
      <c r="M225" s="110"/>
      <c r="N225" s="97"/>
      <c r="O225" s="111"/>
      <c r="P225" s="113"/>
      <c r="Q225" s="344"/>
      <c r="R225" s="338"/>
      <c r="S225" s="96"/>
      <c r="T225" s="171"/>
      <c r="U225" s="344"/>
      <c r="V225" s="126"/>
      <c r="W225" s="111"/>
      <c r="X225" s="111"/>
      <c r="Y225" s="111"/>
      <c r="Z225" s="112"/>
      <c r="AA225" s="219"/>
    </row>
    <row r="226" spans="1:27" s="108" customFormat="1">
      <c r="A226" s="337"/>
      <c r="B226" s="97"/>
      <c r="C226" s="350"/>
      <c r="D226" s="351"/>
      <c r="E226" s="350"/>
      <c r="F226" s="97"/>
      <c r="G226" s="97"/>
      <c r="H226" s="97"/>
      <c r="I226" s="207"/>
      <c r="J226" s="110"/>
      <c r="K226" s="96"/>
      <c r="L226" s="171"/>
      <c r="M226" s="110"/>
      <c r="N226" s="97"/>
      <c r="O226" s="111"/>
      <c r="P226" s="113"/>
      <c r="Q226" s="344"/>
      <c r="R226" s="338"/>
      <c r="S226" s="96"/>
      <c r="T226" s="171"/>
      <c r="U226" s="344"/>
      <c r="V226" s="126"/>
      <c r="W226" s="111"/>
      <c r="X226" s="111"/>
      <c r="Y226" s="111"/>
      <c r="Z226" s="112"/>
      <c r="AA226" s="219"/>
    </row>
    <row r="227" spans="1:27" s="108" customFormat="1">
      <c r="A227" s="337"/>
      <c r="B227" s="97"/>
      <c r="C227" s="350"/>
      <c r="D227" s="351"/>
      <c r="E227" s="350"/>
      <c r="F227" s="97"/>
      <c r="G227" s="97"/>
      <c r="H227" s="97"/>
      <c r="I227" s="207"/>
      <c r="J227" s="110"/>
      <c r="K227" s="96"/>
      <c r="L227" s="171"/>
      <c r="M227" s="110"/>
      <c r="N227" s="97"/>
      <c r="O227" s="111"/>
      <c r="P227" s="113"/>
      <c r="Q227" s="344"/>
      <c r="R227" s="338"/>
      <c r="S227" s="96"/>
      <c r="T227" s="171"/>
      <c r="U227" s="344"/>
      <c r="V227" s="126"/>
      <c r="W227" s="111"/>
      <c r="X227" s="111"/>
      <c r="Y227" s="111"/>
      <c r="Z227" s="112"/>
      <c r="AA227" s="219"/>
    </row>
    <row r="228" spans="1:27" s="108" customFormat="1">
      <c r="A228" s="337"/>
      <c r="B228" s="97"/>
      <c r="C228" s="350"/>
      <c r="D228" s="351"/>
      <c r="E228" s="350"/>
      <c r="F228" s="97"/>
      <c r="G228" s="97"/>
      <c r="H228" s="97"/>
      <c r="I228" s="207"/>
      <c r="J228" s="110"/>
      <c r="K228" s="96"/>
      <c r="L228" s="171"/>
      <c r="M228" s="110"/>
      <c r="N228" s="97"/>
      <c r="O228" s="111"/>
      <c r="P228" s="113"/>
      <c r="Q228" s="344"/>
      <c r="R228" s="338"/>
      <c r="S228" s="96"/>
      <c r="T228" s="171"/>
      <c r="U228" s="344"/>
      <c r="V228" s="126"/>
      <c r="W228" s="111"/>
      <c r="X228" s="111"/>
      <c r="Y228" s="111"/>
      <c r="Z228" s="112"/>
      <c r="AA228" s="219"/>
    </row>
    <row r="229" spans="1:27" s="108" customFormat="1">
      <c r="A229" s="337"/>
      <c r="B229" s="97"/>
      <c r="C229" s="350"/>
      <c r="D229" s="351"/>
      <c r="E229" s="350"/>
      <c r="F229" s="97"/>
      <c r="G229" s="97"/>
      <c r="H229" s="97"/>
      <c r="I229" s="207"/>
      <c r="J229" s="110"/>
      <c r="K229" s="96"/>
      <c r="L229" s="171"/>
      <c r="M229" s="110"/>
      <c r="N229" s="97"/>
      <c r="O229" s="111"/>
      <c r="P229" s="113"/>
      <c r="Q229" s="344"/>
      <c r="R229" s="338"/>
      <c r="S229" s="96"/>
      <c r="T229" s="171"/>
      <c r="U229" s="344"/>
      <c r="V229" s="126"/>
      <c r="W229" s="111"/>
      <c r="X229" s="111"/>
      <c r="Y229" s="111"/>
      <c r="Z229" s="112"/>
      <c r="AA229" s="219"/>
    </row>
    <row r="230" spans="1:27" s="108" customFormat="1">
      <c r="A230" s="337"/>
      <c r="B230" s="97"/>
      <c r="C230" s="350"/>
      <c r="D230" s="351"/>
      <c r="E230" s="350"/>
      <c r="F230" s="97"/>
      <c r="G230" s="97"/>
      <c r="H230" s="97"/>
      <c r="I230" s="207"/>
      <c r="J230" s="110"/>
      <c r="K230" s="96"/>
      <c r="L230" s="171"/>
      <c r="M230" s="110"/>
      <c r="N230" s="97"/>
      <c r="O230" s="111"/>
      <c r="P230" s="113"/>
      <c r="Q230" s="344"/>
      <c r="R230" s="338"/>
      <c r="S230" s="96"/>
      <c r="T230" s="171"/>
      <c r="U230" s="344"/>
      <c r="V230" s="126"/>
      <c r="W230" s="111"/>
      <c r="X230" s="111"/>
      <c r="Y230" s="111"/>
      <c r="Z230" s="112"/>
      <c r="AA230" s="219"/>
    </row>
    <row r="231" spans="1:27" s="108" customFormat="1">
      <c r="A231" s="337"/>
      <c r="B231" s="97"/>
      <c r="C231" s="350"/>
      <c r="D231" s="351"/>
      <c r="E231" s="350"/>
      <c r="F231" s="97"/>
      <c r="G231" s="97"/>
      <c r="H231" s="97"/>
      <c r="I231" s="207"/>
      <c r="J231" s="110"/>
      <c r="K231" s="96"/>
      <c r="L231" s="171"/>
      <c r="M231" s="110"/>
      <c r="N231" s="97"/>
      <c r="O231" s="111"/>
      <c r="P231" s="113"/>
      <c r="Q231" s="344"/>
      <c r="R231" s="338"/>
      <c r="S231" s="96"/>
      <c r="T231" s="171"/>
      <c r="U231" s="344"/>
      <c r="V231" s="126"/>
      <c r="W231" s="111"/>
      <c r="X231" s="111"/>
      <c r="Y231" s="111"/>
      <c r="Z231" s="112"/>
      <c r="AA231" s="219"/>
    </row>
    <row r="232" spans="1:27" s="108" customFormat="1">
      <c r="A232" s="337"/>
      <c r="B232" s="97"/>
      <c r="C232" s="350"/>
      <c r="D232" s="351"/>
      <c r="E232" s="350"/>
      <c r="F232" s="97"/>
      <c r="G232" s="97"/>
      <c r="H232" s="97"/>
      <c r="I232" s="207"/>
      <c r="J232" s="110"/>
      <c r="K232" s="96"/>
      <c r="L232" s="171"/>
      <c r="M232" s="110"/>
      <c r="N232" s="97"/>
      <c r="O232" s="111"/>
      <c r="P232" s="113"/>
      <c r="Q232" s="344"/>
      <c r="R232" s="338"/>
      <c r="S232" s="96"/>
      <c r="T232" s="171"/>
      <c r="U232" s="344"/>
      <c r="V232" s="126"/>
      <c r="W232" s="111"/>
      <c r="X232" s="111"/>
      <c r="Y232" s="111"/>
      <c r="Z232" s="112"/>
      <c r="AA232" s="219"/>
    </row>
    <row r="233" spans="1:27" s="108" customFormat="1">
      <c r="A233" s="337"/>
      <c r="B233" s="97"/>
      <c r="C233" s="350"/>
      <c r="D233" s="351"/>
      <c r="E233" s="350"/>
      <c r="F233" s="97"/>
      <c r="G233" s="97"/>
      <c r="H233" s="97"/>
      <c r="I233" s="207"/>
      <c r="J233" s="110"/>
      <c r="K233" s="96"/>
      <c r="L233" s="171"/>
      <c r="M233" s="110"/>
      <c r="N233" s="97"/>
      <c r="O233" s="111"/>
      <c r="P233" s="113"/>
      <c r="Q233" s="344"/>
      <c r="R233" s="338"/>
      <c r="S233" s="96"/>
      <c r="T233" s="171"/>
      <c r="U233" s="344"/>
      <c r="V233" s="126"/>
      <c r="W233" s="111"/>
      <c r="X233" s="111"/>
      <c r="Y233" s="111"/>
      <c r="Z233" s="112"/>
      <c r="AA233" s="219"/>
    </row>
    <row r="234" spans="1:27" s="108" customFormat="1">
      <c r="A234" s="337"/>
      <c r="B234" s="97"/>
      <c r="C234" s="350"/>
      <c r="D234" s="351"/>
      <c r="E234" s="350"/>
      <c r="F234" s="97"/>
      <c r="G234" s="97"/>
      <c r="H234" s="97"/>
      <c r="I234" s="207"/>
      <c r="J234" s="110"/>
      <c r="K234" s="96"/>
      <c r="L234" s="171"/>
      <c r="M234" s="110"/>
      <c r="N234" s="97"/>
      <c r="O234" s="111"/>
      <c r="P234" s="113"/>
      <c r="Q234" s="344"/>
      <c r="R234" s="338"/>
      <c r="S234" s="96"/>
      <c r="T234" s="171"/>
      <c r="U234" s="344"/>
      <c r="V234" s="126"/>
      <c r="W234" s="111"/>
      <c r="X234" s="111"/>
      <c r="Y234" s="111"/>
      <c r="Z234" s="112"/>
      <c r="AA234" s="219"/>
    </row>
    <row r="235" spans="1:27" s="108" customFormat="1">
      <c r="A235" s="337"/>
      <c r="B235" s="97"/>
      <c r="C235" s="350"/>
      <c r="D235" s="351"/>
      <c r="E235" s="350"/>
      <c r="F235" s="97"/>
      <c r="G235" s="97"/>
      <c r="H235" s="97"/>
      <c r="I235" s="207"/>
      <c r="J235" s="110"/>
      <c r="K235" s="96"/>
      <c r="L235" s="171"/>
      <c r="M235" s="110"/>
      <c r="N235" s="97"/>
      <c r="O235" s="111"/>
      <c r="P235" s="113"/>
      <c r="Q235" s="344"/>
      <c r="R235" s="338"/>
      <c r="S235" s="96"/>
      <c r="T235" s="171"/>
      <c r="U235" s="344"/>
      <c r="V235" s="126"/>
      <c r="W235" s="111"/>
      <c r="X235" s="111"/>
      <c r="Y235" s="111"/>
      <c r="Z235" s="112"/>
      <c r="AA235" s="219"/>
    </row>
    <row r="236" spans="1:27" s="108" customFormat="1">
      <c r="A236" s="337"/>
      <c r="B236" s="97"/>
      <c r="C236" s="350"/>
      <c r="D236" s="351"/>
      <c r="E236" s="350"/>
      <c r="F236" s="97"/>
      <c r="G236" s="97"/>
      <c r="H236" s="97"/>
      <c r="I236" s="207"/>
      <c r="J236" s="110"/>
      <c r="K236" s="96"/>
      <c r="L236" s="171"/>
      <c r="M236" s="110"/>
      <c r="N236" s="97"/>
      <c r="O236" s="111"/>
      <c r="P236" s="113"/>
      <c r="Q236" s="344"/>
      <c r="R236" s="338"/>
      <c r="S236" s="96"/>
      <c r="T236" s="171"/>
      <c r="U236" s="344"/>
      <c r="V236" s="126"/>
      <c r="W236" s="111"/>
      <c r="X236" s="111"/>
      <c r="Y236" s="111"/>
      <c r="Z236" s="112"/>
      <c r="AA236" s="219"/>
    </row>
    <row r="237" spans="1:27" s="108" customFormat="1">
      <c r="A237" s="337"/>
      <c r="B237" s="97"/>
      <c r="C237" s="350"/>
      <c r="D237" s="351"/>
      <c r="E237" s="350"/>
      <c r="F237" s="97"/>
      <c r="G237" s="97"/>
      <c r="H237" s="97"/>
      <c r="I237" s="207"/>
      <c r="J237" s="110"/>
      <c r="K237" s="96"/>
      <c r="L237" s="171"/>
      <c r="M237" s="110"/>
      <c r="N237" s="97"/>
      <c r="O237" s="111"/>
      <c r="P237" s="113"/>
      <c r="Q237" s="344"/>
      <c r="R237" s="338"/>
      <c r="S237" s="96"/>
      <c r="T237" s="171"/>
      <c r="U237" s="344"/>
      <c r="V237" s="126"/>
      <c r="W237" s="111"/>
      <c r="X237" s="111"/>
      <c r="Y237" s="111"/>
      <c r="Z237" s="112"/>
      <c r="AA237" s="219"/>
    </row>
    <row r="238" spans="1:27" s="108" customFormat="1">
      <c r="A238" s="337"/>
      <c r="B238" s="97"/>
      <c r="C238" s="350"/>
      <c r="D238" s="351"/>
      <c r="E238" s="350"/>
      <c r="F238" s="97"/>
      <c r="G238" s="97"/>
      <c r="H238" s="97"/>
      <c r="I238" s="207"/>
      <c r="J238" s="110"/>
      <c r="K238" s="96"/>
      <c r="L238" s="171"/>
      <c r="M238" s="110"/>
      <c r="N238" s="97"/>
      <c r="O238" s="111"/>
      <c r="P238" s="113"/>
      <c r="Q238" s="344"/>
      <c r="R238" s="338"/>
      <c r="S238" s="96"/>
      <c r="T238" s="171"/>
      <c r="U238" s="344"/>
      <c r="V238" s="126"/>
      <c r="W238" s="111"/>
      <c r="X238" s="111"/>
      <c r="Y238" s="111"/>
      <c r="Z238" s="112"/>
      <c r="AA238" s="219"/>
    </row>
    <row r="239" spans="1:27" s="108" customFormat="1">
      <c r="A239" s="337"/>
      <c r="B239" s="97"/>
      <c r="C239" s="350"/>
      <c r="D239" s="351"/>
      <c r="E239" s="350"/>
      <c r="F239" s="97"/>
      <c r="G239" s="97"/>
      <c r="H239" s="97"/>
      <c r="I239" s="207"/>
      <c r="J239" s="110"/>
      <c r="K239" s="96"/>
      <c r="L239" s="171"/>
      <c r="M239" s="110"/>
      <c r="N239" s="97"/>
      <c r="O239" s="111"/>
      <c r="P239" s="113"/>
      <c r="Q239" s="344"/>
      <c r="R239" s="338"/>
      <c r="S239" s="96"/>
      <c r="T239" s="171"/>
      <c r="U239" s="344"/>
      <c r="V239" s="126"/>
      <c r="W239" s="111"/>
      <c r="X239" s="111"/>
      <c r="Y239" s="111"/>
      <c r="Z239" s="112"/>
      <c r="AA239" s="219"/>
    </row>
    <row r="240" spans="1:27" s="108" customFormat="1">
      <c r="A240" s="337"/>
      <c r="B240" s="97"/>
      <c r="C240" s="350"/>
      <c r="D240" s="351"/>
      <c r="E240" s="350"/>
      <c r="F240" s="97"/>
      <c r="G240" s="97"/>
      <c r="H240" s="97"/>
      <c r="I240" s="207"/>
      <c r="J240" s="110"/>
      <c r="K240" s="96"/>
      <c r="L240" s="171"/>
      <c r="M240" s="110"/>
      <c r="N240" s="97"/>
      <c r="O240" s="111"/>
      <c r="P240" s="113"/>
      <c r="Q240" s="344"/>
      <c r="R240" s="338"/>
      <c r="S240" s="96"/>
      <c r="T240" s="171"/>
      <c r="U240" s="344"/>
      <c r="V240" s="126"/>
      <c r="W240" s="111"/>
      <c r="X240" s="111"/>
      <c r="Y240" s="111"/>
      <c r="Z240" s="112"/>
      <c r="AA240" s="219"/>
    </row>
    <row r="241" spans="1:27" s="108" customFormat="1">
      <c r="A241" s="337"/>
      <c r="B241" s="97"/>
      <c r="C241" s="350"/>
      <c r="D241" s="351"/>
      <c r="E241" s="350"/>
      <c r="F241" s="97"/>
      <c r="G241" s="97"/>
      <c r="H241" s="97"/>
      <c r="I241" s="207"/>
      <c r="J241" s="110"/>
      <c r="K241" s="96"/>
      <c r="L241" s="171"/>
      <c r="M241" s="110"/>
      <c r="N241" s="97"/>
      <c r="O241" s="111"/>
      <c r="P241" s="113"/>
      <c r="Q241" s="344"/>
      <c r="R241" s="338"/>
      <c r="S241" s="96"/>
      <c r="T241" s="171"/>
      <c r="U241" s="344"/>
      <c r="V241" s="126"/>
      <c r="W241" s="111"/>
      <c r="X241" s="111"/>
      <c r="Y241" s="111"/>
      <c r="Z241" s="112"/>
      <c r="AA241" s="219"/>
    </row>
    <row r="242" spans="1:27" s="108" customFormat="1">
      <c r="A242" s="337"/>
      <c r="B242" s="97"/>
      <c r="C242" s="350"/>
      <c r="D242" s="351"/>
      <c r="E242" s="350"/>
      <c r="F242" s="97"/>
      <c r="G242" s="97"/>
      <c r="H242" s="97"/>
      <c r="I242" s="207"/>
      <c r="J242" s="110"/>
      <c r="K242" s="96"/>
      <c r="L242" s="171"/>
      <c r="M242" s="110"/>
      <c r="N242" s="97"/>
      <c r="O242" s="111"/>
      <c r="P242" s="113"/>
      <c r="Q242" s="344"/>
      <c r="R242" s="338"/>
      <c r="S242" s="96"/>
      <c r="T242" s="171"/>
      <c r="U242" s="344"/>
      <c r="V242" s="126"/>
      <c r="W242" s="111"/>
      <c r="X242" s="111"/>
      <c r="Y242" s="111"/>
      <c r="Z242" s="112"/>
      <c r="AA242" s="219"/>
    </row>
    <row r="243" spans="1:27" s="108" customFormat="1">
      <c r="A243" s="337"/>
      <c r="B243" s="97"/>
      <c r="C243" s="350"/>
      <c r="D243" s="351"/>
      <c r="E243" s="350"/>
      <c r="F243" s="97"/>
      <c r="G243" s="97"/>
      <c r="H243" s="97"/>
      <c r="I243" s="207"/>
      <c r="J243" s="110"/>
      <c r="K243" s="96"/>
      <c r="L243" s="171"/>
      <c r="M243" s="110"/>
      <c r="N243" s="97"/>
      <c r="O243" s="111"/>
      <c r="P243" s="113"/>
      <c r="Q243" s="344"/>
      <c r="R243" s="338"/>
      <c r="S243" s="96"/>
      <c r="T243" s="171"/>
      <c r="U243" s="344"/>
      <c r="V243" s="126"/>
      <c r="W243" s="111"/>
      <c r="X243" s="111"/>
      <c r="Y243" s="111"/>
      <c r="Z243" s="112"/>
      <c r="AA243" s="219"/>
    </row>
    <row r="244" spans="1:27" s="108" customFormat="1">
      <c r="A244" s="337"/>
      <c r="B244" s="97"/>
      <c r="C244" s="350"/>
      <c r="D244" s="351"/>
      <c r="E244" s="350"/>
      <c r="F244" s="97"/>
      <c r="G244" s="97"/>
      <c r="H244" s="97"/>
      <c r="I244" s="207"/>
      <c r="J244" s="110"/>
      <c r="K244" s="96"/>
      <c r="L244" s="171"/>
      <c r="M244" s="110"/>
      <c r="N244" s="97"/>
      <c r="O244" s="111"/>
      <c r="P244" s="113"/>
      <c r="Q244" s="344"/>
      <c r="R244" s="338"/>
      <c r="S244" s="96"/>
      <c r="T244" s="171"/>
      <c r="U244" s="344"/>
      <c r="V244" s="126"/>
      <c r="W244" s="111"/>
      <c r="X244" s="111"/>
      <c r="Y244" s="111"/>
      <c r="Z244" s="112"/>
      <c r="AA244" s="219"/>
    </row>
    <row r="245" spans="1:27" s="108" customFormat="1">
      <c r="A245" s="337"/>
      <c r="B245" s="97"/>
      <c r="C245" s="350"/>
      <c r="D245" s="351"/>
      <c r="E245" s="350"/>
      <c r="F245" s="97"/>
      <c r="G245" s="97"/>
      <c r="H245" s="97"/>
      <c r="I245" s="207"/>
      <c r="J245" s="110"/>
      <c r="K245" s="96"/>
      <c r="L245" s="171"/>
      <c r="M245" s="110"/>
      <c r="N245" s="97"/>
      <c r="O245" s="111"/>
      <c r="P245" s="113"/>
      <c r="Q245" s="344"/>
      <c r="R245" s="338"/>
      <c r="S245" s="96"/>
      <c r="T245" s="171"/>
      <c r="U245" s="344"/>
      <c r="V245" s="126"/>
      <c r="W245" s="111"/>
      <c r="X245" s="111"/>
      <c r="Y245" s="111"/>
      <c r="Z245" s="112"/>
      <c r="AA245" s="219"/>
    </row>
    <row r="246" spans="1:27" s="108" customFormat="1">
      <c r="A246" s="337"/>
      <c r="B246" s="97"/>
      <c r="C246" s="350"/>
      <c r="D246" s="351"/>
      <c r="E246" s="350"/>
      <c r="F246" s="97"/>
      <c r="G246" s="97"/>
      <c r="H246" s="97"/>
      <c r="I246" s="207"/>
      <c r="J246" s="110"/>
      <c r="K246" s="96"/>
      <c r="L246" s="171"/>
      <c r="M246" s="110"/>
      <c r="N246" s="97"/>
      <c r="O246" s="111"/>
      <c r="P246" s="113"/>
      <c r="Q246" s="344"/>
      <c r="R246" s="338"/>
      <c r="S246" s="96"/>
      <c r="T246" s="171"/>
      <c r="U246" s="344"/>
      <c r="V246" s="126"/>
      <c r="W246" s="111"/>
      <c r="X246" s="111"/>
      <c r="Y246" s="111"/>
      <c r="Z246" s="112"/>
      <c r="AA246" s="219"/>
    </row>
    <row r="247" spans="1:27" s="108" customFormat="1">
      <c r="A247" s="337"/>
      <c r="B247" s="97"/>
      <c r="C247" s="350"/>
      <c r="D247" s="351"/>
      <c r="E247" s="350"/>
      <c r="F247" s="97"/>
      <c r="G247" s="97"/>
      <c r="H247" s="97"/>
      <c r="I247" s="207"/>
      <c r="J247" s="110"/>
      <c r="K247" s="96"/>
      <c r="L247" s="171"/>
      <c r="M247" s="110"/>
      <c r="N247" s="97"/>
      <c r="O247" s="111"/>
      <c r="P247" s="113"/>
      <c r="Q247" s="344"/>
      <c r="R247" s="338"/>
      <c r="S247" s="96"/>
      <c r="T247" s="171"/>
      <c r="U247" s="344"/>
      <c r="V247" s="126"/>
      <c r="W247" s="111"/>
      <c r="X247" s="111"/>
      <c r="Y247" s="111"/>
      <c r="Z247" s="112"/>
      <c r="AA247" s="219"/>
    </row>
    <row r="248" spans="1:27" s="108" customFormat="1">
      <c r="A248" s="337"/>
      <c r="B248" s="97"/>
      <c r="C248" s="350"/>
      <c r="D248" s="351"/>
      <c r="E248" s="350"/>
      <c r="F248" s="97"/>
      <c r="G248" s="97"/>
      <c r="H248" s="97"/>
      <c r="I248" s="207"/>
      <c r="J248" s="110"/>
      <c r="K248" s="96"/>
      <c r="L248" s="171"/>
      <c r="M248" s="110"/>
      <c r="N248" s="97"/>
      <c r="O248" s="111"/>
      <c r="P248" s="113"/>
      <c r="Q248" s="344"/>
      <c r="R248" s="338"/>
      <c r="S248" s="96"/>
      <c r="T248" s="171"/>
      <c r="U248" s="344"/>
      <c r="V248" s="126"/>
      <c r="W248" s="111"/>
      <c r="X248" s="111"/>
      <c r="Y248" s="111"/>
      <c r="Z248" s="112"/>
      <c r="AA248" s="219"/>
    </row>
    <row r="249" spans="1:27" s="108" customFormat="1">
      <c r="A249" s="337"/>
      <c r="B249" s="97"/>
      <c r="C249" s="350"/>
      <c r="D249" s="351"/>
      <c r="E249" s="350"/>
      <c r="F249" s="97"/>
      <c r="G249" s="97"/>
      <c r="H249" s="97"/>
      <c r="I249" s="207"/>
      <c r="J249" s="110"/>
      <c r="K249" s="96"/>
      <c r="L249" s="171"/>
      <c r="M249" s="110"/>
      <c r="N249" s="97"/>
      <c r="O249" s="111"/>
      <c r="P249" s="113"/>
      <c r="Q249" s="344"/>
      <c r="R249" s="338"/>
      <c r="S249" s="96"/>
      <c r="T249" s="171"/>
      <c r="U249" s="344"/>
      <c r="V249" s="126"/>
      <c r="W249" s="111"/>
      <c r="X249" s="111"/>
      <c r="Y249" s="111"/>
      <c r="Z249" s="112"/>
      <c r="AA249" s="219"/>
    </row>
    <row r="250" spans="1:27" s="108" customFormat="1">
      <c r="A250" s="337"/>
      <c r="B250" s="97"/>
      <c r="C250" s="350"/>
      <c r="D250" s="351"/>
      <c r="E250" s="350"/>
      <c r="F250" s="97"/>
      <c r="G250" s="97"/>
      <c r="H250" s="97"/>
      <c r="I250" s="207"/>
      <c r="J250" s="110"/>
      <c r="K250" s="96"/>
      <c r="L250" s="171"/>
      <c r="M250" s="110"/>
      <c r="N250" s="97"/>
      <c r="O250" s="111"/>
      <c r="P250" s="113"/>
      <c r="Q250" s="344"/>
      <c r="R250" s="338"/>
      <c r="S250" s="96"/>
      <c r="T250" s="171"/>
      <c r="U250" s="344"/>
      <c r="V250" s="126"/>
      <c r="W250" s="111"/>
      <c r="X250" s="111"/>
      <c r="Y250" s="111"/>
      <c r="Z250" s="112"/>
      <c r="AA250" s="219"/>
    </row>
    <row r="251" spans="1:27" s="108" customFormat="1">
      <c r="A251" s="134"/>
      <c r="B251" s="97"/>
      <c r="C251" s="138"/>
      <c r="D251" s="135"/>
      <c r="E251" s="138"/>
      <c r="F251" s="97"/>
      <c r="G251" s="97"/>
      <c r="H251" s="97"/>
      <c r="I251" s="136"/>
      <c r="J251" s="110"/>
      <c r="K251" s="96"/>
      <c r="L251" s="171"/>
      <c r="M251" s="137"/>
      <c r="N251" s="97"/>
      <c r="O251" s="111"/>
      <c r="P251" s="113"/>
      <c r="Q251" s="167"/>
      <c r="R251" s="164"/>
      <c r="S251" s="96"/>
      <c r="T251" s="171"/>
      <c r="U251" s="167"/>
      <c r="V251" s="126"/>
      <c r="W251" s="111"/>
      <c r="X251" s="111"/>
      <c r="Y251" s="111"/>
      <c r="Z251" s="112"/>
      <c r="AA251" s="219"/>
    </row>
    <row r="252" spans="1:27" s="108" customFormat="1">
      <c r="A252" s="134"/>
      <c r="B252" s="97"/>
      <c r="C252" s="138"/>
      <c r="D252" s="135"/>
      <c r="E252" s="138"/>
      <c r="F252" s="97"/>
      <c r="G252" s="97"/>
      <c r="H252" s="97"/>
      <c r="I252" s="136"/>
      <c r="J252" s="110"/>
      <c r="K252" s="96"/>
      <c r="L252" s="171"/>
      <c r="M252" s="137"/>
      <c r="N252" s="97"/>
      <c r="O252" s="111"/>
      <c r="P252" s="113"/>
      <c r="Q252" s="167"/>
      <c r="R252" s="164"/>
      <c r="S252" s="96"/>
      <c r="T252" s="171"/>
      <c r="U252" s="167"/>
      <c r="V252" s="126"/>
      <c r="W252" s="111"/>
      <c r="X252" s="111"/>
      <c r="Y252" s="111"/>
      <c r="Z252" s="112"/>
      <c r="AA252" s="219"/>
    </row>
    <row r="253" spans="1:27" s="108" customFormat="1">
      <c r="A253" s="114"/>
      <c r="B253" s="115"/>
      <c r="C253" s="115"/>
      <c r="D253" s="115"/>
      <c r="E253" s="115"/>
      <c r="F253" s="115"/>
      <c r="G253" s="115"/>
      <c r="H253" s="115"/>
      <c r="I253" s="116"/>
      <c r="J253" s="122"/>
      <c r="K253" s="117"/>
      <c r="L253" s="117"/>
      <c r="M253" s="115"/>
      <c r="N253" s="115"/>
      <c r="P253" s="121"/>
      <c r="Q253" s="117"/>
      <c r="R253" s="117"/>
      <c r="S253" s="117"/>
      <c r="T253" s="213"/>
      <c r="U253" s="118"/>
      <c r="V253" s="165"/>
      <c r="Y253" s="209"/>
      <c r="Z253" s="100"/>
      <c r="AA253" s="220"/>
    </row>
    <row r="254" spans="1:27" s="108" customFormat="1">
      <c r="A254" s="114"/>
      <c r="B254" s="115"/>
      <c r="C254" s="115"/>
      <c r="D254" s="115"/>
      <c r="E254" s="115"/>
      <c r="F254" s="115"/>
      <c r="G254" s="115"/>
      <c r="H254" s="115"/>
      <c r="I254" s="116"/>
      <c r="J254" s="122"/>
      <c r="K254" s="117"/>
      <c r="L254" s="117"/>
      <c r="M254" s="115"/>
      <c r="N254" s="115"/>
      <c r="P254" s="121"/>
      <c r="Q254" s="117"/>
      <c r="R254" s="117"/>
      <c r="S254" s="117"/>
      <c r="T254" s="213"/>
      <c r="U254" s="118"/>
      <c r="V254" s="165"/>
      <c r="Y254" s="209"/>
      <c r="Z254" s="100"/>
      <c r="AA254" s="220"/>
    </row>
    <row r="255" spans="1:27" s="108" customFormat="1">
      <c r="A255" s="114"/>
      <c r="B255" s="115"/>
      <c r="C255" s="115"/>
      <c r="D255" s="115"/>
      <c r="E255" s="115"/>
      <c r="F255" s="115"/>
      <c r="G255" s="115"/>
      <c r="H255" s="115"/>
      <c r="I255" s="116"/>
      <c r="J255" s="122"/>
      <c r="K255" s="117"/>
      <c r="L255" s="117"/>
      <c r="M255" s="115"/>
      <c r="N255" s="115"/>
      <c r="P255" s="121"/>
      <c r="Q255" s="117"/>
      <c r="R255" s="117"/>
      <c r="S255" s="117"/>
      <c r="T255" s="213"/>
      <c r="U255" s="118"/>
      <c r="V255" s="165"/>
      <c r="Y255" s="209"/>
      <c r="Z255" s="100"/>
      <c r="AA255" s="220"/>
    </row>
    <row r="256" spans="1:27" s="108" customFormat="1">
      <c r="A256" s="114"/>
      <c r="B256" s="115"/>
      <c r="C256" s="115"/>
      <c r="D256" s="115"/>
      <c r="E256" s="115"/>
      <c r="F256" s="115"/>
      <c r="G256" s="115"/>
      <c r="H256" s="115"/>
      <c r="I256" s="116"/>
      <c r="J256" s="122"/>
      <c r="K256" s="117"/>
      <c r="L256" s="117"/>
      <c r="M256" s="115"/>
      <c r="N256" s="115"/>
      <c r="P256" s="121"/>
      <c r="Q256" s="117"/>
      <c r="R256" s="117"/>
      <c r="S256" s="117"/>
      <c r="T256" s="213"/>
      <c r="U256" s="118"/>
      <c r="V256" s="165"/>
      <c r="Y256" s="209"/>
      <c r="Z256" s="100"/>
      <c r="AA256" s="220"/>
    </row>
    <row r="257" spans="1:27" s="108" customFormat="1">
      <c r="A257" s="114"/>
      <c r="B257" s="115"/>
      <c r="C257" s="115"/>
      <c r="D257" s="115"/>
      <c r="E257" s="115"/>
      <c r="F257" s="115"/>
      <c r="G257" s="115"/>
      <c r="H257" s="115"/>
      <c r="I257" s="116"/>
      <c r="J257" s="122"/>
      <c r="K257" s="117"/>
      <c r="L257" s="117"/>
      <c r="M257" s="115"/>
      <c r="N257" s="115"/>
      <c r="P257" s="121"/>
      <c r="Q257" s="117"/>
      <c r="R257" s="117"/>
      <c r="S257" s="117"/>
      <c r="T257" s="213"/>
      <c r="U257" s="118"/>
      <c r="V257" s="165"/>
      <c r="Y257" s="209"/>
      <c r="Z257" s="100"/>
      <c r="AA257" s="220"/>
    </row>
    <row r="258" spans="1:27" s="108" customFormat="1">
      <c r="A258" s="114"/>
      <c r="B258" s="115"/>
      <c r="C258" s="115"/>
      <c r="D258" s="115"/>
      <c r="E258" s="115"/>
      <c r="F258" s="115"/>
      <c r="G258" s="115"/>
      <c r="H258" s="115"/>
      <c r="I258" s="116"/>
      <c r="J258" s="122"/>
      <c r="K258" s="117"/>
      <c r="L258" s="117"/>
      <c r="M258" s="115"/>
      <c r="N258" s="115"/>
      <c r="P258" s="121"/>
      <c r="Q258" s="117"/>
      <c r="R258" s="117"/>
      <c r="S258" s="117"/>
      <c r="T258" s="213"/>
      <c r="U258" s="118"/>
      <c r="V258" s="165"/>
      <c r="Y258" s="209"/>
      <c r="Z258" s="100"/>
      <c r="AA258" s="220"/>
    </row>
    <row r="259" spans="1:27" s="108" customFormat="1">
      <c r="A259" s="114"/>
      <c r="B259" s="115"/>
      <c r="C259" s="115"/>
      <c r="D259" s="115"/>
      <c r="E259" s="115"/>
      <c r="F259" s="115"/>
      <c r="G259" s="115"/>
      <c r="H259" s="115"/>
      <c r="I259" s="116"/>
      <c r="J259" s="122"/>
      <c r="K259" s="117"/>
      <c r="L259" s="117"/>
      <c r="M259" s="115"/>
      <c r="N259" s="115"/>
      <c r="P259" s="121"/>
      <c r="Q259" s="117"/>
      <c r="R259" s="117"/>
      <c r="S259" s="117"/>
      <c r="T259" s="213"/>
      <c r="U259" s="118"/>
      <c r="V259" s="165"/>
      <c r="Y259" s="209"/>
      <c r="Z259" s="100"/>
      <c r="AA259" s="220"/>
    </row>
    <row r="260" spans="1:27" s="108" customFormat="1">
      <c r="A260" s="114"/>
      <c r="B260" s="115"/>
      <c r="C260" s="115"/>
      <c r="D260" s="115"/>
      <c r="E260" s="115"/>
      <c r="F260" s="115"/>
      <c r="G260" s="115"/>
      <c r="H260" s="115"/>
      <c r="I260" s="116"/>
      <c r="J260" s="122"/>
      <c r="K260" s="117"/>
      <c r="L260" s="117"/>
      <c r="M260" s="115"/>
      <c r="N260" s="115"/>
      <c r="P260" s="121"/>
      <c r="Q260" s="117"/>
      <c r="R260" s="117"/>
      <c r="S260" s="117"/>
      <c r="T260" s="213"/>
      <c r="U260" s="118"/>
      <c r="V260" s="165"/>
      <c r="Y260" s="209"/>
      <c r="Z260" s="100"/>
      <c r="AA260" s="220"/>
    </row>
    <row r="261" spans="1:27" s="108" customFormat="1">
      <c r="A261" s="114"/>
      <c r="B261" s="115"/>
      <c r="C261" s="115"/>
      <c r="D261" s="115"/>
      <c r="E261" s="115"/>
      <c r="F261" s="115"/>
      <c r="G261" s="115"/>
      <c r="H261" s="115"/>
      <c r="I261" s="116"/>
      <c r="J261" s="122"/>
      <c r="K261" s="117"/>
      <c r="L261" s="117"/>
      <c r="M261" s="115"/>
      <c r="N261" s="115"/>
      <c r="P261" s="121"/>
      <c r="Q261" s="117"/>
      <c r="R261" s="117"/>
      <c r="S261" s="117"/>
      <c r="T261" s="213"/>
      <c r="U261" s="118"/>
      <c r="V261" s="165"/>
      <c r="Y261" s="209"/>
      <c r="Z261" s="100"/>
      <c r="AA261" s="220"/>
    </row>
    <row r="262" spans="1:27" s="108" customFormat="1">
      <c r="A262" s="114"/>
      <c r="B262" s="115"/>
      <c r="C262" s="115"/>
      <c r="D262" s="115"/>
      <c r="E262" s="115"/>
      <c r="F262" s="115"/>
      <c r="G262" s="115"/>
      <c r="H262" s="115"/>
      <c r="I262" s="116"/>
      <c r="J262" s="122"/>
      <c r="K262" s="117"/>
      <c r="L262" s="117"/>
      <c r="M262" s="115"/>
      <c r="N262" s="115"/>
      <c r="P262" s="121"/>
      <c r="Q262" s="117"/>
      <c r="R262" s="117"/>
      <c r="S262" s="117"/>
      <c r="T262" s="213"/>
      <c r="U262" s="118"/>
      <c r="V262" s="165"/>
      <c r="Y262" s="209"/>
      <c r="Z262" s="100"/>
      <c r="AA262" s="220"/>
    </row>
    <row r="263" spans="1:27" s="108" customFormat="1">
      <c r="A263" s="114"/>
      <c r="B263" s="115"/>
      <c r="C263" s="115"/>
      <c r="D263" s="115"/>
      <c r="E263" s="115"/>
      <c r="F263" s="115"/>
      <c r="G263" s="115"/>
      <c r="H263" s="115"/>
      <c r="I263" s="116"/>
      <c r="J263" s="122"/>
      <c r="K263" s="117"/>
      <c r="L263" s="117"/>
      <c r="M263" s="115"/>
      <c r="N263" s="115"/>
      <c r="P263" s="121"/>
      <c r="Q263" s="117"/>
      <c r="R263" s="117"/>
      <c r="S263" s="117"/>
      <c r="T263" s="213"/>
      <c r="U263" s="118"/>
      <c r="V263" s="165"/>
      <c r="Y263" s="209"/>
      <c r="Z263" s="100"/>
      <c r="AA263" s="220"/>
    </row>
    <row r="264" spans="1:27" s="108" customFormat="1">
      <c r="A264" s="114"/>
      <c r="B264" s="115"/>
      <c r="C264" s="115"/>
      <c r="D264" s="115"/>
      <c r="E264" s="115"/>
      <c r="F264" s="115"/>
      <c r="G264" s="115"/>
      <c r="H264" s="115"/>
      <c r="I264" s="116"/>
      <c r="J264" s="122"/>
      <c r="K264" s="117"/>
      <c r="L264" s="117"/>
      <c r="M264" s="115"/>
      <c r="N264" s="115"/>
      <c r="P264" s="121"/>
      <c r="Q264" s="117"/>
      <c r="R264" s="117"/>
      <c r="S264" s="117"/>
      <c r="T264" s="213"/>
      <c r="U264" s="118"/>
      <c r="V264" s="165"/>
      <c r="Y264" s="209"/>
      <c r="Z264" s="100"/>
      <c r="AA264" s="220"/>
    </row>
    <row r="265" spans="1:27" s="108" customFormat="1">
      <c r="A265" s="114"/>
      <c r="B265" s="115"/>
      <c r="C265" s="115"/>
      <c r="D265" s="115"/>
      <c r="E265" s="115"/>
      <c r="F265" s="115"/>
      <c r="G265" s="115"/>
      <c r="H265" s="115"/>
      <c r="I265" s="116"/>
      <c r="J265" s="122"/>
      <c r="K265" s="117"/>
      <c r="L265" s="117"/>
      <c r="M265" s="115"/>
      <c r="N265" s="115"/>
      <c r="P265" s="121"/>
      <c r="Q265" s="117"/>
      <c r="R265" s="117"/>
      <c r="S265" s="117"/>
      <c r="T265" s="213"/>
      <c r="U265" s="118"/>
      <c r="V265" s="165"/>
      <c r="Y265" s="209"/>
      <c r="Z265" s="100"/>
      <c r="AA265" s="220"/>
    </row>
    <row r="266" spans="1:27" s="108" customFormat="1">
      <c r="A266" s="114"/>
      <c r="B266" s="115"/>
      <c r="C266" s="115"/>
      <c r="D266" s="115"/>
      <c r="E266" s="115"/>
      <c r="F266" s="115"/>
      <c r="G266" s="115"/>
      <c r="H266" s="115"/>
      <c r="I266" s="116"/>
      <c r="J266" s="122"/>
      <c r="K266" s="117"/>
      <c r="L266" s="117"/>
      <c r="M266" s="115"/>
      <c r="N266" s="115"/>
      <c r="P266" s="121"/>
      <c r="Q266" s="117"/>
      <c r="R266" s="117"/>
      <c r="S266" s="117"/>
      <c r="T266" s="213"/>
      <c r="U266" s="118"/>
      <c r="V266" s="165"/>
      <c r="Y266" s="209"/>
      <c r="Z266" s="100"/>
      <c r="AA266" s="220"/>
    </row>
    <row r="267" spans="1:27" s="108" customFormat="1">
      <c r="A267" s="114"/>
      <c r="B267" s="115"/>
      <c r="C267" s="115"/>
      <c r="D267" s="115"/>
      <c r="E267" s="115"/>
      <c r="F267" s="115"/>
      <c r="G267" s="115"/>
      <c r="H267" s="115"/>
      <c r="I267" s="116"/>
      <c r="J267" s="122"/>
      <c r="K267" s="117"/>
      <c r="L267" s="117"/>
      <c r="M267" s="115"/>
      <c r="N267" s="115"/>
      <c r="P267" s="121"/>
      <c r="Q267" s="117"/>
      <c r="R267" s="117"/>
      <c r="S267" s="117"/>
      <c r="T267" s="213"/>
      <c r="U267" s="118"/>
      <c r="V267" s="165"/>
      <c r="Y267" s="209"/>
      <c r="Z267" s="100"/>
      <c r="AA267" s="220"/>
    </row>
    <row r="268" spans="1:27" s="108" customFormat="1">
      <c r="A268" s="114"/>
      <c r="B268" s="115"/>
      <c r="C268" s="115"/>
      <c r="D268" s="115"/>
      <c r="E268" s="115"/>
      <c r="F268" s="115"/>
      <c r="G268" s="115"/>
      <c r="H268" s="115"/>
      <c r="I268" s="116"/>
      <c r="J268" s="122"/>
      <c r="K268" s="117"/>
      <c r="L268" s="117"/>
      <c r="M268" s="115"/>
      <c r="N268" s="115"/>
      <c r="P268" s="121"/>
      <c r="Q268" s="117"/>
      <c r="R268" s="117"/>
      <c r="S268" s="117"/>
      <c r="T268" s="213"/>
      <c r="U268" s="118"/>
      <c r="V268" s="165"/>
      <c r="Y268" s="209"/>
      <c r="Z268" s="100"/>
      <c r="AA268" s="220"/>
    </row>
    <row r="269" spans="1:27" s="108" customFormat="1">
      <c r="A269" s="114"/>
      <c r="B269" s="115"/>
      <c r="C269" s="115"/>
      <c r="D269" s="115"/>
      <c r="E269" s="115"/>
      <c r="F269" s="115"/>
      <c r="G269" s="115"/>
      <c r="H269" s="115"/>
      <c r="I269" s="116"/>
      <c r="J269" s="122"/>
      <c r="K269" s="117"/>
      <c r="L269" s="117"/>
      <c r="M269" s="115"/>
      <c r="N269" s="115"/>
      <c r="P269" s="121"/>
      <c r="Q269" s="117"/>
      <c r="R269" s="117"/>
      <c r="S269" s="117"/>
      <c r="T269" s="213"/>
      <c r="U269" s="118"/>
      <c r="V269" s="165"/>
      <c r="Y269" s="209"/>
      <c r="Z269" s="100"/>
      <c r="AA269" s="220"/>
    </row>
    <row r="270" spans="1:27" s="108" customFormat="1">
      <c r="A270" s="114"/>
      <c r="B270" s="115"/>
      <c r="C270" s="115"/>
      <c r="D270" s="115"/>
      <c r="E270" s="115"/>
      <c r="F270" s="115"/>
      <c r="G270" s="115"/>
      <c r="H270" s="115"/>
      <c r="I270" s="116"/>
      <c r="J270" s="122"/>
      <c r="K270" s="117"/>
      <c r="L270" s="117"/>
      <c r="M270" s="115"/>
      <c r="N270" s="115"/>
      <c r="P270" s="121"/>
      <c r="Q270" s="117"/>
      <c r="R270" s="117"/>
      <c r="S270" s="117"/>
      <c r="T270" s="213"/>
      <c r="U270" s="118"/>
      <c r="V270" s="165"/>
      <c r="Y270" s="209"/>
      <c r="Z270" s="100"/>
      <c r="AA270" s="220"/>
    </row>
    <row r="271" spans="1:27" s="108" customFormat="1">
      <c r="A271" s="114"/>
      <c r="B271" s="115"/>
      <c r="C271" s="115"/>
      <c r="D271" s="115"/>
      <c r="E271" s="115"/>
      <c r="F271" s="115"/>
      <c r="G271" s="115"/>
      <c r="H271" s="115"/>
      <c r="I271" s="116"/>
      <c r="J271" s="122"/>
      <c r="K271" s="117"/>
      <c r="L271" s="117"/>
      <c r="M271" s="115"/>
      <c r="N271" s="115"/>
      <c r="P271" s="121"/>
      <c r="Q271" s="117"/>
      <c r="R271" s="117"/>
      <c r="S271" s="117"/>
      <c r="T271" s="213"/>
      <c r="U271" s="118"/>
      <c r="V271" s="165"/>
      <c r="Y271" s="209"/>
      <c r="Z271" s="100"/>
      <c r="AA271" s="220"/>
    </row>
    <row r="272" spans="1:27" s="108" customFormat="1">
      <c r="A272" s="114"/>
      <c r="B272" s="115"/>
      <c r="C272" s="115"/>
      <c r="D272" s="115"/>
      <c r="E272" s="115"/>
      <c r="F272" s="115"/>
      <c r="G272" s="115"/>
      <c r="H272" s="115"/>
      <c r="I272" s="116"/>
      <c r="J272" s="122"/>
      <c r="K272" s="117"/>
      <c r="L272" s="117"/>
      <c r="M272" s="115"/>
      <c r="N272" s="115"/>
      <c r="P272" s="121"/>
      <c r="Q272" s="117"/>
      <c r="R272" s="117"/>
      <c r="S272" s="117"/>
      <c r="T272" s="213"/>
      <c r="U272" s="118"/>
      <c r="V272" s="165"/>
      <c r="Y272" s="209"/>
      <c r="Z272" s="100"/>
      <c r="AA272" s="220"/>
    </row>
    <row r="273" spans="1:27" s="108" customFormat="1">
      <c r="A273" s="114"/>
      <c r="B273" s="115"/>
      <c r="C273" s="115"/>
      <c r="D273" s="115"/>
      <c r="E273" s="115"/>
      <c r="F273" s="115"/>
      <c r="G273" s="115"/>
      <c r="H273" s="115"/>
      <c r="I273" s="116"/>
      <c r="J273" s="122"/>
      <c r="K273" s="117"/>
      <c r="L273" s="117"/>
      <c r="M273" s="115"/>
      <c r="N273" s="115"/>
      <c r="P273" s="121"/>
      <c r="Q273" s="117"/>
      <c r="R273" s="117"/>
      <c r="S273" s="117"/>
      <c r="T273" s="213"/>
      <c r="U273" s="118"/>
      <c r="V273" s="165"/>
      <c r="Y273" s="209"/>
      <c r="Z273" s="100"/>
      <c r="AA273" s="220"/>
    </row>
    <row r="274" spans="1:27" s="108" customFormat="1">
      <c r="A274" s="114"/>
      <c r="B274" s="115"/>
      <c r="C274" s="115"/>
      <c r="D274" s="115"/>
      <c r="E274" s="115"/>
      <c r="F274" s="115"/>
      <c r="G274" s="115"/>
      <c r="H274" s="115"/>
      <c r="I274" s="116"/>
      <c r="J274" s="122"/>
      <c r="K274" s="117"/>
      <c r="L274" s="117"/>
      <c r="M274" s="115"/>
      <c r="N274" s="115"/>
      <c r="P274" s="121"/>
      <c r="Q274" s="117"/>
      <c r="R274" s="117"/>
      <c r="S274" s="117"/>
      <c r="T274" s="213"/>
      <c r="U274" s="118"/>
      <c r="V274" s="165"/>
      <c r="Y274" s="209"/>
      <c r="Z274" s="100"/>
      <c r="AA274" s="220"/>
    </row>
    <row r="275" spans="1:27" s="108" customFormat="1">
      <c r="A275" s="114"/>
      <c r="B275" s="115"/>
      <c r="C275" s="115"/>
      <c r="D275" s="115"/>
      <c r="E275" s="115"/>
      <c r="F275" s="115"/>
      <c r="G275" s="115"/>
      <c r="H275" s="115"/>
      <c r="I275" s="116"/>
      <c r="J275" s="122"/>
      <c r="K275" s="117"/>
      <c r="L275" s="117"/>
      <c r="M275" s="115"/>
      <c r="N275" s="115"/>
      <c r="P275" s="121"/>
      <c r="Q275" s="117"/>
      <c r="R275" s="117"/>
      <c r="S275" s="117"/>
      <c r="T275" s="213"/>
      <c r="U275" s="118"/>
      <c r="V275" s="165"/>
      <c r="Y275" s="209"/>
      <c r="Z275" s="100"/>
      <c r="AA275" s="220"/>
    </row>
    <row r="276" spans="1:27" s="108" customFormat="1">
      <c r="A276" s="114"/>
      <c r="B276" s="115"/>
      <c r="C276" s="115"/>
      <c r="D276" s="115"/>
      <c r="E276" s="115"/>
      <c r="F276" s="115"/>
      <c r="G276" s="115"/>
      <c r="H276" s="115"/>
      <c r="I276" s="116"/>
      <c r="J276" s="122"/>
      <c r="K276" s="117"/>
      <c r="L276" s="117"/>
      <c r="M276" s="115"/>
      <c r="N276" s="115"/>
      <c r="P276" s="121"/>
      <c r="Q276" s="117"/>
      <c r="R276" s="117"/>
      <c r="S276" s="117"/>
      <c r="T276" s="213"/>
      <c r="U276" s="118"/>
      <c r="V276" s="165"/>
      <c r="Y276" s="209"/>
      <c r="Z276" s="100"/>
      <c r="AA276" s="220"/>
    </row>
    <row r="277" spans="1:27" s="108" customFormat="1">
      <c r="A277" s="114"/>
      <c r="B277" s="115"/>
      <c r="C277" s="115"/>
      <c r="D277" s="115"/>
      <c r="E277" s="115"/>
      <c r="F277" s="115"/>
      <c r="G277" s="115"/>
      <c r="H277" s="115"/>
      <c r="I277" s="116"/>
      <c r="J277" s="122"/>
      <c r="K277" s="117"/>
      <c r="L277" s="117"/>
      <c r="M277" s="115"/>
      <c r="N277" s="115"/>
      <c r="P277" s="121"/>
      <c r="Q277" s="117"/>
      <c r="R277" s="117"/>
      <c r="S277" s="117"/>
      <c r="T277" s="213"/>
      <c r="U277" s="118"/>
      <c r="V277" s="165"/>
      <c r="Y277" s="209"/>
      <c r="Z277" s="100"/>
      <c r="AA277" s="220"/>
    </row>
    <row r="278" spans="1:27" s="108" customFormat="1">
      <c r="A278" s="114"/>
      <c r="B278" s="115"/>
      <c r="C278" s="115"/>
      <c r="D278" s="115"/>
      <c r="E278" s="115"/>
      <c r="F278" s="115"/>
      <c r="G278" s="115"/>
      <c r="H278" s="115"/>
      <c r="I278" s="116"/>
      <c r="J278" s="122"/>
      <c r="K278" s="117"/>
      <c r="L278" s="117"/>
      <c r="M278" s="115"/>
      <c r="N278" s="115"/>
      <c r="P278" s="121"/>
      <c r="Q278" s="117"/>
      <c r="R278" s="117"/>
      <c r="S278" s="117"/>
      <c r="T278" s="213"/>
      <c r="U278" s="118"/>
      <c r="V278" s="165"/>
      <c r="Y278" s="209"/>
      <c r="Z278" s="100"/>
      <c r="AA278" s="220"/>
    </row>
    <row r="279" spans="1:27" s="108" customFormat="1">
      <c r="A279" s="114"/>
      <c r="B279" s="115"/>
      <c r="C279" s="115"/>
      <c r="D279" s="115"/>
      <c r="E279" s="115"/>
      <c r="F279" s="115"/>
      <c r="G279" s="115"/>
      <c r="H279" s="115"/>
      <c r="I279" s="116"/>
      <c r="J279" s="122"/>
      <c r="K279" s="117"/>
      <c r="L279" s="117"/>
      <c r="M279" s="115"/>
      <c r="N279" s="115"/>
      <c r="P279" s="121"/>
      <c r="Q279" s="117"/>
      <c r="R279" s="117"/>
      <c r="S279" s="117"/>
      <c r="T279" s="213"/>
      <c r="U279" s="118"/>
      <c r="V279" s="165"/>
      <c r="Y279" s="209"/>
      <c r="Z279" s="100"/>
      <c r="AA279" s="220"/>
    </row>
    <row r="280" spans="1:27" s="108" customFormat="1">
      <c r="A280" s="114"/>
      <c r="B280" s="115"/>
      <c r="C280" s="115"/>
      <c r="D280" s="115"/>
      <c r="E280" s="115"/>
      <c r="F280" s="115"/>
      <c r="G280" s="115"/>
      <c r="H280" s="115"/>
      <c r="I280" s="116"/>
      <c r="J280" s="122"/>
      <c r="K280" s="117"/>
      <c r="L280" s="117"/>
      <c r="M280" s="115"/>
      <c r="N280" s="115"/>
      <c r="P280" s="121"/>
      <c r="Q280" s="117"/>
      <c r="R280" s="117"/>
      <c r="S280" s="117"/>
      <c r="T280" s="213"/>
      <c r="U280" s="118"/>
      <c r="V280" s="120"/>
      <c r="Y280" s="209"/>
      <c r="Z280" s="100"/>
      <c r="AA280" s="220"/>
    </row>
    <row r="281" spans="1:27" s="108" customFormat="1">
      <c r="A281" s="114"/>
      <c r="B281" s="115"/>
      <c r="C281" s="115"/>
      <c r="D281" s="115"/>
      <c r="E281" s="115"/>
      <c r="F281" s="115"/>
      <c r="G281" s="115"/>
      <c r="H281" s="115"/>
      <c r="I281" s="116"/>
      <c r="J281" s="122"/>
      <c r="K281" s="117"/>
      <c r="L281" s="117"/>
      <c r="M281" s="115"/>
      <c r="N281" s="115"/>
      <c r="P281" s="121"/>
      <c r="Q281" s="117"/>
      <c r="R281" s="117"/>
      <c r="S281" s="117"/>
      <c r="T281" s="213"/>
      <c r="U281" s="118"/>
      <c r="V281" s="120"/>
      <c r="Y281" s="209"/>
      <c r="Z281" s="100"/>
      <c r="AA281" s="220"/>
    </row>
    <row r="282" spans="1:27" s="108" customFormat="1">
      <c r="A282" s="114"/>
      <c r="B282" s="115"/>
      <c r="C282" s="115"/>
      <c r="D282" s="115"/>
      <c r="E282" s="115"/>
      <c r="F282" s="115"/>
      <c r="G282" s="115"/>
      <c r="H282" s="115"/>
      <c r="I282" s="116"/>
      <c r="J282" s="117"/>
      <c r="K282" s="117"/>
      <c r="L282" s="115"/>
      <c r="M282" s="115"/>
      <c r="N282" s="115"/>
      <c r="P282" s="121"/>
      <c r="Q282" s="117"/>
      <c r="R282" s="117"/>
      <c r="S282" s="117"/>
      <c r="T282" s="213"/>
      <c r="U282" s="118"/>
      <c r="V282" s="120"/>
      <c r="Y282" s="209"/>
      <c r="Z282" s="100"/>
      <c r="AA282" s="220"/>
    </row>
    <row r="283" spans="1:27" s="108" customFormat="1">
      <c r="A283" s="114"/>
      <c r="B283" s="115"/>
      <c r="C283" s="115"/>
      <c r="D283" s="115"/>
      <c r="E283" s="115"/>
      <c r="F283" s="115"/>
      <c r="G283" s="115"/>
      <c r="H283" s="115"/>
      <c r="I283" s="116"/>
      <c r="J283" s="117"/>
      <c r="K283" s="117"/>
      <c r="L283" s="115"/>
      <c r="M283" s="115"/>
      <c r="N283" s="115"/>
      <c r="P283" s="121"/>
      <c r="Q283" s="117"/>
      <c r="R283" s="117"/>
      <c r="S283" s="117"/>
      <c r="T283" s="122"/>
      <c r="U283" s="118"/>
      <c r="V283" s="120"/>
      <c r="Y283" s="209"/>
      <c r="Z283" s="100"/>
      <c r="AA283" s="220"/>
    </row>
    <row r="284" spans="1:27" s="108" customFormat="1">
      <c r="A284" s="114"/>
      <c r="B284" s="115"/>
      <c r="C284" s="115"/>
      <c r="D284" s="115"/>
      <c r="E284" s="115"/>
      <c r="F284" s="115"/>
      <c r="G284" s="115"/>
      <c r="H284" s="115"/>
      <c r="I284" s="116"/>
      <c r="J284" s="117"/>
      <c r="K284" s="117"/>
      <c r="L284" s="115"/>
      <c r="M284" s="115"/>
      <c r="N284" s="115"/>
      <c r="P284" s="121"/>
      <c r="Q284" s="117"/>
      <c r="R284" s="117"/>
      <c r="S284" s="117"/>
      <c r="T284" s="122"/>
      <c r="U284" s="118"/>
      <c r="V284" s="120"/>
      <c r="Y284" s="209"/>
      <c r="Z284" s="100"/>
      <c r="AA284" s="220"/>
    </row>
    <row r="285" spans="1:27" s="108" customFormat="1">
      <c r="A285" s="114"/>
      <c r="B285" s="115"/>
      <c r="C285" s="115"/>
      <c r="D285" s="115"/>
      <c r="E285" s="115"/>
      <c r="F285" s="115"/>
      <c r="G285" s="115"/>
      <c r="H285" s="115"/>
      <c r="I285" s="116"/>
      <c r="J285" s="117"/>
      <c r="K285" s="117"/>
      <c r="L285" s="115"/>
      <c r="M285" s="115"/>
      <c r="N285" s="115"/>
      <c r="P285" s="121"/>
      <c r="Q285" s="117"/>
      <c r="R285" s="117"/>
      <c r="S285" s="117"/>
      <c r="T285" s="122"/>
      <c r="U285" s="118"/>
      <c r="V285" s="120"/>
      <c r="Y285" s="209"/>
      <c r="Z285" s="100"/>
      <c r="AA285" s="220"/>
    </row>
    <row r="286" spans="1:27" s="108" customFormat="1">
      <c r="A286" s="114"/>
      <c r="B286" s="115"/>
      <c r="C286" s="115"/>
      <c r="D286" s="115"/>
      <c r="E286" s="115"/>
      <c r="F286" s="115"/>
      <c r="G286" s="115"/>
      <c r="H286" s="115"/>
      <c r="I286" s="116"/>
      <c r="J286" s="122"/>
      <c r="K286" s="117"/>
      <c r="L286" s="115"/>
      <c r="M286" s="115"/>
      <c r="N286" s="115"/>
      <c r="P286" s="121"/>
      <c r="Q286" s="117"/>
      <c r="R286" s="117"/>
      <c r="S286" s="117"/>
      <c r="T286" s="122"/>
      <c r="U286" s="118"/>
      <c r="V286" s="120"/>
      <c r="Y286" s="209"/>
      <c r="Z286" s="100"/>
      <c r="AA286" s="220"/>
    </row>
    <row r="287" spans="1:27" s="108" customFormat="1">
      <c r="A287" s="114"/>
      <c r="B287" s="115"/>
      <c r="C287" s="115"/>
      <c r="D287" s="115"/>
      <c r="E287" s="115"/>
      <c r="F287" s="115"/>
      <c r="G287" s="115"/>
      <c r="H287" s="115"/>
      <c r="I287" s="116"/>
      <c r="J287" s="122"/>
      <c r="K287" s="117"/>
      <c r="L287" s="115"/>
      <c r="M287" s="115"/>
      <c r="N287" s="115"/>
      <c r="P287" s="121"/>
      <c r="Q287" s="117"/>
      <c r="R287" s="117"/>
      <c r="S287" s="117"/>
      <c r="T287" s="122"/>
      <c r="U287" s="118"/>
      <c r="V287" s="120"/>
      <c r="Y287" s="209"/>
      <c r="Z287" s="100"/>
      <c r="AA287" s="220"/>
    </row>
    <row r="288" spans="1:27" s="108" customFormat="1">
      <c r="A288" s="114"/>
      <c r="B288" s="115"/>
      <c r="C288" s="115"/>
      <c r="D288" s="115"/>
      <c r="E288" s="115"/>
      <c r="F288" s="115"/>
      <c r="G288" s="115"/>
      <c r="H288" s="115"/>
      <c r="I288" s="116"/>
      <c r="J288" s="122"/>
      <c r="K288" s="117"/>
      <c r="L288" s="115"/>
      <c r="M288" s="115"/>
      <c r="N288" s="115"/>
      <c r="P288" s="121"/>
      <c r="Q288" s="117"/>
      <c r="R288" s="117"/>
      <c r="S288" s="117"/>
      <c r="T288" s="122"/>
      <c r="U288" s="118"/>
      <c r="V288" s="120"/>
      <c r="Y288" s="209"/>
      <c r="Z288" s="100"/>
      <c r="AA288" s="220"/>
    </row>
    <row r="289" spans="1:27" s="108" customFormat="1">
      <c r="A289" s="114"/>
      <c r="B289" s="115"/>
      <c r="C289" s="115"/>
      <c r="D289" s="115"/>
      <c r="E289" s="115"/>
      <c r="F289" s="115"/>
      <c r="G289" s="115"/>
      <c r="H289" s="115"/>
      <c r="I289" s="116"/>
      <c r="J289" s="122"/>
      <c r="K289" s="117"/>
      <c r="L289" s="115"/>
      <c r="M289" s="115"/>
      <c r="N289" s="115"/>
      <c r="P289" s="121"/>
      <c r="Q289" s="117"/>
      <c r="R289" s="117"/>
      <c r="S289" s="117"/>
      <c r="T289" s="122"/>
      <c r="U289" s="118"/>
      <c r="V289" s="120"/>
      <c r="Y289" s="209"/>
      <c r="Z289" s="100"/>
      <c r="AA289" s="220"/>
    </row>
  </sheetData>
  <autoFilter ref="A9:AA250" xr:uid="{0D6E093C-2CD7-9949-A436-389EB0EC3539}"/>
  <sortState ref="A10:AA250">
    <sortCondition ref="B10:B250"/>
  </sortState>
  <mergeCells count="27">
    <mergeCell ref="S8:S9"/>
    <mergeCell ref="Q8:Q9"/>
    <mergeCell ref="L8:L9"/>
    <mergeCell ref="O8:O9"/>
    <mergeCell ref="N8:N9"/>
    <mergeCell ref="R8:R9"/>
    <mergeCell ref="X8:X9"/>
    <mergeCell ref="W8:W9"/>
    <mergeCell ref="V8:V9"/>
    <mergeCell ref="U8:U9"/>
    <mergeCell ref="T8:T9"/>
    <mergeCell ref="B8:B9"/>
    <mergeCell ref="A2:AA2"/>
    <mergeCell ref="G8:G9"/>
    <mergeCell ref="F8:F9"/>
    <mergeCell ref="E8:E9"/>
    <mergeCell ref="D8:D9"/>
    <mergeCell ref="C8:C9"/>
    <mergeCell ref="M8:M9"/>
    <mergeCell ref="K8:K9"/>
    <mergeCell ref="J8:J9"/>
    <mergeCell ref="I8:I9"/>
    <mergeCell ref="H8:H9"/>
    <mergeCell ref="P8:P9"/>
    <mergeCell ref="A8:A9"/>
    <mergeCell ref="Z8:AA8"/>
    <mergeCell ref="Y8:Y9"/>
  </mergeCells>
  <phoneticPr fontId="5" type="noConversion"/>
  <conditionalFormatting sqref="Q10:Q16 Q18 Q41:Q43 D61:D62 Q46:Q47 Q115:Q130 Q72:Q113 Q49:Q70 Q138:Q140 Q142:Q147 Q132:Q136 Q20:Q37 Q152:Q201 Q203:Q252">
    <cfRule type="expression" dxfId="670" priority="2888">
      <formula>AND(OR($J10="RM1",N10="LIV"),$T10&lt;&gt;"LEVEE",$T10&lt;&gt;"1")</formula>
    </cfRule>
  </conditionalFormatting>
  <conditionalFormatting sqref="H24:P24 H69:P69 H85:P113 H115:P130 H138:P140 H142:P147 H152:P201 H132:P136 H203:P252">
    <cfRule type="expression" dxfId="669" priority="2889">
      <formula>AND(OR($J24="RM1",S24="LIV"),$T24&lt;&gt;"LEVEE",$T24&lt;&gt;"1")</formula>
    </cfRule>
  </conditionalFormatting>
  <conditionalFormatting sqref="Q10:Q16 Q18 Q41:Q43 D61:D62 AB21:XEO24 AB13:XEO13 AB27:XEO27 AB29:XEO31 AB83:XEO113 Q46:Q47 Q115:Q130 AB115:XEO130 Q72:Q113 Q49:Q70 AB138:XEO140 Q138:Q140 Q142:Q147 AB142:XEO147 AB152:XEO201 AB132:XEO136 Q132:Q136 Q20:Q37 Q152:Q201 Q203:Q252 AB203:XEO252">
    <cfRule type="expression" dxfId="668" priority="2890">
      <formula>AND(OR($J10="LIV",N10="RM1"),$T10&lt;&gt;"LEVEE",$T10&lt;&gt;"1")</formula>
    </cfRule>
    <cfRule type="expression" dxfId="667" priority="2891">
      <formula>$T10="LEVEE"</formula>
    </cfRule>
    <cfRule type="expression" dxfId="666" priority="2892">
      <formula>$P10="X"</formula>
    </cfRule>
  </conditionalFormatting>
  <conditionalFormatting sqref="H24:P24 H69:P69 H85:P113 H115:P130 H138:P140 H142:P147 H152:P201 H132:P136 H203:P252">
    <cfRule type="expression" dxfId="665" priority="2896">
      <formula>AND(OR($J24="LIV",S24="RM1"),$T24&lt;&gt;"LEVEE",$T24&lt;&gt;"1")</formula>
    </cfRule>
    <cfRule type="expression" dxfId="664" priority="2897">
      <formula>$T24="LEVEE"</formula>
    </cfRule>
    <cfRule type="expression" dxfId="663" priority="2898">
      <formula>$P24="X"</formula>
    </cfRule>
  </conditionalFormatting>
  <conditionalFormatting sqref="H21:P21">
    <cfRule type="expression" dxfId="662" priority="2866">
      <formula>AND(OR($J21="RM1",S21="LIV"),$T21&lt;&gt;"LEVEE",$T21&lt;&gt;"1")</formula>
    </cfRule>
  </conditionalFormatting>
  <conditionalFormatting sqref="H21:P21">
    <cfRule type="expression" dxfId="661" priority="2873">
      <formula>AND(OR($J21="LIV",S21="RM1"),$T21&lt;&gt;"LEVEE",$T21&lt;&gt;"1")</formula>
    </cfRule>
    <cfRule type="expression" dxfId="660" priority="2874">
      <formula>$T21="LEVEE"</formula>
    </cfRule>
    <cfRule type="expression" dxfId="659" priority="2875">
      <formula>$P21="X"</formula>
    </cfRule>
  </conditionalFormatting>
  <conditionalFormatting sqref="H22:P22">
    <cfRule type="expression" dxfId="658" priority="2855">
      <formula>AND(OR($J22="RM1",S22="LIV"),$T22&lt;&gt;"LEVEE",$T22&lt;&gt;"1")</formula>
    </cfRule>
  </conditionalFormatting>
  <conditionalFormatting sqref="H22:P22">
    <cfRule type="expression" dxfId="657" priority="2862">
      <formula>AND(OR($J22="LIV",S22="RM1"),$T22&lt;&gt;"LEVEE",$T22&lt;&gt;"1")</formula>
    </cfRule>
    <cfRule type="expression" dxfId="656" priority="2863">
      <formula>$T22="LEVEE"</formula>
    </cfRule>
    <cfRule type="expression" dxfId="655" priority="2864">
      <formula>$P22="X"</formula>
    </cfRule>
  </conditionalFormatting>
  <conditionalFormatting sqref="H23:P23">
    <cfRule type="expression" dxfId="654" priority="2833">
      <formula>AND(OR($J23="RM1",S23="LIV"),$T23&lt;&gt;"LEVEE",$T23&lt;&gt;"1")</formula>
    </cfRule>
  </conditionalFormatting>
  <conditionalFormatting sqref="H23:P23">
    <cfRule type="expression" dxfId="653" priority="2840">
      <formula>AND(OR($J23="LIV",S23="RM1"),$T23&lt;&gt;"LEVEE",$T23&lt;&gt;"1")</formula>
    </cfRule>
    <cfRule type="expression" dxfId="652" priority="2841">
      <formula>$T23="LEVEE"</formula>
    </cfRule>
    <cfRule type="expression" dxfId="651" priority="2842">
      <formula>$P23="X"</formula>
    </cfRule>
  </conditionalFormatting>
  <conditionalFormatting sqref="H29:P29">
    <cfRule type="expression" dxfId="650" priority="2811">
      <formula>AND(OR($J29="RM1",S29="LIV"),$T29&lt;&gt;"LEVEE",$T29&lt;&gt;"1")</formula>
    </cfRule>
  </conditionalFormatting>
  <conditionalFormatting sqref="H29:P29">
    <cfRule type="expression" dxfId="649" priority="2818">
      <formula>AND(OR($J29="LIV",S29="RM1"),$T29&lt;&gt;"LEVEE",$T29&lt;&gt;"1")</formula>
    </cfRule>
    <cfRule type="expression" dxfId="648" priority="2819">
      <formula>$T29="LEVEE"</formula>
    </cfRule>
    <cfRule type="expression" dxfId="647" priority="2820">
      <formula>$P29="X"</formula>
    </cfRule>
  </conditionalFormatting>
  <conditionalFormatting sqref="H30:P30">
    <cfRule type="expression" dxfId="646" priority="2800">
      <formula>AND(OR($J30="RM1",S30="LIV"),$T30&lt;&gt;"LEVEE",$T30&lt;&gt;"1")</formula>
    </cfRule>
  </conditionalFormatting>
  <conditionalFormatting sqref="H30:P30">
    <cfRule type="expression" dxfId="645" priority="2807">
      <formula>AND(OR($J30="LIV",S30="RM1"),$T30&lt;&gt;"LEVEE",$T30&lt;&gt;"1")</formula>
    </cfRule>
    <cfRule type="expression" dxfId="644" priority="2808">
      <formula>$T30="LEVEE"</formula>
    </cfRule>
    <cfRule type="expression" dxfId="643" priority="2809">
      <formula>$P30="X"</formula>
    </cfRule>
  </conditionalFormatting>
  <conditionalFormatting sqref="H37:P37">
    <cfRule type="expression" dxfId="642" priority="2748">
      <formula>AND(OR($J37="RM1",S37="LIV"),$T37&lt;&gt;"LEVEE",$T37&lt;&gt;"1")</formula>
    </cfRule>
  </conditionalFormatting>
  <conditionalFormatting sqref="H37:P37">
    <cfRule type="expression" dxfId="641" priority="2755">
      <formula>AND(OR($J37="LIV",S37="RM1"),$T37&lt;&gt;"LEVEE",$T37&lt;&gt;"1")</formula>
    </cfRule>
    <cfRule type="expression" dxfId="640" priority="2756">
      <formula>$T37="LEVEE"</formula>
    </cfRule>
    <cfRule type="expression" dxfId="639" priority="2757">
      <formula>$P37="X"</formula>
    </cfRule>
  </conditionalFormatting>
  <conditionalFormatting sqref="H63:P63">
    <cfRule type="expression" dxfId="638" priority="2703">
      <formula>AND(OR($J63="RM1",S63="LIV"),$T63&lt;&gt;"LEVEE",$T63&lt;&gt;"1")</formula>
    </cfRule>
  </conditionalFormatting>
  <conditionalFormatting sqref="H63:P63">
    <cfRule type="expression" dxfId="637" priority="2710">
      <formula>AND(OR($J63="LIV",S63="RM1"),$T63&lt;&gt;"LEVEE",$T63&lt;&gt;"1")</formula>
    </cfRule>
    <cfRule type="expression" dxfId="636" priority="2711">
      <formula>$T63="LEVEE"</formula>
    </cfRule>
    <cfRule type="expression" dxfId="635" priority="2712">
      <formula>$P63="X"</formula>
    </cfRule>
  </conditionalFormatting>
  <conditionalFormatting sqref="H70:P70">
    <cfRule type="expression" dxfId="634" priority="2673">
      <formula>AND(OR($J70="RM1",S70="LIV"),$T70&lt;&gt;"LEVEE",$T70&lt;&gt;"1")</formula>
    </cfRule>
  </conditionalFormatting>
  <conditionalFormatting sqref="H70:P70">
    <cfRule type="expression" dxfId="633" priority="2680">
      <formula>AND(OR($J70="LIV",S70="RM1"),$T70&lt;&gt;"LEVEE",$T70&lt;&gt;"1")</formula>
    </cfRule>
    <cfRule type="expression" dxfId="632" priority="2681">
      <formula>$T70="LEVEE"</formula>
    </cfRule>
    <cfRule type="expression" dxfId="631" priority="2682">
      <formula>$P70="X"</formula>
    </cfRule>
  </conditionalFormatting>
  <conditionalFormatting sqref="H13:P13">
    <cfRule type="expression" dxfId="630" priority="2512">
      <formula>AND(OR($J13="RM1",S13="LIV"),$T13&lt;&gt;"LEVEE",$T13&lt;&gt;"1")</formula>
    </cfRule>
  </conditionalFormatting>
  <conditionalFormatting sqref="H13:P13">
    <cfRule type="expression" dxfId="629" priority="2519">
      <formula>AND(OR($J13="LIV",S13="RM1"),$T13&lt;&gt;"LEVEE",$T13&lt;&gt;"1")</formula>
    </cfRule>
    <cfRule type="expression" dxfId="628" priority="2520">
      <formula>$T13="LEVEE"</formula>
    </cfRule>
    <cfRule type="expression" dxfId="627" priority="2521">
      <formula>$P13="X"</formula>
    </cfRule>
  </conditionalFormatting>
  <conditionalFormatting sqref="H41:P41">
    <cfRule type="expression" dxfId="626" priority="2486">
      <formula>AND(OR($J41="RM1",S41="LIV"),$T41&lt;&gt;"LEVEE",$T41&lt;&gt;"1")</formula>
    </cfRule>
  </conditionalFormatting>
  <conditionalFormatting sqref="H41:P41">
    <cfRule type="expression" dxfId="625" priority="2493">
      <formula>AND(OR($J41="LIV",S41="RM1"),$T41&lt;&gt;"LEVEE",$T41&lt;&gt;"1")</formula>
    </cfRule>
    <cfRule type="expression" dxfId="624" priority="2494">
      <formula>$T41="LEVEE"</formula>
    </cfRule>
    <cfRule type="expression" dxfId="623" priority="2495">
      <formula>$P41="X"</formula>
    </cfRule>
  </conditionalFormatting>
  <conditionalFormatting sqref="H42:P42">
    <cfRule type="expression" dxfId="622" priority="2456">
      <formula>AND(OR($J42="RM1",S42="LIV"),$T42&lt;&gt;"LEVEE",$T42&lt;&gt;"1")</formula>
    </cfRule>
  </conditionalFormatting>
  <conditionalFormatting sqref="H42:P42">
    <cfRule type="expression" dxfId="621" priority="2463">
      <formula>AND(OR($J42="LIV",S42="RM1"),$T42&lt;&gt;"LEVEE",$T42&lt;&gt;"1")</formula>
    </cfRule>
    <cfRule type="expression" dxfId="620" priority="2464">
      <formula>$T42="LEVEE"</formula>
    </cfRule>
    <cfRule type="expression" dxfId="619" priority="2465">
      <formula>$P42="X"</formula>
    </cfRule>
  </conditionalFormatting>
  <conditionalFormatting sqref="H43:P43">
    <cfRule type="expression" dxfId="618" priority="2426">
      <formula>AND(OR($J43="RM1",S43="LIV"),$T43&lt;&gt;"LEVEE",$T43&lt;&gt;"1")</formula>
    </cfRule>
  </conditionalFormatting>
  <conditionalFormatting sqref="H43:P43">
    <cfRule type="expression" dxfId="617" priority="2433">
      <formula>AND(OR($J43="LIV",S43="RM1"),$T43&lt;&gt;"LEVEE",$T43&lt;&gt;"1")</formula>
    </cfRule>
    <cfRule type="expression" dxfId="616" priority="2434">
      <formula>$T43="LEVEE"</formula>
    </cfRule>
    <cfRule type="expression" dxfId="615" priority="2435">
      <formula>$P43="X"</formula>
    </cfRule>
  </conditionalFormatting>
  <conditionalFormatting sqref="H46:P46">
    <cfRule type="expression" dxfId="614" priority="2396">
      <formula>AND(OR($J46="RM1",S46="LIV"),$T46&lt;&gt;"LEVEE",$T46&lt;&gt;"1")</formula>
    </cfRule>
  </conditionalFormatting>
  <conditionalFormatting sqref="H46:P46">
    <cfRule type="expression" dxfId="613" priority="2403">
      <formula>AND(OR($J46="LIV",S46="RM1"),$T46&lt;&gt;"LEVEE",$T46&lt;&gt;"1")</formula>
    </cfRule>
    <cfRule type="expression" dxfId="612" priority="2404">
      <formula>$T46="LEVEE"</formula>
    </cfRule>
    <cfRule type="expression" dxfId="611" priority="2405">
      <formula>$P46="X"</formula>
    </cfRule>
  </conditionalFormatting>
  <conditionalFormatting sqref="H35:P35">
    <cfRule type="expression" dxfId="610" priority="2359">
      <formula>AND(OR($J35="RM1",S35="LIV"),$T35&lt;&gt;"LEVEE",$T35&lt;&gt;"1")</formula>
    </cfRule>
  </conditionalFormatting>
  <conditionalFormatting sqref="H35:P35">
    <cfRule type="expression" dxfId="609" priority="2358">
      <formula>AND(OR($J35="LIV",S35="RM1"),$T35&lt;&gt;"LEVEE",$T35&lt;&gt;"1")</formula>
    </cfRule>
    <cfRule type="expression" dxfId="608" priority="2918">
      <formula>$T35="LEVEE"</formula>
    </cfRule>
    <cfRule type="expression" dxfId="607" priority="2918">
      <formula>$P35="X"</formula>
    </cfRule>
  </conditionalFormatting>
  <conditionalFormatting sqref="H47:P47">
    <cfRule type="expression" dxfId="606" priority="2321">
      <formula>AND(OR($J47="RM1",S47="LIV"),$T47&lt;&gt;"LEVEE",$T47&lt;&gt;"1")</formula>
    </cfRule>
  </conditionalFormatting>
  <conditionalFormatting sqref="H47:P47">
    <cfRule type="expression" dxfId="605" priority="2328">
      <formula>AND(OR($J47="LIV",S47="RM1"),$T47&lt;&gt;"LEVEE",$T47&lt;&gt;"1")</formula>
    </cfRule>
    <cfRule type="expression" dxfId="604" priority="2329">
      <formula>$T47="LEVEE"</formula>
    </cfRule>
    <cfRule type="expression" dxfId="603" priority="2330">
      <formula>$P47="X"</formula>
    </cfRule>
  </conditionalFormatting>
  <conditionalFormatting sqref="H83:P84">
    <cfRule type="expression" dxfId="602" priority="2287">
      <formula>AND(OR($J83="RM1",S83="LIV"),$T83&lt;&gt;"LEVEE",$T83&lt;&gt;"1")</formula>
    </cfRule>
  </conditionalFormatting>
  <conditionalFormatting sqref="H83:P84">
    <cfRule type="expression" dxfId="601" priority="2294">
      <formula>AND(OR($J83="LIV",S83="RM1"),$T83&lt;&gt;"LEVEE",$T83&lt;&gt;"1")</formula>
    </cfRule>
    <cfRule type="expression" dxfId="600" priority="2295">
      <formula>$T83="LEVEE"</formula>
    </cfRule>
    <cfRule type="expression" dxfId="599" priority="2296">
      <formula>$P83="X"</formula>
    </cfRule>
  </conditionalFormatting>
  <conditionalFormatting sqref="H27:P27">
    <cfRule type="expression" dxfId="598" priority="2276">
      <formula>AND(OR($J27="RM1",S27="LIV"),$T27&lt;&gt;"LEVEE",$T27&lt;&gt;"1")</formula>
    </cfRule>
  </conditionalFormatting>
  <conditionalFormatting sqref="H27:P27">
    <cfRule type="expression" dxfId="597" priority="2283">
      <formula>AND(OR($J27="LIV",S27="RM1"),$T27&lt;&gt;"LEVEE",$T27&lt;&gt;"1")</formula>
    </cfRule>
    <cfRule type="expression" dxfId="596" priority="2284">
      <formula>$T27="LEVEE"</formula>
    </cfRule>
    <cfRule type="expression" dxfId="595" priority="2285">
      <formula>$P27="X"</formula>
    </cfRule>
  </conditionalFormatting>
  <conditionalFormatting sqref="XEX35:XFD35 XEX31:XFD31">
    <cfRule type="expression" dxfId="594" priority="3382">
      <formula>AND(OR($J31="LIV",H31="RM1"),$T31&lt;&gt;"LEVEE",$T31&lt;&gt;"1")</formula>
    </cfRule>
    <cfRule type="expression" dxfId="593" priority="3383">
      <formula>$P31="X"</formula>
    </cfRule>
    <cfRule type="expression" dxfId="592" priority="3384">
      <formula>$T31="LEVEE"</formula>
    </cfRule>
  </conditionalFormatting>
  <conditionalFormatting sqref="XEP35:XEW35">
    <cfRule type="expression" dxfId="591" priority="3385">
      <formula>AND(OR($J35="LIV",A35="RM1"),$T35&lt;&gt;"LEVEE",$T35&lt;&gt;"1")</formula>
    </cfRule>
    <cfRule type="expression" dxfId="590" priority="3386">
      <formula>$P35="X"</formula>
    </cfRule>
    <cfRule type="expression" dxfId="589" priority="3387">
      <formula>$T35="LEVEE"</formula>
    </cfRule>
  </conditionalFormatting>
  <conditionalFormatting sqref="B31:E31">
    <cfRule type="expression" dxfId="588" priority="2267">
      <formula>AND(OR($J31="RM1",L31="LIV"),$T31&lt;&gt;"LEVEE",$T31&lt;&gt;"1")</formula>
    </cfRule>
  </conditionalFormatting>
  <conditionalFormatting sqref="B31:E31">
    <cfRule type="expression" dxfId="587" priority="2268">
      <formula>AND(OR($J31="LIV",L31="RM1"),$T31&lt;&gt;"LEVEE",$T31&lt;&gt;"1")</formula>
    </cfRule>
    <cfRule type="expression" dxfId="586" priority="2269">
      <formula>$T31="LEVEE"</formula>
    </cfRule>
    <cfRule type="expression" dxfId="585" priority="2270">
      <formula>$P31="X"</formula>
    </cfRule>
  </conditionalFormatting>
  <conditionalFormatting sqref="A31">
    <cfRule type="expression" dxfId="584" priority="2271">
      <formula>AND(OR($J31="RM1",J31="LIV"),$T31&lt;&gt;"LEVEE",$T31&lt;&gt;"1")</formula>
    </cfRule>
  </conditionalFormatting>
  <conditionalFormatting sqref="A31">
    <cfRule type="expression" dxfId="583" priority="2272">
      <formula>AND(OR($J31="LIV",J31="RM1"),$T31&lt;&gt;"LEVEE",$T31&lt;&gt;"1")</formula>
    </cfRule>
    <cfRule type="expression" dxfId="582" priority="2273">
      <formula>$T31="LEVEE"</formula>
    </cfRule>
    <cfRule type="expression" dxfId="581" priority="2274">
      <formula>$P31="X"</formula>
    </cfRule>
  </conditionalFormatting>
  <conditionalFormatting sqref="F31:P31">
    <cfRule type="expression" dxfId="580" priority="2263">
      <formula>AND(OR($J31="RM1",Q31="LIV"),$T31&lt;&gt;"LEVEE",$T31&lt;&gt;"1")</formula>
    </cfRule>
  </conditionalFormatting>
  <conditionalFormatting sqref="F31:P31">
    <cfRule type="expression" dxfId="579" priority="2264">
      <formula>AND(OR($J31="LIV",Q31="RM1"),$T31&lt;&gt;"LEVEE",$T31&lt;&gt;"1")</formula>
    </cfRule>
    <cfRule type="expression" dxfId="578" priority="2265">
      <formula>$T31="LEVEE"</formula>
    </cfRule>
    <cfRule type="expression" dxfId="577" priority="2266">
      <formula>$P31="X"</formula>
    </cfRule>
  </conditionalFormatting>
  <conditionalFormatting sqref="A67:P70 A10:Q16 A18:Q18 A41:Q43 A46:Q47 A115:Q130 A59:P65 Q59:Q70 A72:Q113 A49:Q58 A138:Q140 A142:Q147 A132:Q136 A20:Q37 A152:Q201 A203:Q252">
    <cfRule type="expression" dxfId="576" priority="2903">
      <formula>AND(OR($J10="RM1",K10="LIV"),$T10&lt;&gt;"LEVEE",$T10&lt;&gt;"1")</formula>
    </cfRule>
    <cfRule type="expression" dxfId="575" priority="2906">
      <formula>AND(OR($J10="LIV",K10="RM1"),$T10&lt;&gt;"LEVEE",$T10&lt;&gt;"1")</formula>
    </cfRule>
    <cfRule type="expression" dxfId="574" priority="2907">
      <formula>$T10="LEVEE"</formula>
    </cfRule>
    <cfRule type="expression" dxfId="573" priority="2908">
      <formula>$P10="X"</formula>
    </cfRule>
  </conditionalFormatting>
  <conditionalFormatting sqref="K31">
    <cfRule type="expression" dxfId="572" priority="2236">
      <formula>AND(OR($J31="RM1",V31="LIV"),$T31&lt;&gt;"LEVEE",$T31&lt;&gt;"1")</formula>
    </cfRule>
  </conditionalFormatting>
  <conditionalFormatting sqref="K31">
    <cfRule type="expression" dxfId="571" priority="2235">
      <formula>AND(OR($J31="LIV",V31="RM1"),$T31&lt;&gt;"LEVEE",$T31&lt;&gt;"1")</formula>
    </cfRule>
    <cfRule type="expression" dxfId="570" priority="2237">
      <formula>$T31="LEVEE"</formula>
    </cfRule>
  </conditionalFormatting>
  <conditionalFormatting sqref="A66:P66">
    <cfRule type="expression" dxfId="569" priority="2231">
      <formula>AND(OR($J66="RM1",K66="LIV"),$T66&lt;&gt;"LEVEE",$T66&lt;&gt;"1")</formula>
    </cfRule>
    <cfRule type="expression" dxfId="568" priority="2232">
      <formula>AND(OR($J66="LIV",K66="RM1"),$T66&lt;&gt;"LEVEE",$T66&lt;&gt;"1")</formula>
    </cfRule>
    <cfRule type="expression" dxfId="567" priority="2233">
      <formula>$T66="LEVEE"</formula>
    </cfRule>
    <cfRule type="expression" dxfId="566" priority="2234">
      <formula>$P66="X"</formula>
    </cfRule>
  </conditionalFormatting>
  <conditionalFormatting sqref="Q21">
    <cfRule type="expression" dxfId="565" priority="2213">
      <formula>AND(OR($J21="RM1",AA21="LIV"),$T21&lt;&gt;"LEVEE",$T21&lt;&gt;"1")</formula>
    </cfRule>
  </conditionalFormatting>
  <conditionalFormatting sqref="Q21">
    <cfRule type="expression" dxfId="564" priority="2214">
      <formula>AND(OR($J21="LIV",AA21="RM1"),$T21&lt;&gt;"LEVEE",$T21&lt;&gt;"1")</formula>
    </cfRule>
    <cfRule type="expression" dxfId="563" priority="2215">
      <formula>$T21="LEVEE"</formula>
    </cfRule>
    <cfRule type="expression" dxfId="562" priority="2216">
      <formula>$P21="X"</formula>
    </cfRule>
  </conditionalFormatting>
  <conditionalFormatting sqref="Q22">
    <cfRule type="expression" dxfId="561" priority="2209">
      <formula>AND(OR($J22="RM1",AA22="LIV"),$T22&lt;&gt;"LEVEE",$T22&lt;&gt;"1")</formula>
    </cfRule>
  </conditionalFormatting>
  <conditionalFormatting sqref="Q22">
    <cfRule type="expression" dxfId="560" priority="2210">
      <formula>AND(OR($J22="LIV",AA22="RM1"),$T22&lt;&gt;"LEVEE",$T22&lt;&gt;"1")</formula>
    </cfRule>
    <cfRule type="expression" dxfId="559" priority="2211">
      <formula>$T22="LEVEE"</formula>
    </cfRule>
    <cfRule type="expression" dxfId="558" priority="2212">
      <formula>$P22="X"</formula>
    </cfRule>
  </conditionalFormatting>
  <conditionalFormatting sqref="Q23">
    <cfRule type="expression" dxfId="557" priority="2201">
      <formula>AND(OR($J23="RM1",AA23="LIV"),$T23&lt;&gt;"LEVEE",$T23&lt;&gt;"1")</formula>
    </cfRule>
  </conditionalFormatting>
  <conditionalFormatting sqref="Q23">
    <cfRule type="expression" dxfId="556" priority="2202">
      <formula>AND(OR($J23="LIV",AA23="RM1"),$T23&lt;&gt;"LEVEE",$T23&lt;&gt;"1")</formula>
    </cfRule>
    <cfRule type="expression" dxfId="555" priority="2203">
      <formula>$T23="LEVEE"</formula>
    </cfRule>
    <cfRule type="expression" dxfId="554" priority="2204">
      <formula>$P23="X"</formula>
    </cfRule>
  </conditionalFormatting>
  <conditionalFormatting sqref="Q29">
    <cfRule type="expression" dxfId="553" priority="2193">
      <formula>AND(OR($J29="RM1",AA29="LIV"),$T29&lt;&gt;"LEVEE",$T29&lt;&gt;"1")</formula>
    </cfRule>
  </conditionalFormatting>
  <conditionalFormatting sqref="Q29">
    <cfRule type="expression" dxfId="552" priority="2194">
      <formula>AND(OR($J29="LIV",AA29="RM1"),$T29&lt;&gt;"LEVEE",$T29&lt;&gt;"1")</formula>
    </cfRule>
    <cfRule type="expression" dxfId="551" priority="2195">
      <formula>$T29="LEVEE"</formula>
    </cfRule>
    <cfRule type="expression" dxfId="550" priority="2196">
      <formula>$P29="X"</formula>
    </cfRule>
  </conditionalFormatting>
  <conditionalFormatting sqref="Q30">
    <cfRule type="expression" dxfId="549" priority="2189">
      <formula>AND(OR($J30="RM1",AA30="LIV"),$T30&lt;&gt;"LEVEE",$T30&lt;&gt;"1")</formula>
    </cfRule>
  </conditionalFormatting>
  <conditionalFormatting sqref="Q30">
    <cfRule type="expression" dxfId="548" priority="2190">
      <formula>AND(OR($J30="LIV",AA30="RM1"),$T30&lt;&gt;"LEVEE",$T30&lt;&gt;"1")</formula>
    </cfRule>
    <cfRule type="expression" dxfId="547" priority="2191">
      <formula>$T30="LEVEE"</formula>
    </cfRule>
    <cfRule type="expression" dxfId="546" priority="2192">
      <formula>$P30="X"</formula>
    </cfRule>
  </conditionalFormatting>
  <conditionalFormatting sqref="Q13">
    <cfRule type="expression" dxfId="545" priority="2141">
      <formula>AND(OR($J13="RM1",AA13="LIV"),$T13&lt;&gt;"LEVEE",$T13&lt;&gt;"1")</formula>
    </cfRule>
  </conditionalFormatting>
  <conditionalFormatting sqref="Q13">
    <cfRule type="expression" dxfId="544" priority="2142">
      <formula>AND(OR($J13="LIV",AA13="RM1"),$T13&lt;&gt;"LEVEE",$T13&lt;&gt;"1")</formula>
    </cfRule>
    <cfRule type="expression" dxfId="543" priority="2143">
      <formula>$T13="LEVEE"</formula>
    </cfRule>
    <cfRule type="expression" dxfId="542" priority="2144">
      <formula>$P13="X"</formula>
    </cfRule>
  </conditionalFormatting>
  <conditionalFormatting sqref="Q27">
    <cfRule type="expression" dxfId="541" priority="2085">
      <formula>AND(OR($J27="RM1",AA27="LIV"),$T27&lt;&gt;"LEVEE",$T27&lt;&gt;"1")</formula>
    </cfRule>
  </conditionalFormatting>
  <conditionalFormatting sqref="Q27">
    <cfRule type="expression" dxfId="540" priority="2086">
      <formula>AND(OR($J27="LIV",AA27="RM1"),$T27&lt;&gt;"LEVEE",$T27&lt;&gt;"1")</formula>
    </cfRule>
    <cfRule type="expression" dxfId="539" priority="2087">
      <formula>$T27="LEVEE"</formula>
    </cfRule>
    <cfRule type="expression" dxfId="538" priority="2088">
      <formula>$P27="X"</formula>
    </cfRule>
  </conditionalFormatting>
  <conditionalFormatting sqref="H40:P40">
    <cfRule type="expression" dxfId="537" priority="1835">
      <formula>AND(OR($J40="RM1",S40="LIV"),$T40&lt;&gt;"LEVEE",$T40&lt;&gt;"1")</formula>
    </cfRule>
  </conditionalFormatting>
  <conditionalFormatting sqref="H40:P40">
    <cfRule type="expression" dxfId="536" priority="1839">
      <formula>AND(OR($J40="LIV",S40="RM1"),$T40&lt;&gt;"LEVEE",$T40&lt;&gt;"1")</formula>
    </cfRule>
    <cfRule type="expression" dxfId="535" priority="1840">
      <formula>$T40="LEVEE"</formula>
    </cfRule>
    <cfRule type="expression" dxfId="534" priority="1841">
      <formula>$P40="X"</formula>
    </cfRule>
  </conditionalFormatting>
  <conditionalFormatting sqref="A40:P40">
    <cfRule type="expression" dxfId="533" priority="1842">
      <formula>AND(OR($J40="RM1",K40="LIV"),$T40&lt;&gt;"LEVEE",$T40&lt;&gt;"1")</formula>
    </cfRule>
    <cfRule type="expression" dxfId="532" priority="1843">
      <formula>AND(OR($J40="LIV",K40="RM1"),$T40&lt;&gt;"LEVEE",$T40&lt;&gt;"1")</formula>
    </cfRule>
    <cfRule type="expression" dxfId="531" priority="1844">
      <formula>$T40="LEVEE"</formula>
    </cfRule>
    <cfRule type="expression" dxfId="530" priority="1845">
      <formula>$P40="X"</formula>
    </cfRule>
  </conditionalFormatting>
  <conditionalFormatting sqref="Q40">
    <cfRule type="expression" dxfId="529" priority="1822">
      <formula>AND(OR($J40="RM1",AA40="LIV"),$T40&lt;&gt;"LEVEE",$T40&lt;&gt;"1")</formula>
    </cfRule>
  </conditionalFormatting>
  <conditionalFormatting sqref="Q40">
    <cfRule type="expression" dxfId="528" priority="1823">
      <formula>AND(OR($J40="LIV",AA40="RM1"),$T40&lt;&gt;"LEVEE",$T40&lt;&gt;"1")</formula>
    </cfRule>
    <cfRule type="expression" dxfId="527" priority="1824">
      <formula>$T40="LEVEE"</formula>
    </cfRule>
    <cfRule type="expression" dxfId="526" priority="1825">
      <formula>$P40="X"</formula>
    </cfRule>
  </conditionalFormatting>
  <conditionalFormatting sqref="Q40">
    <cfRule type="expression" dxfId="525" priority="1826">
      <formula>AND(OR($J40="RM1",AA40="LIV"),$T40&lt;&gt;"LEVEE",$T40&lt;&gt;"1")</formula>
    </cfRule>
    <cfRule type="expression" dxfId="524" priority="1827">
      <formula>AND(OR($J40="LIV",AA40="RM1"),$T40&lt;&gt;"LEVEE",$T40&lt;&gt;"1")</formula>
    </cfRule>
    <cfRule type="expression" dxfId="523" priority="1828">
      <formula>$T40="LEVEE"</formula>
    </cfRule>
    <cfRule type="expression" dxfId="522" priority="1829">
      <formula>$P40="X"</formula>
    </cfRule>
  </conditionalFormatting>
  <conditionalFormatting sqref="H39:P39">
    <cfRule type="expression" dxfId="521" priority="1741">
      <formula>AND(OR($J39="RM1",S39="LIV"),$T39&lt;&gt;"LEVEE",$T39&lt;&gt;"1")</formula>
    </cfRule>
  </conditionalFormatting>
  <conditionalFormatting sqref="H39:P39">
    <cfRule type="expression" dxfId="520" priority="1745">
      <formula>AND(OR($J39="LIV",S39="RM1"),$T39&lt;&gt;"LEVEE",$T39&lt;&gt;"1")</formula>
    </cfRule>
    <cfRule type="expression" dxfId="519" priority="1746">
      <formula>$T39="LEVEE"</formula>
    </cfRule>
    <cfRule type="expression" dxfId="518" priority="1747">
      <formula>$P39="X"</formula>
    </cfRule>
  </conditionalFormatting>
  <conditionalFormatting sqref="A39:P39">
    <cfRule type="expression" dxfId="517" priority="1748">
      <formula>AND(OR($J39="RM1",K39="LIV"),$T39&lt;&gt;"LEVEE",$T39&lt;&gt;"1")</formula>
    </cfRule>
    <cfRule type="expression" dxfId="516" priority="1749">
      <formula>AND(OR($J39="LIV",K39="RM1"),$T39&lt;&gt;"LEVEE",$T39&lt;&gt;"1")</formula>
    </cfRule>
    <cfRule type="expression" dxfId="515" priority="1750">
      <formula>$T39="LEVEE"</formula>
    </cfRule>
    <cfRule type="expression" dxfId="514" priority="1751">
      <formula>$P39="X"</formula>
    </cfRule>
  </conditionalFormatting>
  <conditionalFormatting sqref="Q39">
    <cfRule type="expression" dxfId="513" priority="1728">
      <formula>AND(OR($J39="RM1",AA39="LIV"),$T39&lt;&gt;"LEVEE",$T39&lt;&gt;"1")</formula>
    </cfRule>
  </conditionalFormatting>
  <conditionalFormatting sqref="Q39">
    <cfRule type="expression" dxfId="512" priority="1729">
      <formula>AND(OR($J39="LIV",AA39="RM1"),$T39&lt;&gt;"LEVEE",$T39&lt;&gt;"1")</formula>
    </cfRule>
    <cfRule type="expression" dxfId="511" priority="1730">
      <formula>$T39="LEVEE"</formula>
    </cfRule>
    <cfRule type="expression" dxfId="510" priority="1731">
      <formula>$P39="X"</formula>
    </cfRule>
  </conditionalFormatting>
  <conditionalFormatting sqref="Q39">
    <cfRule type="expression" dxfId="509" priority="1732">
      <formula>AND(OR($J39="RM1",AA39="LIV"),$T39&lt;&gt;"LEVEE",$T39&lt;&gt;"1")</formula>
    </cfRule>
    <cfRule type="expression" dxfId="508" priority="1733">
      <formula>AND(OR($J39="LIV",AA39="RM1"),$T39&lt;&gt;"LEVEE",$T39&lt;&gt;"1")</formula>
    </cfRule>
    <cfRule type="expression" dxfId="507" priority="1734">
      <formula>$T39="LEVEE"</formula>
    </cfRule>
    <cfRule type="expression" dxfId="506" priority="1735">
      <formula>$P39="X"</formula>
    </cfRule>
  </conditionalFormatting>
  <conditionalFormatting sqref="A17:P17">
    <cfRule type="expression" dxfId="505" priority="1624">
      <formula>AND(OR($J17="RM1",K17="LIV"),$T17&lt;&gt;"LEVEE",$T17&lt;&gt;"1")</formula>
    </cfRule>
    <cfRule type="expression" dxfId="504" priority="1625">
      <formula>AND(OR($J17="LIV",K17="RM1"),$T17&lt;&gt;"LEVEE",$T17&lt;&gt;"1")</formula>
    </cfRule>
    <cfRule type="expression" dxfId="503" priority="1626">
      <formula>$T17="LEVEE"</formula>
    </cfRule>
    <cfRule type="expression" dxfId="502" priority="1627">
      <formula>$P17="X"</formula>
    </cfRule>
  </conditionalFormatting>
  <conditionalFormatting sqref="Q17">
    <cfRule type="expression" dxfId="501" priority="1616">
      <formula>AND(OR($J17="RM1",AA17="LIV"),$T17&lt;&gt;"LEVEE",$T17&lt;&gt;"1")</formula>
    </cfRule>
  </conditionalFormatting>
  <conditionalFormatting sqref="Q17">
    <cfRule type="expression" dxfId="500" priority="1617">
      <formula>AND(OR($J17="LIV",AA17="RM1"),$T17&lt;&gt;"LEVEE",$T17&lt;&gt;"1")</formula>
    </cfRule>
    <cfRule type="expression" dxfId="499" priority="1618">
      <formula>$T17="LEVEE"</formula>
    </cfRule>
    <cfRule type="expression" dxfId="498" priority="1619">
      <formula>$P17="X"</formula>
    </cfRule>
  </conditionalFormatting>
  <conditionalFormatting sqref="Q17">
    <cfRule type="expression" dxfId="497" priority="1620">
      <formula>AND(OR($J17="RM1",AA17="LIV"),$T17&lt;&gt;"LEVEE",$T17&lt;&gt;"1")</formula>
    </cfRule>
    <cfRule type="expression" dxfId="496" priority="1621">
      <formula>AND(OR($J17="LIV",AA17="RM1"),$T17&lt;&gt;"LEVEE",$T17&lt;&gt;"1")</formula>
    </cfRule>
    <cfRule type="expression" dxfId="495" priority="1622">
      <formula>$T17="LEVEE"</formula>
    </cfRule>
    <cfRule type="expression" dxfId="494" priority="1623">
      <formula>$P17="X"</formula>
    </cfRule>
  </conditionalFormatting>
  <conditionalFormatting sqref="H48:P48">
    <cfRule type="expression" dxfId="493" priority="1587">
      <formula>AND(OR($J48="RM1",S48="LIV"),$T48&lt;&gt;"LEVEE",$T48&lt;&gt;"1")</formula>
    </cfRule>
  </conditionalFormatting>
  <conditionalFormatting sqref="H48:P48">
    <cfRule type="expression" dxfId="492" priority="1591">
      <formula>AND(OR($J48="LIV",S48="RM1"),$T48&lt;&gt;"LEVEE",$T48&lt;&gt;"1")</formula>
    </cfRule>
    <cfRule type="expression" dxfId="491" priority="1592">
      <formula>$T48="LEVEE"</formula>
    </cfRule>
    <cfRule type="expression" dxfId="490" priority="1593">
      <formula>$P48="X"</formula>
    </cfRule>
  </conditionalFormatting>
  <conditionalFormatting sqref="C48">
    <cfRule type="expression" dxfId="489" priority="1578">
      <formula>AND(OR($J48="RM1",M48="LIV"),$T48&lt;&gt;"LEVEE",$T48&lt;&gt;"1")</formula>
    </cfRule>
  </conditionalFormatting>
  <conditionalFormatting sqref="C48">
    <cfRule type="expression" dxfId="488" priority="1579">
      <formula>AND(OR($J48="LIV",M48="RM1"),$T48&lt;&gt;"LEVEE",$T48&lt;&gt;"1")</formula>
    </cfRule>
    <cfRule type="expression" dxfId="487" priority="1580">
      <formula>$T48="LEVEE"</formula>
    </cfRule>
    <cfRule type="expression" dxfId="486" priority="1581">
      <formula>$P48="X"</formula>
    </cfRule>
  </conditionalFormatting>
  <conditionalFormatting sqref="A48:D48 F48:P48">
    <cfRule type="expression" dxfId="485" priority="1594">
      <formula>AND(OR($J48="RM1",K48="LIV"),$T48&lt;&gt;"LEVEE",$T48&lt;&gt;"1")</formula>
    </cfRule>
    <cfRule type="expression" dxfId="484" priority="1595">
      <formula>AND(OR($J48="LIV",K48="RM1"),$T48&lt;&gt;"LEVEE",$T48&lt;&gt;"1")</formula>
    </cfRule>
    <cfRule type="expression" dxfId="483" priority="1596">
      <formula>$T48="LEVEE"</formula>
    </cfRule>
    <cfRule type="expression" dxfId="482" priority="1597">
      <formula>$P48="X"</formula>
    </cfRule>
  </conditionalFormatting>
  <conditionalFormatting sqref="Q48">
    <cfRule type="expression" dxfId="481" priority="1570">
      <formula>AND(OR($J48="RM1",AA48="LIV"),$T48&lt;&gt;"LEVEE",$T48&lt;&gt;"1")</formula>
    </cfRule>
  </conditionalFormatting>
  <conditionalFormatting sqref="Q48">
    <cfRule type="expression" dxfId="480" priority="1571">
      <formula>AND(OR($J48="LIV",AA48="RM1"),$T48&lt;&gt;"LEVEE",$T48&lt;&gt;"1")</formula>
    </cfRule>
    <cfRule type="expression" dxfId="479" priority="1572">
      <formula>$T48="LEVEE"</formula>
    </cfRule>
    <cfRule type="expression" dxfId="478" priority="1573">
      <formula>$P48="X"</formula>
    </cfRule>
  </conditionalFormatting>
  <conditionalFormatting sqref="Q48">
    <cfRule type="expression" dxfId="477" priority="1574">
      <formula>AND(OR($J48="RM1",AA48="LIV"),$T48&lt;&gt;"LEVEE",$T48&lt;&gt;"1")</formula>
    </cfRule>
    <cfRule type="expression" dxfId="476" priority="1575">
      <formula>AND(OR($J48="LIV",AA48="RM1"),$T48&lt;&gt;"LEVEE",$T48&lt;&gt;"1")</formula>
    </cfRule>
    <cfRule type="expression" dxfId="475" priority="1576">
      <formula>$T48="LEVEE"</formula>
    </cfRule>
    <cfRule type="expression" dxfId="474" priority="1577">
      <formula>$P48="X"</formula>
    </cfRule>
  </conditionalFormatting>
  <conditionalFormatting sqref="E48">
    <cfRule type="expression" dxfId="473" priority="1543">
      <formula>AND(OR($J48="RM1",O48="LIV"),$T48&lt;&gt;"LEVEE",$T48&lt;&gt;"1")</formula>
    </cfRule>
    <cfRule type="expression" dxfId="472" priority="1544">
      <formula>AND(OR($J48="LIV",O48="RM1"),$T48&lt;&gt;"LEVEE",$T48&lt;&gt;"1")</formula>
    </cfRule>
    <cfRule type="expression" dxfId="471" priority="1545">
      <formula>$T48="LEVEE"</formula>
    </cfRule>
    <cfRule type="expression" dxfId="470" priority="1546">
      <formula>$P48="X"</formula>
    </cfRule>
  </conditionalFormatting>
  <conditionalFormatting sqref="H71:P71">
    <cfRule type="expression" dxfId="469" priority="1532">
      <formula>AND(OR($J71="RM1",S71="LIV"),$T71&lt;&gt;"LEVEE",$T71&lt;&gt;"1")</formula>
    </cfRule>
  </conditionalFormatting>
  <conditionalFormatting sqref="H71:P71">
    <cfRule type="expression" dxfId="468" priority="1536">
      <formula>AND(OR($J71="LIV",S71="RM1"),$T71&lt;&gt;"LEVEE",$T71&lt;&gt;"1")</formula>
    </cfRule>
    <cfRule type="expression" dxfId="467" priority="1537">
      <formula>$T71="LEVEE"</formula>
    </cfRule>
    <cfRule type="expression" dxfId="466" priority="1538">
      <formula>$P71="X"</formula>
    </cfRule>
  </conditionalFormatting>
  <conditionalFormatting sqref="A71:P71">
    <cfRule type="expression" dxfId="465" priority="1539">
      <formula>AND(OR($J71="RM1",K71="LIV"),$T71&lt;&gt;"LEVEE",$T71&lt;&gt;"1")</formula>
    </cfRule>
    <cfRule type="expression" dxfId="464" priority="1540">
      <formula>AND(OR($J71="LIV",K71="RM1"),$T71&lt;&gt;"LEVEE",$T71&lt;&gt;"1")</formula>
    </cfRule>
    <cfRule type="expression" dxfId="463" priority="1541">
      <formula>$T71="LEVEE"</formula>
    </cfRule>
    <cfRule type="expression" dxfId="462" priority="1542">
      <formula>$P71="X"</formula>
    </cfRule>
  </conditionalFormatting>
  <conditionalFormatting sqref="Q71">
    <cfRule type="expression" dxfId="461" priority="1519">
      <formula>AND(OR($J71="RM1",AA71="LIV"),$T71&lt;&gt;"LEVEE",$T71&lt;&gt;"1")</formula>
    </cfRule>
  </conditionalFormatting>
  <conditionalFormatting sqref="Q71">
    <cfRule type="expression" dxfId="460" priority="1520">
      <formula>AND(OR($J71="LIV",AA71="RM1"),$T71&lt;&gt;"LEVEE",$T71&lt;&gt;"1")</formula>
    </cfRule>
    <cfRule type="expression" dxfId="459" priority="1521">
      <formula>$T71="LEVEE"</formula>
    </cfRule>
    <cfRule type="expression" dxfId="458" priority="1522">
      <formula>$P71="X"</formula>
    </cfRule>
  </conditionalFormatting>
  <conditionalFormatting sqref="Q71">
    <cfRule type="expression" dxfId="457" priority="1523">
      <formula>AND(OR($J71="RM1",AA71="LIV"),$T71&lt;&gt;"LEVEE",$T71&lt;&gt;"1")</formula>
    </cfRule>
    <cfRule type="expression" dxfId="456" priority="1524">
      <formula>AND(OR($J71="LIV",AA71="RM1"),$T71&lt;&gt;"LEVEE",$T71&lt;&gt;"1")</formula>
    </cfRule>
    <cfRule type="expression" dxfId="455" priority="1525">
      <formula>$T71="LEVEE"</formula>
    </cfRule>
    <cfRule type="expression" dxfId="454" priority="1526">
      <formula>$P71="X"</formula>
    </cfRule>
  </conditionalFormatting>
  <conditionalFormatting sqref="V21 S21:T24 V23:V24 S29:T30 S63:T63 V63 S69:T70 V70 S13:T13 V13 V35 S83:T84 V83:V84 S27:T27 V27 R31:T31 V29:V31 S37:T37 V37 U10:U18 S71:V71 S35:T35 S51 S85:V113 S46:V48 S115:V130 U72:U84 U49:U70 S138:V140 S142:V147 S132:V136 U20:U37 S152:V201 S39:V43 S203:V252">
    <cfRule type="expression" dxfId="453" priority="3388">
      <formula>AND(OR($J10="RM1",#REF!="LIV"),$T10&lt;&gt;"LEVEE",$T10&lt;&gt;"1")</formula>
    </cfRule>
  </conditionalFormatting>
  <conditionalFormatting sqref="W21:AA24 W29:AA30 W37:Y37 W63:Y63 W69:Y71 W13:AA13 W35:Y35 W27:AA27 W31:Y31 W83:AA84 W46:Y48 W115:AA127 W138:AA140 W142:AA147 W152:AA177 W132:AA134 W39:Y43 W86:AA98 W85:Y85 W101:AA113 W129:AA129 W128:Y128 W136:AA136 W135:Y135 W189:AA190 W188:Y188 W192:AA197 W191:Y191 W99:Y100 W130:Y130 W179:AA187 W178:Y178 W199:AA201 W198:Y198 W203:AA252">
    <cfRule type="expression" dxfId="452" priority="3389">
      <formula>AND(OR($J13="RM1",AB13="LIV"),$T13&lt;&gt;"LEVEE",$T13&lt;&gt;"1")</formula>
    </cfRule>
  </conditionalFormatting>
  <conditionalFormatting sqref="R13 R21:R24 R29:R30 R63 R35 R27 R37 R69:R71 R83:R113 R46:R48 R115:R130 R138:R140 R142:R147 R152:R201 R132:R136 R39:R43 R203:R252">
    <cfRule type="expression" dxfId="451" priority="3422">
      <formula>AND(OR($J13="RM1",#REF!="LIV"),$T13&lt;&gt;"LEVEE",$T13&lt;&gt;"1")</formula>
    </cfRule>
  </conditionalFormatting>
  <conditionalFormatting sqref="V21 S21:T24 V23:V24 S29:T30 S63:T63 V63 S69:T70 V70 S13:T13 V13 V35 S83:T84 V83:V84 S27:T27 V27 R31:T31 V29:V31 S37:T37 V37 U10:U18 S71:V71 S35:T35 S51 S85:V113 S46:V48 S115:V130 U72:U84 U49:U70 S138:V140 S142:V147 S132:V136 U20:U37 S152:V201 S39:V43 S203:V252">
    <cfRule type="expression" dxfId="450" priority="3427">
      <formula>AND(OR($J10="LIV",#REF!="RM1"),$T10&lt;&gt;"LEVEE",$T10&lt;&gt;"1")</formula>
    </cfRule>
    <cfRule type="expression" dxfId="449" priority="3428">
      <formula>$T10="LEVEE"</formula>
    </cfRule>
    <cfRule type="expression" dxfId="448" priority="3429">
      <formula>$P10="X"</formula>
    </cfRule>
  </conditionalFormatting>
  <conditionalFormatting sqref="W21:AA24 W37:Y37 W63:Y63 W69:Y71 W13:AA13 W35:Y35 W27:AA27 W29:AA31 W83:AA84 W46:Y48 W115:AA127 W138:AA140 W142:AA147 W152:AA177 W132:AA134 W39:Y43 W86:AA98 W85:Y85 W101:AA113 W129:AA129 W128:Y128 W136:AA136 W135:Y135 W189:AA190 W188:Y188 W192:AA197 W191:Y191 W99:Y100 W130:Y130 W179:AA187 W178:Y178 W199:AA201 W198:Y198 W203:AA252">
    <cfRule type="expression" dxfId="447" priority="3430">
      <formula>AND(OR($J13="LIV",AB13="RM1"),$T13&lt;&gt;"LEVEE",$T13&lt;&gt;"1")</formula>
    </cfRule>
    <cfRule type="expression" dxfId="446" priority="3431">
      <formula>$T13="LEVEE"</formula>
    </cfRule>
    <cfRule type="expression" dxfId="445" priority="3432">
      <formula>$P13="X"</formula>
    </cfRule>
  </conditionalFormatting>
  <conditionalFormatting sqref="R13 R21:R24 R29:R30 R63 R35 R27 R37 R69:R71 R83:R113 R46:R48 R115:R130 R138:R140 R142:R147 R152:R201 R132:R136 R39:R43 R203:R252">
    <cfRule type="expression" dxfId="444" priority="3532">
      <formula>AND(OR($J13="LIV",#REF!="RM1"),$T13&lt;&gt;"LEVEE",$T13&lt;&gt;"1")</formula>
    </cfRule>
    <cfRule type="expression" dxfId="443" priority="3533">
      <formula>$T13="LEVEE"</formula>
    </cfRule>
    <cfRule type="expression" dxfId="442" priority="3534">
      <formula>$P13="X"</formula>
    </cfRule>
  </conditionalFormatting>
  <conditionalFormatting sqref="XEP31:XEU31">
    <cfRule type="expression" dxfId="441" priority="3883">
      <formula>AND(OR($J31="LIV",A31="RM1"),$T31&lt;&gt;"LEVEE",$T31&lt;&gt;"1")</formula>
    </cfRule>
    <cfRule type="expression" dxfId="440" priority="3884">
      <formula>$T31="LEVEE"</formula>
    </cfRule>
    <cfRule type="expression" dxfId="439" priority="3885">
      <formula>$P31="X"</formula>
    </cfRule>
  </conditionalFormatting>
  <conditionalFormatting sqref="XEV31:XEW31">
    <cfRule type="expression" dxfId="438" priority="3895">
      <formula>AND(OR($J31="LIV",F31="RM1"),$T31&lt;&gt;"LEVEE",$T31&lt;&gt;"1")</formula>
    </cfRule>
    <cfRule type="expression" dxfId="437" priority="3896">
      <formula>$T31="LEVEE"</formula>
    </cfRule>
    <cfRule type="expression" dxfId="436" priority="3897">
      <formula>$P31="X"</formula>
    </cfRule>
  </conditionalFormatting>
  <conditionalFormatting sqref="Q10:Q18 Q115:Q130 Q46:Q113 Q138:Q140 Q142:Q147 Q132:Q136 Q20:Q37 Q152:Q201 Q39:Q43 Q203:Q252">
    <cfRule type="expression" dxfId="435" priority="3898">
      <formula>AND(OR($J10="RM1",AA10="LIV"),$T10&lt;&gt;"LEVEE",$T10&lt;&gt;"1")</formula>
    </cfRule>
    <cfRule type="expression" dxfId="434" priority="3899">
      <formula>AND(OR($J10="RM1",#REF!="LIV"),$T10&lt;&gt;"LEVEE",$T10&lt;&gt;"1")</formula>
    </cfRule>
    <cfRule type="expression" dxfId="433" priority="3900">
      <formula>AND(OR($J10="LIV",AA10="RM1"),$T10&lt;&gt;"LEVEE",$T10&lt;&gt;"1")</formula>
    </cfRule>
    <cfRule type="expression" dxfId="432" priority="3901">
      <formula>$T10="LEVEE"</formula>
    </cfRule>
    <cfRule type="expression" dxfId="431" priority="3902">
      <formula>$P10="X"</formula>
    </cfRule>
  </conditionalFormatting>
  <conditionalFormatting sqref="U10:U18 U115:U130 U46:U113 U138:U140 U142:U147 U132:U136 U20:U37 U152:U201 U39:U43 U203:U252">
    <cfRule type="expression" dxfId="430" priority="3903">
      <formula>AND(OR($J10="RM1",#REF!="LIV"),$T10&lt;&gt;"LEVEE",$T10&lt;&gt;"1")</formula>
    </cfRule>
    <cfRule type="expression" dxfId="429" priority="3904">
      <formula>AND(OR($J10="RM1",#REF!="LIV"),$T10&lt;&gt;"LEVEE",$T10&lt;&gt;"1")</formula>
    </cfRule>
    <cfRule type="expression" dxfId="428" priority="3905">
      <formula>AND(OR($J10="LIV",#REF!="RM1"),$T10&lt;&gt;"LEVEE",$T10&lt;&gt;"1")</formula>
    </cfRule>
    <cfRule type="expression" dxfId="427" priority="3906">
      <formula>$T10="LEVEE"</formula>
    </cfRule>
    <cfRule type="expression" dxfId="426" priority="3907">
      <formula>$P10="X"</formula>
    </cfRule>
  </conditionalFormatting>
  <conditionalFormatting sqref="V11:V15 V23:V37 R17:V18 V49:V52 V62:V65 V70 V67:V68 R39:V43 R10:U16 R46:V48 R115:V130 V59:V60 V54 R49:U54 R59:U70 R71:V113 R55:V58 R138:V140 R142:V147 R132:V136 R20:U37 V20:V21 R152:V201 R203:V252">
    <cfRule type="expression" dxfId="425" priority="3948">
      <formula>AND(OR($J10="RM1",#REF!="LIV"),$T10&lt;&gt;"LEVEE",$T10&lt;&gt;"1")</formula>
    </cfRule>
    <cfRule type="expression" dxfId="424" priority="3949">
      <formula>AND(OR($J10="LIV",#REF!="RM1"),$T10&lt;&gt;"LEVEE",$T10&lt;&gt;"1")</formula>
    </cfRule>
    <cfRule type="expression" dxfId="423" priority="3950">
      <formula>$T10="LEVEE"</formula>
    </cfRule>
    <cfRule type="expression" dxfId="422" priority="3951">
      <formula>$P10="X"</formula>
    </cfRule>
  </conditionalFormatting>
  <conditionalFormatting sqref="W10:AA18 W138:AA140 W142:AA147 W39:AA43 W132:AA134 W152:AA177 W20:AA37 W47:AA54 W115:AA127 W46:Y46 W79:AA84 W78:Y78 W86:AA98 W85:Y85 W101:AA113 W57:AA57 W129:AA129 W128:Y128 W136:AA136 W135:Y135 W189:AA190 W188:Y188 W192:AA197 W191:Y191 W55:Y56 W59:AA70 W58:Y58 W73:AA77 W71:Y72 W99:Y100 W130:Y130 W179:AA187 W178:Y178 W199:AA201 W198:Y198 W203:AA252">
    <cfRule type="expression" dxfId="421" priority="3952">
      <formula>AND(OR($J10="RM1",AB10="LIV"),$T10&lt;&gt;"LEVEE",$T10&lt;&gt;"1")</formula>
    </cfRule>
    <cfRule type="expression" dxfId="420" priority="3953">
      <formula>AND(OR($J10="LIV",AB10="RM1"),$T10&lt;&gt;"LEVEE",$T10&lt;&gt;"1")</formula>
    </cfRule>
    <cfRule type="expression" dxfId="419" priority="3954">
      <formula>$T10="LEVEE"</formula>
    </cfRule>
    <cfRule type="expression" dxfId="418" priority="3955">
      <formula>$P10="X"</formula>
    </cfRule>
  </conditionalFormatting>
  <conditionalFormatting sqref="V22">
    <cfRule type="expression" dxfId="417" priority="525">
      <formula>AND(OR($J22="RM1",#REF!="LIV"),$T22&lt;&gt;"LEVEE",$T22&lt;&gt;"1")</formula>
    </cfRule>
  </conditionalFormatting>
  <conditionalFormatting sqref="V22">
    <cfRule type="expression" dxfId="416" priority="526">
      <formula>AND(OR($J22="LIV",#REF!="RM1"),$T22&lt;&gt;"LEVEE",$T22&lt;&gt;"1")</formula>
    </cfRule>
    <cfRule type="expression" dxfId="415" priority="527">
      <formula>$T22="LEVEE"</formula>
    </cfRule>
    <cfRule type="expression" dxfId="414" priority="528">
      <formula>$P22="X"</formula>
    </cfRule>
  </conditionalFormatting>
  <conditionalFormatting sqref="V22">
    <cfRule type="expression" dxfId="413" priority="529">
      <formula>AND(OR($J22="RM1",#REF!="LIV"),$T22&lt;&gt;"LEVEE",$T22&lt;&gt;"1")</formula>
    </cfRule>
    <cfRule type="expression" dxfId="412" priority="530">
      <formula>AND(OR($J22="LIV",#REF!="RM1"),$T22&lt;&gt;"LEVEE",$T22&lt;&gt;"1")</formula>
    </cfRule>
    <cfRule type="expression" dxfId="411" priority="531">
      <formula>$T22="LEVEE"</formula>
    </cfRule>
    <cfRule type="expression" dxfId="410" priority="532">
      <formula>$P22="X"</formula>
    </cfRule>
  </conditionalFormatting>
  <conditionalFormatting sqref="V61">
    <cfRule type="expression" dxfId="409" priority="521">
      <formula>AND(OR($J61="RM1",#REF!="LIV"),$T61&lt;&gt;"LEVEE",$T61&lt;&gt;"1")</formula>
    </cfRule>
    <cfRule type="expression" dxfId="408" priority="522">
      <formula>AND(OR($J61="LIV",#REF!="RM1"),$T61&lt;&gt;"LEVEE",$T61&lt;&gt;"1")</formula>
    </cfRule>
    <cfRule type="expression" dxfId="407" priority="523">
      <formula>$T61="LEVEE"</formula>
    </cfRule>
    <cfRule type="expression" dxfId="406" priority="524">
      <formula>$P61="X"</formula>
    </cfRule>
  </conditionalFormatting>
  <conditionalFormatting sqref="V66">
    <cfRule type="expression" dxfId="405" priority="517">
      <formula>AND(OR($J66="RM1",#REF!="LIV"),$T66&lt;&gt;"LEVEE",$T66&lt;&gt;"1")</formula>
    </cfRule>
    <cfRule type="expression" dxfId="404" priority="518">
      <formula>AND(OR($J66="LIV",#REF!="RM1"),$T66&lt;&gt;"LEVEE",$T66&lt;&gt;"1")</formula>
    </cfRule>
    <cfRule type="expression" dxfId="403" priority="519">
      <formula>$T66="LEVEE"</formula>
    </cfRule>
    <cfRule type="expression" dxfId="402" priority="520">
      <formula>$P66="X"</formula>
    </cfRule>
  </conditionalFormatting>
  <conditionalFormatting sqref="V69">
    <cfRule type="expression" dxfId="401" priority="509">
      <formula>AND(OR($J69="RM1",#REF!="LIV"),$T69&lt;&gt;"LEVEE",$T69&lt;&gt;"1")</formula>
    </cfRule>
  </conditionalFormatting>
  <conditionalFormatting sqref="V69">
    <cfRule type="expression" dxfId="400" priority="510">
      <formula>AND(OR($J69="LIV",#REF!="RM1"),$T69&lt;&gt;"LEVEE",$T69&lt;&gt;"1")</formula>
    </cfRule>
    <cfRule type="expression" dxfId="399" priority="511">
      <formula>$T69="LEVEE"</formula>
    </cfRule>
    <cfRule type="expression" dxfId="398" priority="512">
      <formula>$P69="X"</formula>
    </cfRule>
  </conditionalFormatting>
  <conditionalFormatting sqref="V69">
    <cfRule type="expression" dxfId="397" priority="513">
      <formula>AND(OR($J69="RM1",#REF!="LIV"),$T69&lt;&gt;"LEVEE",$T69&lt;&gt;"1")</formula>
    </cfRule>
    <cfRule type="expression" dxfId="396" priority="514">
      <formula>AND(OR($J69="LIV",#REF!="RM1"),$T69&lt;&gt;"LEVEE",$T69&lt;&gt;"1")</formula>
    </cfRule>
    <cfRule type="expression" dxfId="395" priority="515">
      <formula>$T69="LEVEE"</formula>
    </cfRule>
    <cfRule type="expression" dxfId="394" priority="516">
      <formula>$P69="X"</formula>
    </cfRule>
  </conditionalFormatting>
  <conditionalFormatting sqref="S10:S12">
    <cfRule type="expression" dxfId="393" priority="463">
      <formula>AND(OR($J10="RM1",#REF!="LIV"),$T10&lt;&gt;"LEVEE",$T10&lt;&gt;"1")</formula>
    </cfRule>
  </conditionalFormatting>
  <conditionalFormatting sqref="S10:S12">
    <cfRule type="expression" dxfId="392" priority="464">
      <formula>AND(OR($J10="LIV",#REF!="RM1"),$T10&lt;&gt;"LEVEE",$T10&lt;&gt;"1")</formula>
    </cfRule>
    <cfRule type="expression" dxfId="391" priority="465">
      <formula>$T10="LEVEE"</formula>
    </cfRule>
    <cfRule type="expression" dxfId="390" priority="466">
      <formula>$P10="X"</formula>
    </cfRule>
  </conditionalFormatting>
  <conditionalFormatting sqref="Q44:Q45">
    <cfRule type="expression" dxfId="389" priority="425">
      <formula>AND(OR($J44="RM1",AA44="LIV"),$T44&lt;&gt;"LEVEE",$T44&lt;&gt;"1")</formula>
    </cfRule>
  </conditionalFormatting>
  <conditionalFormatting sqref="Q44:Q45">
    <cfRule type="expression" dxfId="388" priority="426">
      <formula>AND(OR($J44="LIV",AA44="RM1"),$T44&lt;&gt;"LEVEE",$T44&lt;&gt;"1")</formula>
    </cfRule>
    <cfRule type="expression" dxfId="387" priority="427">
      <formula>$T44="LEVEE"</formula>
    </cfRule>
    <cfRule type="expression" dxfId="386" priority="428">
      <formula>$P44="X"</formula>
    </cfRule>
  </conditionalFormatting>
  <conditionalFormatting sqref="H44:P45">
    <cfRule type="expression" dxfId="385" priority="421">
      <formula>AND(OR($J44="RM1",S44="LIV"),$T44&lt;&gt;"LEVEE",$T44&lt;&gt;"1")</formula>
    </cfRule>
  </conditionalFormatting>
  <conditionalFormatting sqref="H44:P45">
    <cfRule type="expression" dxfId="384" priority="422">
      <formula>AND(OR($J44="LIV",S44="RM1"),$T44&lt;&gt;"LEVEE",$T44&lt;&gt;"1")</formula>
    </cfRule>
    <cfRule type="expression" dxfId="383" priority="423">
      <formula>$T44="LEVEE"</formula>
    </cfRule>
    <cfRule type="expression" dxfId="382" priority="424">
      <formula>$P44="X"</formula>
    </cfRule>
  </conditionalFormatting>
  <conditionalFormatting sqref="A44:Q45">
    <cfRule type="expression" dxfId="381" priority="429">
      <formula>AND(OR($J44="RM1",K44="LIV"),$T44&lt;&gt;"LEVEE",$T44&lt;&gt;"1")</formula>
    </cfRule>
    <cfRule type="expression" dxfId="380" priority="430">
      <formula>AND(OR($J44="LIV",K44="RM1"),$T44&lt;&gt;"LEVEE",$T44&lt;&gt;"1")</formula>
    </cfRule>
    <cfRule type="expression" dxfId="379" priority="431">
      <formula>$T44="LEVEE"</formula>
    </cfRule>
    <cfRule type="expression" dxfId="378" priority="432">
      <formula>$P44="X"</formula>
    </cfRule>
  </conditionalFormatting>
  <conditionalFormatting sqref="S44:V45">
    <cfRule type="expression" dxfId="377" priority="433">
      <formula>AND(OR($J44="RM1",#REF!="LIV"),$T44&lt;&gt;"LEVEE",$T44&lt;&gt;"1")</formula>
    </cfRule>
  </conditionalFormatting>
  <conditionalFormatting sqref="W44:Y45">
    <cfRule type="expression" dxfId="376" priority="434">
      <formula>AND(OR($J44="RM1",AB44="LIV"),$T44&lt;&gt;"LEVEE",$T44&lt;&gt;"1")</formula>
    </cfRule>
  </conditionalFormatting>
  <conditionalFormatting sqref="R44:R45">
    <cfRule type="expression" dxfId="375" priority="435">
      <formula>AND(OR($J44="RM1",#REF!="LIV"),$T44&lt;&gt;"LEVEE",$T44&lt;&gt;"1")</formula>
    </cfRule>
  </conditionalFormatting>
  <conditionalFormatting sqref="S44:V45">
    <cfRule type="expression" dxfId="374" priority="436">
      <formula>AND(OR($J44="LIV",#REF!="RM1"),$T44&lt;&gt;"LEVEE",$T44&lt;&gt;"1")</formula>
    </cfRule>
    <cfRule type="expression" dxfId="373" priority="437">
      <formula>$T44="LEVEE"</formula>
    </cfRule>
    <cfRule type="expression" dxfId="372" priority="438">
      <formula>$P44="X"</formula>
    </cfRule>
  </conditionalFormatting>
  <conditionalFormatting sqref="W44:Y45">
    <cfRule type="expression" dxfId="371" priority="439">
      <formula>AND(OR($J44="LIV",AB44="RM1"),$T44&lt;&gt;"LEVEE",$T44&lt;&gt;"1")</formula>
    </cfRule>
    <cfRule type="expression" dxfId="370" priority="440">
      <formula>$T44="LEVEE"</formula>
    </cfRule>
    <cfRule type="expression" dxfId="369" priority="441">
      <formula>$P44="X"</formula>
    </cfRule>
  </conditionalFormatting>
  <conditionalFormatting sqref="R44:R45">
    <cfRule type="expression" dxfId="368" priority="442">
      <formula>AND(OR($J44="LIV",#REF!="RM1"),$T44&lt;&gt;"LEVEE",$T44&lt;&gt;"1")</formula>
    </cfRule>
    <cfRule type="expression" dxfId="367" priority="443">
      <formula>$T44="LEVEE"</formula>
    </cfRule>
    <cfRule type="expression" dxfId="366" priority="444">
      <formula>$P44="X"</formula>
    </cfRule>
  </conditionalFormatting>
  <conditionalFormatting sqref="Q44:Q45">
    <cfRule type="expression" dxfId="365" priority="445">
      <formula>AND(OR($J44="RM1",AA44="LIV"),$T44&lt;&gt;"LEVEE",$T44&lt;&gt;"1")</formula>
    </cfRule>
    <cfRule type="expression" dxfId="364" priority="446">
      <formula>AND(OR($J44="RM1",#REF!="LIV"),$T44&lt;&gt;"LEVEE",$T44&lt;&gt;"1")</formula>
    </cfRule>
    <cfRule type="expression" dxfId="363" priority="447">
      <formula>AND(OR($J44="LIV",AA44="RM1"),$T44&lt;&gt;"LEVEE",$T44&lt;&gt;"1")</formula>
    </cfRule>
    <cfRule type="expression" dxfId="362" priority="448">
      <formula>$T44="LEVEE"</formula>
    </cfRule>
    <cfRule type="expression" dxfId="361" priority="449">
      <formula>$P44="X"</formula>
    </cfRule>
  </conditionalFormatting>
  <conditionalFormatting sqref="U44:U45">
    <cfRule type="expression" dxfId="360" priority="450">
      <formula>AND(OR($J44="RM1",#REF!="LIV"),$T44&lt;&gt;"LEVEE",$T44&lt;&gt;"1")</formula>
    </cfRule>
    <cfRule type="expression" dxfId="359" priority="451">
      <formula>AND(OR($J44="RM1",#REF!="LIV"),$T44&lt;&gt;"LEVEE",$T44&lt;&gt;"1")</formula>
    </cfRule>
    <cfRule type="expression" dxfId="358" priority="452">
      <formula>AND(OR($J44="LIV",#REF!="RM1"),$T44&lt;&gt;"LEVEE",$T44&lt;&gt;"1")</formula>
    </cfRule>
    <cfRule type="expression" dxfId="357" priority="453">
      <formula>$T44="LEVEE"</formula>
    </cfRule>
    <cfRule type="expression" dxfId="356" priority="454">
      <formula>$P44="X"</formula>
    </cfRule>
  </conditionalFormatting>
  <conditionalFormatting sqref="R44:V45">
    <cfRule type="expression" dxfId="355" priority="455">
      <formula>AND(OR($J44="RM1",#REF!="LIV"),$T44&lt;&gt;"LEVEE",$T44&lt;&gt;"1")</formula>
    </cfRule>
    <cfRule type="expression" dxfId="354" priority="456">
      <formula>AND(OR($J44="LIV",#REF!="RM1"),$T44&lt;&gt;"LEVEE",$T44&lt;&gt;"1")</formula>
    </cfRule>
    <cfRule type="expression" dxfId="353" priority="457">
      <formula>$T44="LEVEE"</formula>
    </cfRule>
    <cfRule type="expression" dxfId="352" priority="458">
      <formula>$P44="X"</formula>
    </cfRule>
  </conditionalFormatting>
  <conditionalFormatting sqref="W45:AA45 W44:Y44">
    <cfRule type="expression" dxfId="351" priority="459">
      <formula>AND(OR($J44="RM1",AB44="LIV"),$T44&lt;&gt;"LEVEE",$T44&lt;&gt;"1")</formula>
    </cfRule>
    <cfRule type="expression" dxfId="350" priority="460">
      <formula>AND(OR($J44="LIV",AB44="RM1"),$T44&lt;&gt;"LEVEE",$T44&lt;&gt;"1")</formula>
    </cfRule>
    <cfRule type="expression" dxfId="349" priority="461">
      <formula>$T44="LEVEE"</formula>
    </cfRule>
    <cfRule type="expression" dxfId="348" priority="462">
      <formula>$P44="X"</formula>
    </cfRule>
  </conditionalFormatting>
  <conditionalFormatting sqref="Q114">
    <cfRule type="expression" dxfId="347" priority="349">
      <formula>AND(OR($J114="RM1",AA114="LIV"),$T114&lt;&gt;"LEVEE",$T114&lt;&gt;"1")</formula>
    </cfRule>
  </conditionalFormatting>
  <conditionalFormatting sqref="H114:P114">
    <cfRule type="expression" dxfId="346" priority="350">
      <formula>AND(OR($J114="RM1",S114="LIV"),$T114&lt;&gt;"LEVEE",$T114&lt;&gt;"1")</formula>
    </cfRule>
  </conditionalFormatting>
  <conditionalFormatting sqref="AB114:XEO114 Q114">
    <cfRule type="expression" dxfId="345" priority="351">
      <formula>AND(OR($J114="LIV",AA114="RM1"),$T114&lt;&gt;"LEVEE",$T114&lt;&gt;"1")</formula>
    </cfRule>
    <cfRule type="expression" dxfId="344" priority="352">
      <formula>$T114="LEVEE"</formula>
    </cfRule>
    <cfRule type="expression" dxfId="343" priority="353">
      <formula>$P114="X"</formula>
    </cfRule>
  </conditionalFormatting>
  <conditionalFormatting sqref="H114:P114">
    <cfRule type="expression" dxfId="342" priority="354">
      <formula>AND(OR($J114="LIV",S114="RM1"),$T114&lt;&gt;"LEVEE",$T114&lt;&gt;"1")</formula>
    </cfRule>
    <cfRule type="expression" dxfId="341" priority="355">
      <formula>$T114="LEVEE"</formula>
    </cfRule>
    <cfRule type="expression" dxfId="340" priority="356">
      <formula>$P114="X"</formula>
    </cfRule>
  </conditionalFormatting>
  <conditionalFormatting sqref="A114:Q114">
    <cfRule type="expression" dxfId="339" priority="357">
      <formula>AND(OR($J114="RM1",K114="LIV"),$T114&lt;&gt;"LEVEE",$T114&lt;&gt;"1")</formula>
    </cfRule>
    <cfRule type="expression" dxfId="338" priority="358">
      <formula>AND(OR($J114="LIV",K114="RM1"),$T114&lt;&gt;"LEVEE",$T114&lt;&gt;"1")</formula>
    </cfRule>
    <cfRule type="expression" dxfId="337" priority="359">
      <formula>$T114="LEVEE"</formula>
    </cfRule>
    <cfRule type="expression" dxfId="336" priority="360">
      <formula>$P114="X"</formula>
    </cfRule>
  </conditionalFormatting>
  <conditionalFormatting sqref="S114:V114">
    <cfRule type="expression" dxfId="335" priority="361">
      <formula>AND(OR($J114="RM1",#REF!="LIV"),$T114&lt;&gt;"LEVEE",$T114&lt;&gt;"1")</formula>
    </cfRule>
  </conditionalFormatting>
  <conditionalFormatting sqref="W114:Y114">
    <cfRule type="expression" dxfId="334" priority="362">
      <formula>AND(OR($J114="RM1",AB114="LIV"),$T114&lt;&gt;"LEVEE",$T114&lt;&gt;"1")</formula>
    </cfRule>
  </conditionalFormatting>
  <conditionalFormatting sqref="R114">
    <cfRule type="expression" dxfId="333" priority="363">
      <formula>AND(OR($J114="RM1",#REF!="LIV"),$T114&lt;&gt;"LEVEE",$T114&lt;&gt;"1")</formula>
    </cfRule>
  </conditionalFormatting>
  <conditionalFormatting sqref="S114:V114">
    <cfRule type="expression" dxfId="332" priority="364">
      <formula>AND(OR($J114="LIV",#REF!="RM1"),$T114&lt;&gt;"LEVEE",$T114&lt;&gt;"1")</formula>
    </cfRule>
    <cfRule type="expression" dxfId="331" priority="365">
      <formula>$T114="LEVEE"</formula>
    </cfRule>
    <cfRule type="expression" dxfId="330" priority="366">
      <formula>$P114="X"</formula>
    </cfRule>
  </conditionalFormatting>
  <conditionalFormatting sqref="W114:Y114">
    <cfRule type="expression" dxfId="329" priority="367">
      <formula>AND(OR($J114="LIV",AB114="RM1"),$T114&lt;&gt;"LEVEE",$T114&lt;&gt;"1")</formula>
    </cfRule>
    <cfRule type="expression" dxfId="328" priority="368">
      <formula>$T114="LEVEE"</formula>
    </cfRule>
    <cfRule type="expression" dxfId="327" priority="369">
      <formula>$P114="X"</formula>
    </cfRule>
  </conditionalFormatting>
  <conditionalFormatting sqref="R114">
    <cfRule type="expression" dxfId="326" priority="370">
      <formula>AND(OR($J114="LIV",#REF!="RM1"),$T114&lt;&gt;"LEVEE",$T114&lt;&gt;"1")</formula>
    </cfRule>
    <cfRule type="expression" dxfId="325" priority="371">
      <formula>$T114="LEVEE"</formula>
    </cfRule>
    <cfRule type="expression" dxfId="324" priority="372">
      <formula>$P114="X"</formula>
    </cfRule>
  </conditionalFormatting>
  <conditionalFormatting sqref="Q114">
    <cfRule type="expression" dxfId="323" priority="373">
      <formula>AND(OR($J114="RM1",AA114="LIV"),$T114&lt;&gt;"LEVEE",$T114&lt;&gt;"1")</formula>
    </cfRule>
    <cfRule type="expression" dxfId="322" priority="374">
      <formula>AND(OR($J114="RM1",#REF!="LIV"),$T114&lt;&gt;"LEVEE",$T114&lt;&gt;"1")</formula>
    </cfRule>
    <cfRule type="expression" dxfId="321" priority="375">
      <formula>AND(OR($J114="LIV",AA114="RM1"),$T114&lt;&gt;"LEVEE",$T114&lt;&gt;"1")</formula>
    </cfRule>
    <cfRule type="expression" dxfId="320" priority="376">
      <formula>$T114="LEVEE"</formula>
    </cfRule>
    <cfRule type="expression" dxfId="319" priority="377">
      <formula>$P114="X"</formula>
    </cfRule>
  </conditionalFormatting>
  <conditionalFormatting sqref="U114">
    <cfRule type="expression" dxfId="318" priority="378">
      <formula>AND(OR($J114="RM1",#REF!="LIV"),$T114&lt;&gt;"LEVEE",$T114&lt;&gt;"1")</formula>
    </cfRule>
    <cfRule type="expression" dxfId="317" priority="379">
      <formula>AND(OR($J114="RM1",#REF!="LIV"),$T114&lt;&gt;"LEVEE",$T114&lt;&gt;"1")</formula>
    </cfRule>
    <cfRule type="expression" dxfId="316" priority="380">
      <formula>AND(OR($J114="LIV",#REF!="RM1"),$T114&lt;&gt;"LEVEE",$T114&lt;&gt;"1")</formula>
    </cfRule>
    <cfRule type="expression" dxfId="315" priority="381">
      <formula>$T114="LEVEE"</formula>
    </cfRule>
    <cfRule type="expression" dxfId="314" priority="382">
      <formula>$P114="X"</formula>
    </cfRule>
  </conditionalFormatting>
  <conditionalFormatting sqref="R114:V114">
    <cfRule type="expression" dxfId="313" priority="383">
      <formula>AND(OR($J114="RM1",#REF!="LIV"),$T114&lt;&gt;"LEVEE",$T114&lt;&gt;"1")</formula>
    </cfRule>
    <cfRule type="expression" dxfId="312" priority="384">
      <formula>AND(OR($J114="LIV",#REF!="RM1"),$T114&lt;&gt;"LEVEE",$T114&lt;&gt;"1")</formula>
    </cfRule>
    <cfRule type="expression" dxfId="311" priority="385">
      <formula>$T114="LEVEE"</formula>
    </cfRule>
    <cfRule type="expression" dxfId="310" priority="386">
      <formula>$P114="X"</formula>
    </cfRule>
  </conditionalFormatting>
  <conditionalFormatting sqref="W114:Y114">
    <cfRule type="expression" dxfId="309" priority="387">
      <formula>AND(OR($J114="RM1",AB114="LIV"),$T114&lt;&gt;"LEVEE",$T114&lt;&gt;"1")</formula>
    </cfRule>
    <cfRule type="expression" dxfId="308" priority="388">
      <formula>AND(OR($J114="LIV",AB114="RM1"),$T114&lt;&gt;"LEVEE",$T114&lt;&gt;"1")</formula>
    </cfRule>
    <cfRule type="expression" dxfId="307" priority="389">
      <formula>$T114="LEVEE"</formula>
    </cfRule>
    <cfRule type="expression" dxfId="306" priority="390">
      <formula>$P114="X"</formula>
    </cfRule>
  </conditionalFormatting>
  <conditionalFormatting sqref="Q137">
    <cfRule type="expression" dxfId="305" priority="265">
      <formula>AND(OR($J137="RM1",AA137="LIV"),$T137&lt;&gt;"LEVEE",$T137&lt;&gt;"1")</formula>
    </cfRule>
  </conditionalFormatting>
  <conditionalFormatting sqref="H137:P137">
    <cfRule type="expression" dxfId="304" priority="266">
      <formula>AND(OR($J137="RM1",S137="LIV"),$T137&lt;&gt;"LEVEE",$T137&lt;&gt;"1")</formula>
    </cfRule>
  </conditionalFormatting>
  <conditionalFormatting sqref="Q137 AB137:XEO137">
    <cfRule type="expression" dxfId="303" priority="267">
      <formula>AND(OR($J137="LIV",AA137="RM1"),$T137&lt;&gt;"LEVEE",$T137&lt;&gt;"1")</formula>
    </cfRule>
    <cfRule type="expression" dxfId="302" priority="268">
      <formula>$T137="LEVEE"</formula>
    </cfRule>
    <cfRule type="expression" dxfId="301" priority="269">
      <formula>$P137="X"</formula>
    </cfRule>
  </conditionalFormatting>
  <conditionalFormatting sqref="H137:P137">
    <cfRule type="expression" dxfId="300" priority="270">
      <formula>AND(OR($J137="LIV",S137="RM1"),$T137&lt;&gt;"LEVEE",$T137&lt;&gt;"1")</formula>
    </cfRule>
    <cfRule type="expression" dxfId="299" priority="271">
      <formula>$T137="LEVEE"</formula>
    </cfRule>
    <cfRule type="expression" dxfId="298" priority="272">
      <formula>$P137="X"</formula>
    </cfRule>
  </conditionalFormatting>
  <conditionalFormatting sqref="A137:Q137">
    <cfRule type="expression" dxfId="297" priority="273">
      <formula>AND(OR($J137="RM1",K137="LIV"),$T137&lt;&gt;"LEVEE",$T137&lt;&gt;"1")</formula>
    </cfRule>
    <cfRule type="expression" dxfId="296" priority="274">
      <formula>AND(OR($J137="LIV",K137="RM1"),$T137&lt;&gt;"LEVEE",$T137&lt;&gt;"1")</formula>
    </cfRule>
    <cfRule type="expression" dxfId="295" priority="275">
      <formula>$T137="LEVEE"</formula>
    </cfRule>
    <cfRule type="expression" dxfId="294" priority="276">
      <formula>$P137="X"</formula>
    </cfRule>
  </conditionalFormatting>
  <conditionalFormatting sqref="S137:V137">
    <cfRule type="expression" dxfId="293" priority="277">
      <formula>AND(OR($J137="RM1",#REF!="LIV"),$T137&lt;&gt;"LEVEE",$T137&lt;&gt;"1")</formula>
    </cfRule>
  </conditionalFormatting>
  <conditionalFormatting sqref="W137:Y137">
    <cfRule type="expression" dxfId="292" priority="278">
      <formula>AND(OR($J137="RM1",AB137="LIV"),$T137&lt;&gt;"LEVEE",$T137&lt;&gt;"1")</formula>
    </cfRule>
  </conditionalFormatting>
  <conditionalFormatting sqref="R137">
    <cfRule type="expression" dxfId="291" priority="279">
      <formula>AND(OR($J137="RM1",#REF!="LIV"),$T137&lt;&gt;"LEVEE",$T137&lt;&gt;"1")</formula>
    </cfRule>
  </conditionalFormatting>
  <conditionalFormatting sqref="S137:V137">
    <cfRule type="expression" dxfId="290" priority="280">
      <formula>AND(OR($J137="LIV",#REF!="RM1"),$T137&lt;&gt;"LEVEE",$T137&lt;&gt;"1")</formula>
    </cfRule>
    <cfRule type="expression" dxfId="289" priority="281">
      <formula>$T137="LEVEE"</formula>
    </cfRule>
    <cfRule type="expression" dxfId="288" priority="282">
      <formula>$P137="X"</formula>
    </cfRule>
  </conditionalFormatting>
  <conditionalFormatting sqref="W137:Y137">
    <cfRule type="expression" dxfId="287" priority="283">
      <formula>AND(OR($J137="LIV",AB137="RM1"),$T137&lt;&gt;"LEVEE",$T137&lt;&gt;"1")</formula>
    </cfRule>
    <cfRule type="expression" dxfId="286" priority="284">
      <formula>$T137="LEVEE"</formula>
    </cfRule>
    <cfRule type="expression" dxfId="285" priority="285">
      <formula>$P137="X"</formula>
    </cfRule>
  </conditionalFormatting>
  <conditionalFormatting sqref="R137">
    <cfRule type="expression" dxfId="284" priority="286">
      <formula>AND(OR($J137="LIV",#REF!="RM1"),$T137&lt;&gt;"LEVEE",$T137&lt;&gt;"1")</formula>
    </cfRule>
    <cfRule type="expression" dxfId="283" priority="287">
      <formula>$T137="LEVEE"</formula>
    </cfRule>
    <cfRule type="expression" dxfId="282" priority="288">
      <formula>$P137="X"</formula>
    </cfRule>
  </conditionalFormatting>
  <conditionalFormatting sqref="Q137">
    <cfRule type="expression" dxfId="281" priority="289">
      <formula>AND(OR($J137="RM1",AA137="LIV"),$T137&lt;&gt;"LEVEE",$T137&lt;&gt;"1")</formula>
    </cfRule>
    <cfRule type="expression" dxfId="280" priority="290">
      <formula>AND(OR($J137="RM1",#REF!="LIV"),$T137&lt;&gt;"LEVEE",$T137&lt;&gt;"1")</formula>
    </cfRule>
    <cfRule type="expression" dxfId="279" priority="291">
      <formula>AND(OR($J137="LIV",AA137="RM1"),$T137&lt;&gt;"LEVEE",$T137&lt;&gt;"1")</formula>
    </cfRule>
    <cfRule type="expression" dxfId="278" priority="292">
      <formula>$T137="LEVEE"</formula>
    </cfRule>
    <cfRule type="expression" dxfId="277" priority="293">
      <formula>$P137="X"</formula>
    </cfRule>
  </conditionalFormatting>
  <conditionalFormatting sqref="U137">
    <cfRule type="expression" dxfId="276" priority="294">
      <formula>AND(OR($J137="RM1",#REF!="LIV"),$T137&lt;&gt;"LEVEE",$T137&lt;&gt;"1")</formula>
    </cfRule>
    <cfRule type="expression" dxfId="275" priority="295">
      <formula>AND(OR($J137="RM1",#REF!="LIV"),$T137&lt;&gt;"LEVEE",$T137&lt;&gt;"1")</formula>
    </cfRule>
    <cfRule type="expression" dxfId="274" priority="296">
      <formula>AND(OR($J137="LIV",#REF!="RM1"),$T137&lt;&gt;"LEVEE",$T137&lt;&gt;"1")</formula>
    </cfRule>
    <cfRule type="expression" dxfId="273" priority="297">
      <formula>$T137="LEVEE"</formula>
    </cfRule>
    <cfRule type="expression" dxfId="272" priority="298">
      <formula>$P137="X"</formula>
    </cfRule>
  </conditionalFormatting>
  <conditionalFormatting sqref="R137:V137">
    <cfRule type="expression" dxfId="271" priority="299">
      <formula>AND(OR($J137="RM1",#REF!="LIV"),$T137&lt;&gt;"LEVEE",$T137&lt;&gt;"1")</formula>
    </cfRule>
    <cfRule type="expression" dxfId="270" priority="300">
      <formula>AND(OR($J137="LIV",#REF!="RM1"),$T137&lt;&gt;"LEVEE",$T137&lt;&gt;"1")</formula>
    </cfRule>
    <cfRule type="expression" dxfId="269" priority="301">
      <formula>$T137="LEVEE"</formula>
    </cfRule>
    <cfRule type="expression" dxfId="268" priority="302">
      <formula>$P137="X"</formula>
    </cfRule>
  </conditionalFormatting>
  <conditionalFormatting sqref="W137:Y137">
    <cfRule type="expression" dxfId="267" priority="303">
      <formula>AND(OR($J137="RM1",AB137="LIV"),$T137&lt;&gt;"LEVEE",$T137&lt;&gt;"1")</formula>
    </cfRule>
    <cfRule type="expression" dxfId="266" priority="304">
      <formula>AND(OR($J137="LIV",AB137="RM1"),$T137&lt;&gt;"LEVEE",$T137&lt;&gt;"1")</formula>
    </cfRule>
    <cfRule type="expression" dxfId="265" priority="305">
      <formula>$T137="LEVEE"</formula>
    </cfRule>
    <cfRule type="expression" dxfId="264" priority="306">
      <formula>$P137="X"</formula>
    </cfRule>
  </conditionalFormatting>
  <conditionalFormatting sqref="Q141">
    <cfRule type="expression" dxfId="263" priority="223">
      <formula>AND(OR($J141="RM1",AA141="LIV"),$T141&lt;&gt;"LEVEE",$T141&lt;&gt;"1")</formula>
    </cfRule>
  </conditionalFormatting>
  <conditionalFormatting sqref="H141:P141">
    <cfRule type="expression" dxfId="262" priority="224">
      <formula>AND(OR($J141="RM1",S141="LIV"),$T141&lt;&gt;"LEVEE",$T141&lt;&gt;"1")</formula>
    </cfRule>
  </conditionalFormatting>
  <conditionalFormatting sqref="AB141:XEO141 Q141">
    <cfRule type="expression" dxfId="261" priority="225">
      <formula>AND(OR($J141="LIV",AA141="RM1"),$T141&lt;&gt;"LEVEE",$T141&lt;&gt;"1")</formula>
    </cfRule>
    <cfRule type="expression" dxfId="260" priority="226">
      <formula>$T141="LEVEE"</formula>
    </cfRule>
    <cfRule type="expression" dxfId="259" priority="227">
      <formula>$P141="X"</formula>
    </cfRule>
  </conditionalFormatting>
  <conditionalFormatting sqref="H141:P141">
    <cfRule type="expression" dxfId="258" priority="228">
      <formula>AND(OR($J141="LIV",S141="RM1"),$T141&lt;&gt;"LEVEE",$T141&lt;&gt;"1")</formula>
    </cfRule>
    <cfRule type="expression" dxfId="257" priority="229">
      <formula>$T141="LEVEE"</formula>
    </cfRule>
    <cfRule type="expression" dxfId="256" priority="230">
      <formula>$P141="X"</formula>
    </cfRule>
  </conditionalFormatting>
  <conditionalFormatting sqref="A141:Q141">
    <cfRule type="expression" dxfId="255" priority="231">
      <formula>AND(OR($J141="RM1",K141="LIV"),$T141&lt;&gt;"LEVEE",$T141&lt;&gt;"1")</formula>
    </cfRule>
    <cfRule type="expression" dxfId="254" priority="232">
      <formula>AND(OR($J141="LIV",K141="RM1"),$T141&lt;&gt;"LEVEE",$T141&lt;&gt;"1")</formula>
    </cfRule>
    <cfRule type="expression" dxfId="253" priority="233">
      <formula>$T141="LEVEE"</formula>
    </cfRule>
    <cfRule type="expression" dxfId="252" priority="234">
      <formula>$P141="X"</formula>
    </cfRule>
  </conditionalFormatting>
  <conditionalFormatting sqref="S141:V141">
    <cfRule type="expression" dxfId="251" priority="235">
      <formula>AND(OR($J141="RM1",#REF!="LIV"),$T141&lt;&gt;"LEVEE",$T141&lt;&gt;"1")</formula>
    </cfRule>
  </conditionalFormatting>
  <conditionalFormatting sqref="W141:Y141">
    <cfRule type="expression" dxfId="250" priority="236">
      <formula>AND(OR($J141="RM1",AB141="LIV"),$T141&lt;&gt;"LEVEE",$T141&lt;&gt;"1")</formula>
    </cfRule>
  </conditionalFormatting>
  <conditionalFormatting sqref="R141">
    <cfRule type="expression" dxfId="249" priority="237">
      <formula>AND(OR($J141="RM1",#REF!="LIV"),$T141&lt;&gt;"LEVEE",$T141&lt;&gt;"1")</formula>
    </cfRule>
  </conditionalFormatting>
  <conditionalFormatting sqref="S141:V141">
    <cfRule type="expression" dxfId="248" priority="238">
      <formula>AND(OR($J141="LIV",#REF!="RM1"),$T141&lt;&gt;"LEVEE",$T141&lt;&gt;"1")</formula>
    </cfRule>
    <cfRule type="expression" dxfId="247" priority="239">
      <formula>$T141="LEVEE"</formula>
    </cfRule>
    <cfRule type="expression" dxfId="246" priority="240">
      <formula>$P141="X"</formula>
    </cfRule>
  </conditionalFormatting>
  <conditionalFormatting sqref="W141:Y141">
    <cfRule type="expression" dxfId="245" priority="241">
      <formula>AND(OR($J141="LIV",AB141="RM1"),$T141&lt;&gt;"LEVEE",$T141&lt;&gt;"1")</formula>
    </cfRule>
    <cfRule type="expression" dxfId="244" priority="242">
      <formula>$T141="LEVEE"</formula>
    </cfRule>
    <cfRule type="expression" dxfId="243" priority="243">
      <formula>$P141="X"</formula>
    </cfRule>
  </conditionalFormatting>
  <conditionalFormatting sqref="R141">
    <cfRule type="expression" dxfId="242" priority="244">
      <formula>AND(OR($J141="LIV",#REF!="RM1"),$T141&lt;&gt;"LEVEE",$T141&lt;&gt;"1")</formula>
    </cfRule>
    <cfRule type="expression" dxfId="241" priority="245">
      <formula>$T141="LEVEE"</formula>
    </cfRule>
    <cfRule type="expression" dxfId="240" priority="246">
      <formula>$P141="X"</formula>
    </cfRule>
  </conditionalFormatting>
  <conditionalFormatting sqref="Q141">
    <cfRule type="expression" dxfId="239" priority="247">
      <formula>AND(OR($J141="RM1",AA141="LIV"),$T141&lt;&gt;"LEVEE",$T141&lt;&gt;"1")</formula>
    </cfRule>
    <cfRule type="expression" dxfId="238" priority="248">
      <formula>AND(OR($J141="RM1",#REF!="LIV"),$T141&lt;&gt;"LEVEE",$T141&lt;&gt;"1")</formula>
    </cfRule>
    <cfRule type="expression" dxfId="237" priority="249">
      <formula>AND(OR($J141="LIV",AA141="RM1"),$T141&lt;&gt;"LEVEE",$T141&lt;&gt;"1")</formula>
    </cfRule>
    <cfRule type="expression" dxfId="236" priority="250">
      <formula>$T141="LEVEE"</formula>
    </cfRule>
    <cfRule type="expression" dxfId="235" priority="251">
      <formula>$P141="X"</formula>
    </cfRule>
  </conditionalFormatting>
  <conditionalFormatting sqref="U141">
    <cfRule type="expression" dxfId="234" priority="252">
      <formula>AND(OR($J141="RM1",#REF!="LIV"),$T141&lt;&gt;"LEVEE",$T141&lt;&gt;"1")</formula>
    </cfRule>
    <cfRule type="expression" dxfId="233" priority="253">
      <formula>AND(OR($J141="RM1",#REF!="LIV"),$T141&lt;&gt;"LEVEE",$T141&lt;&gt;"1")</formula>
    </cfRule>
    <cfRule type="expression" dxfId="232" priority="254">
      <formula>AND(OR($J141="LIV",#REF!="RM1"),$T141&lt;&gt;"LEVEE",$T141&lt;&gt;"1")</formula>
    </cfRule>
    <cfRule type="expression" dxfId="231" priority="255">
      <formula>$T141="LEVEE"</formula>
    </cfRule>
    <cfRule type="expression" dxfId="230" priority="256">
      <formula>$P141="X"</formula>
    </cfRule>
  </conditionalFormatting>
  <conditionalFormatting sqref="R141:V141">
    <cfRule type="expression" dxfId="229" priority="257">
      <formula>AND(OR($J141="RM1",#REF!="LIV"),$T141&lt;&gt;"LEVEE",$T141&lt;&gt;"1")</formula>
    </cfRule>
    <cfRule type="expression" dxfId="228" priority="258">
      <formula>AND(OR($J141="LIV",#REF!="RM1"),$T141&lt;&gt;"LEVEE",$T141&lt;&gt;"1")</formula>
    </cfRule>
    <cfRule type="expression" dxfId="227" priority="259">
      <formula>$T141="LEVEE"</formula>
    </cfRule>
    <cfRule type="expression" dxfId="226" priority="260">
      <formula>$P141="X"</formula>
    </cfRule>
  </conditionalFormatting>
  <conditionalFormatting sqref="W141:Y141">
    <cfRule type="expression" dxfId="225" priority="261">
      <formula>AND(OR($J141="RM1",AB141="LIV"),$T141&lt;&gt;"LEVEE",$T141&lt;&gt;"1")</formula>
    </cfRule>
    <cfRule type="expression" dxfId="224" priority="262">
      <formula>AND(OR($J141="LIV",AB141="RM1"),$T141&lt;&gt;"LEVEE",$T141&lt;&gt;"1")</formula>
    </cfRule>
    <cfRule type="expression" dxfId="223" priority="263">
      <formula>$T141="LEVEE"</formula>
    </cfRule>
    <cfRule type="expression" dxfId="222" priority="264">
      <formula>$P141="X"</formula>
    </cfRule>
  </conditionalFormatting>
  <conditionalFormatting sqref="Q148:Q151">
    <cfRule type="expression" dxfId="221" priority="181">
      <formula>AND(OR($J148="RM1",AA148="LIV"),$T148&lt;&gt;"LEVEE",$T148&lt;&gt;"1")</formula>
    </cfRule>
  </conditionalFormatting>
  <conditionalFormatting sqref="H148:P151">
    <cfRule type="expression" dxfId="220" priority="182">
      <formula>AND(OR($J148="RM1",S148="LIV"),$T148&lt;&gt;"LEVEE",$T148&lt;&gt;"1")</formula>
    </cfRule>
  </conditionalFormatting>
  <conditionalFormatting sqref="Q148:Q151 AB148:XEO151">
    <cfRule type="expression" dxfId="219" priority="183">
      <formula>AND(OR($J148="LIV",AA148="RM1"),$T148&lt;&gt;"LEVEE",$T148&lt;&gt;"1")</formula>
    </cfRule>
    <cfRule type="expression" dxfId="218" priority="184">
      <formula>$T148="LEVEE"</formula>
    </cfRule>
    <cfRule type="expression" dxfId="217" priority="185">
      <formula>$P148="X"</formula>
    </cfRule>
  </conditionalFormatting>
  <conditionalFormatting sqref="H148:P151">
    <cfRule type="expression" dxfId="216" priority="186">
      <formula>AND(OR($J148="LIV",S148="RM1"),$T148&lt;&gt;"LEVEE",$T148&lt;&gt;"1")</formula>
    </cfRule>
    <cfRule type="expression" dxfId="215" priority="187">
      <formula>$T148="LEVEE"</formula>
    </cfRule>
    <cfRule type="expression" dxfId="214" priority="188">
      <formula>$P148="X"</formula>
    </cfRule>
  </conditionalFormatting>
  <conditionalFormatting sqref="A148:Q151">
    <cfRule type="expression" dxfId="213" priority="189">
      <formula>AND(OR($J148="RM1",K148="LIV"),$T148&lt;&gt;"LEVEE",$T148&lt;&gt;"1")</formula>
    </cfRule>
    <cfRule type="expression" dxfId="212" priority="190">
      <formula>AND(OR($J148="LIV",K148="RM1"),$T148&lt;&gt;"LEVEE",$T148&lt;&gt;"1")</formula>
    </cfRule>
    <cfRule type="expression" dxfId="211" priority="191">
      <formula>$T148="LEVEE"</formula>
    </cfRule>
    <cfRule type="expression" dxfId="210" priority="192">
      <formula>$P148="X"</formula>
    </cfRule>
  </conditionalFormatting>
  <conditionalFormatting sqref="S148:V150 S151 U151:V151">
    <cfRule type="expression" dxfId="209" priority="193">
      <formula>AND(OR($J148="RM1",#REF!="LIV"),$T148&lt;&gt;"LEVEE",$T148&lt;&gt;"1")</formula>
    </cfRule>
  </conditionalFormatting>
  <conditionalFormatting sqref="W150:AA150 W151:Y151 W148:Y149">
    <cfRule type="expression" dxfId="208" priority="194">
      <formula>AND(OR($J148="RM1",AB148="LIV"),$T148&lt;&gt;"LEVEE",$T148&lt;&gt;"1")</formula>
    </cfRule>
  </conditionalFormatting>
  <conditionalFormatting sqref="R148:R151">
    <cfRule type="expression" dxfId="207" priority="195">
      <formula>AND(OR($J148="RM1",#REF!="LIV"),$T148&lt;&gt;"LEVEE",$T148&lt;&gt;"1")</formula>
    </cfRule>
  </conditionalFormatting>
  <conditionalFormatting sqref="S148:V150 S151 U151:V151">
    <cfRule type="expression" dxfId="206" priority="196">
      <formula>AND(OR($J148="LIV",#REF!="RM1"),$T148&lt;&gt;"LEVEE",$T148&lt;&gt;"1")</formula>
    </cfRule>
    <cfRule type="expression" dxfId="205" priority="197">
      <formula>$T148="LEVEE"</formula>
    </cfRule>
    <cfRule type="expression" dxfId="204" priority="198">
      <formula>$P148="X"</formula>
    </cfRule>
  </conditionalFormatting>
  <conditionalFormatting sqref="W150:AA150 W151:Y151 W148:Y149">
    <cfRule type="expression" dxfId="203" priority="199">
      <formula>AND(OR($J148="LIV",AB148="RM1"),$T148&lt;&gt;"LEVEE",$T148&lt;&gt;"1")</formula>
    </cfRule>
    <cfRule type="expression" dxfId="202" priority="200">
      <formula>$T148="LEVEE"</formula>
    </cfRule>
    <cfRule type="expression" dxfId="201" priority="201">
      <formula>$P148="X"</formula>
    </cfRule>
  </conditionalFormatting>
  <conditionalFormatting sqref="R148:R151">
    <cfRule type="expression" dxfId="200" priority="202">
      <formula>AND(OR($J148="LIV",#REF!="RM1"),$T148&lt;&gt;"LEVEE",$T148&lt;&gt;"1")</formula>
    </cfRule>
    <cfRule type="expression" dxfId="199" priority="203">
      <formula>$T148="LEVEE"</formula>
    </cfRule>
    <cfRule type="expression" dxfId="198" priority="204">
      <formula>$P148="X"</formula>
    </cfRule>
  </conditionalFormatting>
  <conditionalFormatting sqref="Q148:Q151">
    <cfRule type="expression" dxfId="197" priority="205">
      <formula>AND(OR($J148="RM1",AA148="LIV"),$T148&lt;&gt;"LEVEE",$T148&lt;&gt;"1")</formula>
    </cfRule>
    <cfRule type="expression" dxfId="196" priority="206">
      <formula>AND(OR($J148="RM1",#REF!="LIV"),$T148&lt;&gt;"LEVEE",$T148&lt;&gt;"1")</formula>
    </cfRule>
    <cfRule type="expression" dxfId="195" priority="207">
      <formula>AND(OR($J148="LIV",AA148="RM1"),$T148&lt;&gt;"LEVEE",$T148&lt;&gt;"1")</formula>
    </cfRule>
    <cfRule type="expression" dxfId="194" priority="208">
      <formula>$T148="LEVEE"</formula>
    </cfRule>
    <cfRule type="expression" dxfId="193" priority="209">
      <formula>$P148="X"</formula>
    </cfRule>
  </conditionalFormatting>
  <conditionalFormatting sqref="U148:U151">
    <cfRule type="expression" dxfId="192" priority="210">
      <formula>AND(OR($J148="RM1",#REF!="LIV"),$T148&lt;&gt;"LEVEE",$T148&lt;&gt;"1")</formula>
    </cfRule>
    <cfRule type="expression" dxfId="191" priority="211">
      <formula>AND(OR($J148="RM1",#REF!="LIV"),$T148&lt;&gt;"LEVEE",$T148&lt;&gt;"1")</formula>
    </cfRule>
    <cfRule type="expression" dxfId="190" priority="212">
      <formula>AND(OR($J148="LIV",#REF!="RM1"),$T148&lt;&gt;"LEVEE",$T148&lt;&gt;"1")</formula>
    </cfRule>
    <cfRule type="expression" dxfId="189" priority="213">
      <formula>$T148="LEVEE"</formula>
    </cfRule>
    <cfRule type="expression" dxfId="188" priority="214">
      <formula>$P148="X"</formula>
    </cfRule>
  </conditionalFormatting>
  <conditionalFormatting sqref="R148:V150 R151:S151 U151:V151">
    <cfRule type="expression" dxfId="187" priority="215">
      <formula>AND(OR($J148="RM1",#REF!="LIV"),$T148&lt;&gt;"LEVEE",$T148&lt;&gt;"1")</formula>
    </cfRule>
    <cfRule type="expression" dxfId="186" priority="216">
      <formula>AND(OR($J148="LIV",#REF!="RM1"),$T148&lt;&gt;"LEVEE",$T148&lt;&gt;"1")</formula>
    </cfRule>
    <cfRule type="expression" dxfId="185" priority="217">
      <formula>$T148="LEVEE"</formula>
    </cfRule>
    <cfRule type="expression" dxfId="184" priority="218">
      <formula>$P148="X"</formula>
    </cfRule>
  </conditionalFormatting>
  <conditionalFormatting sqref="W150:AA150 W151:Y151 W148:Y149">
    <cfRule type="expression" dxfId="183" priority="219">
      <formula>AND(OR($J148="RM1",AB148="LIV"),$T148&lt;&gt;"LEVEE",$T148&lt;&gt;"1")</formula>
    </cfRule>
    <cfRule type="expression" dxfId="182" priority="220">
      <formula>AND(OR($J148="LIV",AB148="RM1"),$T148&lt;&gt;"LEVEE",$T148&lt;&gt;"1")</formula>
    </cfRule>
    <cfRule type="expression" dxfId="181" priority="221">
      <formula>$T148="LEVEE"</formula>
    </cfRule>
    <cfRule type="expression" dxfId="180" priority="222">
      <formula>$P148="X"</formula>
    </cfRule>
  </conditionalFormatting>
  <conditionalFormatting sqref="Q131">
    <cfRule type="expression" dxfId="179" priority="139">
      <formula>AND(OR($J131="RM1",AA131="LIV"),$T131&lt;&gt;"LEVEE",$T131&lt;&gt;"1")</formula>
    </cfRule>
  </conditionalFormatting>
  <conditionalFormatting sqref="H131:P131">
    <cfRule type="expression" dxfId="178" priority="140">
      <formula>AND(OR($J131="RM1",S131="LIV"),$T131&lt;&gt;"LEVEE",$T131&lt;&gt;"1")</formula>
    </cfRule>
  </conditionalFormatting>
  <conditionalFormatting sqref="Q131 AB131:XEO131">
    <cfRule type="expression" dxfId="177" priority="141">
      <formula>AND(OR($J131="LIV",AA131="RM1"),$T131&lt;&gt;"LEVEE",$T131&lt;&gt;"1")</formula>
    </cfRule>
    <cfRule type="expression" dxfId="176" priority="142">
      <formula>$T131="LEVEE"</formula>
    </cfRule>
    <cfRule type="expression" dxfId="175" priority="143">
      <formula>$P131="X"</formula>
    </cfRule>
  </conditionalFormatting>
  <conditionalFormatting sqref="H131:P131">
    <cfRule type="expression" dxfId="174" priority="144">
      <formula>AND(OR($J131="LIV",S131="RM1"),$T131&lt;&gt;"LEVEE",$T131&lt;&gt;"1")</formula>
    </cfRule>
    <cfRule type="expression" dxfId="173" priority="145">
      <formula>$T131="LEVEE"</formula>
    </cfRule>
    <cfRule type="expression" dxfId="172" priority="146">
      <formula>$P131="X"</formula>
    </cfRule>
  </conditionalFormatting>
  <conditionalFormatting sqref="A131:Q131">
    <cfRule type="expression" dxfId="171" priority="147">
      <formula>AND(OR($J131="RM1",K131="LIV"),$T131&lt;&gt;"LEVEE",$T131&lt;&gt;"1")</formula>
    </cfRule>
    <cfRule type="expression" dxfId="170" priority="148">
      <formula>AND(OR($J131="LIV",K131="RM1"),$T131&lt;&gt;"LEVEE",$T131&lt;&gt;"1")</formula>
    </cfRule>
    <cfRule type="expression" dxfId="169" priority="149">
      <formula>$T131="LEVEE"</formula>
    </cfRule>
    <cfRule type="expression" dxfId="168" priority="150">
      <formula>$P131="X"</formula>
    </cfRule>
  </conditionalFormatting>
  <conditionalFormatting sqref="S131:V131">
    <cfRule type="expression" dxfId="167" priority="151">
      <formula>AND(OR($J131="RM1",#REF!="LIV"),$T131&lt;&gt;"LEVEE",$T131&lt;&gt;"1")</formula>
    </cfRule>
  </conditionalFormatting>
  <conditionalFormatting sqref="W131:AA131">
    <cfRule type="expression" dxfId="166" priority="152">
      <formula>AND(OR($J131="RM1",AB131="LIV"),$T131&lt;&gt;"LEVEE",$T131&lt;&gt;"1")</formula>
    </cfRule>
  </conditionalFormatting>
  <conditionalFormatting sqref="R131">
    <cfRule type="expression" dxfId="165" priority="153">
      <formula>AND(OR($J131="RM1",#REF!="LIV"),$T131&lt;&gt;"LEVEE",$T131&lt;&gt;"1")</formula>
    </cfRule>
  </conditionalFormatting>
  <conditionalFormatting sqref="S131:V131">
    <cfRule type="expression" dxfId="164" priority="154">
      <formula>AND(OR($J131="LIV",#REF!="RM1"),$T131&lt;&gt;"LEVEE",$T131&lt;&gt;"1")</formula>
    </cfRule>
    <cfRule type="expression" dxfId="163" priority="155">
      <formula>$T131="LEVEE"</formula>
    </cfRule>
    <cfRule type="expression" dxfId="162" priority="156">
      <formula>$P131="X"</formula>
    </cfRule>
  </conditionalFormatting>
  <conditionalFormatting sqref="W131:AA131">
    <cfRule type="expression" dxfId="161" priority="157">
      <formula>AND(OR($J131="LIV",AB131="RM1"),$T131&lt;&gt;"LEVEE",$T131&lt;&gt;"1")</formula>
    </cfRule>
    <cfRule type="expression" dxfId="160" priority="158">
      <formula>$T131="LEVEE"</formula>
    </cfRule>
    <cfRule type="expression" dxfId="159" priority="159">
      <formula>$P131="X"</formula>
    </cfRule>
  </conditionalFormatting>
  <conditionalFormatting sqref="R131">
    <cfRule type="expression" dxfId="158" priority="160">
      <formula>AND(OR($J131="LIV",#REF!="RM1"),$T131&lt;&gt;"LEVEE",$T131&lt;&gt;"1")</formula>
    </cfRule>
    <cfRule type="expression" dxfId="157" priority="161">
      <formula>$T131="LEVEE"</formula>
    </cfRule>
    <cfRule type="expression" dxfId="156" priority="162">
      <formula>$P131="X"</formula>
    </cfRule>
  </conditionalFormatting>
  <conditionalFormatting sqref="Q131">
    <cfRule type="expression" dxfId="155" priority="163">
      <formula>AND(OR($J131="RM1",AA131="LIV"),$T131&lt;&gt;"LEVEE",$T131&lt;&gt;"1")</formula>
    </cfRule>
    <cfRule type="expression" dxfId="154" priority="164">
      <formula>AND(OR($J131="RM1",#REF!="LIV"),$T131&lt;&gt;"LEVEE",$T131&lt;&gt;"1")</formula>
    </cfRule>
    <cfRule type="expression" dxfId="153" priority="165">
      <formula>AND(OR($J131="LIV",AA131="RM1"),$T131&lt;&gt;"LEVEE",$T131&lt;&gt;"1")</formula>
    </cfRule>
    <cfRule type="expression" dxfId="152" priority="166">
      <formula>$T131="LEVEE"</formula>
    </cfRule>
    <cfRule type="expression" dxfId="151" priority="167">
      <formula>$P131="X"</formula>
    </cfRule>
  </conditionalFormatting>
  <conditionalFormatting sqref="U131">
    <cfRule type="expression" dxfId="150" priority="168">
      <formula>AND(OR($J131="RM1",#REF!="LIV"),$T131&lt;&gt;"LEVEE",$T131&lt;&gt;"1")</formula>
    </cfRule>
    <cfRule type="expression" dxfId="149" priority="169">
      <formula>AND(OR($J131="RM1",#REF!="LIV"),$T131&lt;&gt;"LEVEE",$T131&lt;&gt;"1")</formula>
    </cfRule>
    <cfRule type="expression" dxfId="148" priority="170">
      <formula>AND(OR($J131="LIV",#REF!="RM1"),$T131&lt;&gt;"LEVEE",$T131&lt;&gt;"1")</formula>
    </cfRule>
    <cfRule type="expression" dxfId="147" priority="171">
      <formula>$T131="LEVEE"</formula>
    </cfRule>
    <cfRule type="expression" dxfId="146" priority="172">
      <formula>$P131="X"</formula>
    </cfRule>
  </conditionalFormatting>
  <conditionalFormatting sqref="R131:V131">
    <cfRule type="expression" dxfId="145" priority="173">
      <formula>AND(OR($J131="RM1",#REF!="LIV"),$T131&lt;&gt;"LEVEE",$T131&lt;&gt;"1")</formula>
    </cfRule>
    <cfRule type="expression" dxfId="144" priority="174">
      <formula>AND(OR($J131="LIV",#REF!="RM1"),$T131&lt;&gt;"LEVEE",$T131&lt;&gt;"1")</formula>
    </cfRule>
    <cfRule type="expression" dxfId="143" priority="175">
      <formula>$T131="LEVEE"</formula>
    </cfRule>
    <cfRule type="expression" dxfId="142" priority="176">
      <formula>$P131="X"</formula>
    </cfRule>
  </conditionalFormatting>
  <conditionalFormatting sqref="W131:AA131">
    <cfRule type="expression" dxfId="141" priority="177">
      <formula>AND(OR($J131="RM1",AB131="LIV"),$T131&lt;&gt;"LEVEE",$T131&lt;&gt;"1")</formula>
    </cfRule>
    <cfRule type="expression" dxfId="140" priority="178">
      <formula>AND(OR($J131="LIV",AB131="RM1"),$T131&lt;&gt;"LEVEE",$T131&lt;&gt;"1")</formula>
    </cfRule>
    <cfRule type="expression" dxfId="139" priority="179">
      <formula>$T131="LEVEE"</formula>
    </cfRule>
    <cfRule type="expression" dxfId="138" priority="180">
      <formula>$P131="X"</formula>
    </cfRule>
  </conditionalFormatting>
  <conditionalFormatting sqref="Q19">
    <cfRule type="expression" dxfId="137" priority="109">
      <formula>AND(OR($J19="RM1",AA19="LIV"),$T19&lt;&gt;"LEVEE",$T19&lt;&gt;"1")</formula>
    </cfRule>
  </conditionalFormatting>
  <conditionalFormatting sqref="Q19">
    <cfRule type="expression" dxfId="136" priority="110">
      <formula>AND(OR($J19="LIV",AA19="RM1"),$T19&lt;&gt;"LEVEE",$T19&lt;&gt;"1")</formula>
    </cfRule>
    <cfRule type="expression" dxfId="135" priority="111">
      <formula>$T19="LEVEE"</formula>
    </cfRule>
    <cfRule type="expression" dxfId="134" priority="112">
      <formula>$P19="X"</formula>
    </cfRule>
  </conditionalFormatting>
  <conditionalFormatting sqref="A19:Q19">
    <cfRule type="expression" dxfId="133" priority="113">
      <formula>AND(OR($J19="RM1",K19="LIV"),$T19&lt;&gt;"LEVEE",$T19&lt;&gt;"1")</formula>
    </cfRule>
    <cfRule type="expression" dxfId="132" priority="114">
      <formula>AND(OR($J19="LIV",K19="RM1"),$T19&lt;&gt;"LEVEE",$T19&lt;&gt;"1")</formula>
    </cfRule>
    <cfRule type="expression" dxfId="131" priority="115">
      <formula>$T19="LEVEE"</formula>
    </cfRule>
    <cfRule type="expression" dxfId="130" priority="116">
      <formula>$P19="X"</formula>
    </cfRule>
  </conditionalFormatting>
  <conditionalFormatting sqref="U19">
    <cfRule type="expression" dxfId="129" priority="117">
      <formula>AND(OR($J19="RM1",#REF!="LIV"),$T19&lt;&gt;"LEVEE",$T19&lt;&gt;"1")</formula>
    </cfRule>
  </conditionalFormatting>
  <conditionalFormatting sqref="U19">
    <cfRule type="expression" dxfId="128" priority="118">
      <formula>AND(OR($J19="LIV",#REF!="RM1"),$T19&lt;&gt;"LEVEE",$T19&lt;&gt;"1")</formula>
    </cfRule>
    <cfRule type="expression" dxfId="127" priority="119">
      <formula>$T19="LEVEE"</formula>
    </cfRule>
    <cfRule type="expression" dxfId="126" priority="120">
      <formula>$P19="X"</formula>
    </cfRule>
  </conditionalFormatting>
  <conditionalFormatting sqref="Q19">
    <cfRule type="expression" dxfId="125" priority="121">
      <formula>AND(OR($J19="RM1",AA19="LIV"),$T19&lt;&gt;"LEVEE",$T19&lt;&gt;"1")</formula>
    </cfRule>
    <cfRule type="expression" dxfId="124" priority="122">
      <formula>AND(OR($J19="RM1",#REF!="LIV"),$T19&lt;&gt;"LEVEE",$T19&lt;&gt;"1")</formula>
    </cfRule>
    <cfRule type="expression" dxfId="123" priority="123">
      <formula>AND(OR($J19="LIV",AA19="RM1"),$T19&lt;&gt;"LEVEE",$T19&lt;&gt;"1")</formula>
    </cfRule>
    <cfRule type="expression" dxfId="122" priority="124">
      <formula>$T19="LEVEE"</formula>
    </cfRule>
    <cfRule type="expression" dxfId="121" priority="125">
      <formula>$P19="X"</formula>
    </cfRule>
  </conditionalFormatting>
  <conditionalFormatting sqref="U19">
    <cfRule type="expression" dxfId="120" priority="126">
      <formula>AND(OR($J19="RM1",#REF!="LIV"),$T19&lt;&gt;"LEVEE",$T19&lt;&gt;"1")</formula>
    </cfRule>
    <cfRule type="expression" dxfId="119" priority="127">
      <formula>AND(OR($J19="RM1",#REF!="LIV"),$T19&lt;&gt;"LEVEE",$T19&lt;&gt;"1")</formula>
    </cfRule>
    <cfRule type="expression" dxfId="118" priority="128">
      <formula>AND(OR($J19="LIV",#REF!="RM1"),$T19&lt;&gt;"LEVEE",$T19&lt;&gt;"1")</formula>
    </cfRule>
    <cfRule type="expression" dxfId="117" priority="129">
      <formula>$T19="LEVEE"</formula>
    </cfRule>
    <cfRule type="expression" dxfId="116" priority="130">
      <formula>$P19="X"</formula>
    </cfRule>
  </conditionalFormatting>
  <conditionalFormatting sqref="R19:V19">
    <cfRule type="expression" dxfId="115" priority="131">
      <formula>AND(OR($J19="RM1",#REF!="LIV"),$T19&lt;&gt;"LEVEE",$T19&lt;&gt;"1")</formula>
    </cfRule>
    <cfRule type="expression" dxfId="114" priority="132">
      <formula>AND(OR($J19="LIV",#REF!="RM1"),$T19&lt;&gt;"LEVEE",$T19&lt;&gt;"1")</formula>
    </cfRule>
    <cfRule type="expression" dxfId="113" priority="133">
      <formula>$T19="LEVEE"</formula>
    </cfRule>
    <cfRule type="expression" dxfId="112" priority="134">
      <formula>$P19="X"</formula>
    </cfRule>
  </conditionalFormatting>
  <conditionalFormatting sqref="W19:AA19">
    <cfRule type="expression" dxfId="111" priority="135">
      <formula>AND(OR($J19="RM1",AB19="LIV"),$T19&lt;&gt;"LEVEE",$T19&lt;&gt;"1")</formula>
    </cfRule>
    <cfRule type="expression" dxfId="110" priority="136">
      <formula>AND(OR($J19="LIV",AB19="RM1"),$T19&lt;&gt;"LEVEE",$T19&lt;&gt;"1")</formula>
    </cfRule>
    <cfRule type="expression" dxfId="109" priority="137">
      <formula>$T19="LEVEE"</formula>
    </cfRule>
    <cfRule type="expression" dxfId="108" priority="138">
      <formula>$P19="X"</formula>
    </cfRule>
  </conditionalFormatting>
  <conditionalFormatting sqref="Q202">
    <cfRule type="expression" dxfId="107" priority="67">
      <formula>AND(OR($J202="RM1",AA202="LIV"),$T202&lt;&gt;"LEVEE",$T202&lt;&gt;"1")</formula>
    </cfRule>
  </conditionalFormatting>
  <conditionalFormatting sqref="H202:P202">
    <cfRule type="expression" dxfId="106" priority="68">
      <formula>AND(OR($J202="RM1",S202="LIV"),$T202&lt;&gt;"LEVEE",$T202&lt;&gt;"1")</formula>
    </cfRule>
  </conditionalFormatting>
  <conditionalFormatting sqref="AB202:XEO202 Q202">
    <cfRule type="expression" dxfId="105" priority="69">
      <formula>AND(OR($J202="LIV",AA202="RM1"),$T202&lt;&gt;"LEVEE",$T202&lt;&gt;"1")</formula>
    </cfRule>
    <cfRule type="expression" dxfId="104" priority="70">
      <formula>$T202="LEVEE"</formula>
    </cfRule>
    <cfRule type="expression" dxfId="103" priority="71">
      <formula>$P202="X"</formula>
    </cfRule>
  </conditionalFormatting>
  <conditionalFormatting sqref="H202:P202">
    <cfRule type="expression" dxfId="102" priority="72">
      <formula>AND(OR($J202="LIV",S202="RM1"),$T202&lt;&gt;"LEVEE",$T202&lt;&gt;"1")</formula>
    </cfRule>
    <cfRule type="expression" dxfId="101" priority="73">
      <formula>$T202="LEVEE"</formula>
    </cfRule>
    <cfRule type="expression" dxfId="100" priority="74">
      <formula>$P202="X"</formula>
    </cfRule>
  </conditionalFormatting>
  <conditionalFormatting sqref="A202:Q202">
    <cfRule type="expression" dxfId="99" priority="75">
      <formula>AND(OR($J202="RM1",K202="LIV"),$T202&lt;&gt;"LEVEE",$T202&lt;&gt;"1")</formula>
    </cfRule>
    <cfRule type="expression" dxfId="98" priority="76">
      <formula>AND(OR($J202="LIV",K202="RM1"),$T202&lt;&gt;"LEVEE",$T202&lt;&gt;"1")</formula>
    </cfRule>
    <cfRule type="expression" dxfId="97" priority="77">
      <formula>$T202="LEVEE"</formula>
    </cfRule>
    <cfRule type="expression" dxfId="96" priority="78">
      <formula>$P202="X"</formula>
    </cfRule>
  </conditionalFormatting>
  <conditionalFormatting sqref="S202:V202">
    <cfRule type="expression" dxfId="95" priority="79">
      <formula>AND(OR($J202="RM1",#REF!="LIV"),$T202&lt;&gt;"LEVEE",$T202&lt;&gt;"1")</formula>
    </cfRule>
  </conditionalFormatting>
  <conditionalFormatting sqref="W202:Y202">
    <cfRule type="expression" dxfId="94" priority="80">
      <formula>AND(OR($J202="RM1",AB202="LIV"),$T202&lt;&gt;"LEVEE",$T202&lt;&gt;"1")</formula>
    </cfRule>
  </conditionalFormatting>
  <conditionalFormatting sqref="R202">
    <cfRule type="expression" dxfId="93" priority="81">
      <formula>AND(OR($J202="RM1",#REF!="LIV"),$T202&lt;&gt;"LEVEE",$T202&lt;&gt;"1")</formula>
    </cfRule>
  </conditionalFormatting>
  <conditionalFormatting sqref="S202:V202">
    <cfRule type="expression" dxfId="92" priority="82">
      <formula>AND(OR($J202="LIV",#REF!="RM1"),$T202&lt;&gt;"LEVEE",$T202&lt;&gt;"1")</formula>
    </cfRule>
    <cfRule type="expression" dxfId="91" priority="83">
      <formula>$T202="LEVEE"</formula>
    </cfRule>
    <cfRule type="expression" dxfId="90" priority="84">
      <formula>$P202="X"</formula>
    </cfRule>
  </conditionalFormatting>
  <conditionalFormatting sqref="W202:Y202">
    <cfRule type="expression" dxfId="89" priority="85">
      <formula>AND(OR($J202="LIV",AB202="RM1"),$T202&lt;&gt;"LEVEE",$T202&lt;&gt;"1")</formula>
    </cfRule>
    <cfRule type="expression" dxfId="88" priority="86">
      <formula>$T202="LEVEE"</formula>
    </cfRule>
    <cfRule type="expression" dxfId="87" priority="87">
      <formula>$P202="X"</formula>
    </cfRule>
  </conditionalFormatting>
  <conditionalFormatting sqref="R202">
    <cfRule type="expression" dxfId="86" priority="88">
      <formula>AND(OR($J202="LIV",#REF!="RM1"),$T202&lt;&gt;"LEVEE",$T202&lt;&gt;"1")</formula>
    </cfRule>
    <cfRule type="expression" dxfId="85" priority="89">
      <formula>$T202="LEVEE"</formula>
    </cfRule>
    <cfRule type="expression" dxfId="84" priority="90">
      <formula>$P202="X"</formula>
    </cfRule>
  </conditionalFormatting>
  <conditionalFormatting sqref="Q202">
    <cfRule type="expression" dxfId="83" priority="91">
      <formula>AND(OR($J202="RM1",AA202="LIV"),$T202&lt;&gt;"LEVEE",$T202&lt;&gt;"1")</formula>
    </cfRule>
    <cfRule type="expression" dxfId="82" priority="92">
      <formula>AND(OR($J202="RM1",#REF!="LIV"),$T202&lt;&gt;"LEVEE",$T202&lt;&gt;"1")</formula>
    </cfRule>
    <cfRule type="expression" dxfId="81" priority="93">
      <formula>AND(OR($J202="LIV",AA202="RM1"),$T202&lt;&gt;"LEVEE",$T202&lt;&gt;"1")</formula>
    </cfRule>
    <cfRule type="expression" dxfId="80" priority="94">
      <formula>$T202="LEVEE"</formula>
    </cfRule>
    <cfRule type="expression" dxfId="79" priority="95">
      <formula>$P202="X"</formula>
    </cfRule>
  </conditionalFormatting>
  <conditionalFormatting sqref="U202">
    <cfRule type="expression" dxfId="78" priority="96">
      <formula>AND(OR($J202="RM1",#REF!="LIV"),$T202&lt;&gt;"LEVEE",$T202&lt;&gt;"1")</formula>
    </cfRule>
    <cfRule type="expression" dxfId="77" priority="97">
      <formula>AND(OR($J202="RM1",#REF!="LIV"),$T202&lt;&gt;"LEVEE",$T202&lt;&gt;"1")</formula>
    </cfRule>
    <cfRule type="expression" dxfId="76" priority="98">
      <formula>AND(OR($J202="LIV",#REF!="RM1"),$T202&lt;&gt;"LEVEE",$T202&lt;&gt;"1")</formula>
    </cfRule>
    <cfRule type="expression" dxfId="75" priority="99">
      <formula>$T202="LEVEE"</formula>
    </cfRule>
    <cfRule type="expression" dxfId="74" priority="100">
      <formula>$P202="X"</formula>
    </cfRule>
  </conditionalFormatting>
  <conditionalFormatting sqref="R202:V202">
    <cfRule type="expression" dxfId="73" priority="101">
      <formula>AND(OR($J202="RM1",#REF!="LIV"),$T202&lt;&gt;"LEVEE",$T202&lt;&gt;"1")</formula>
    </cfRule>
    <cfRule type="expression" dxfId="72" priority="102">
      <formula>AND(OR($J202="LIV",#REF!="RM1"),$T202&lt;&gt;"LEVEE",$T202&lt;&gt;"1")</formula>
    </cfRule>
    <cfRule type="expression" dxfId="71" priority="103">
      <formula>$T202="LEVEE"</formula>
    </cfRule>
    <cfRule type="expression" dxfId="70" priority="104">
      <formula>$P202="X"</formula>
    </cfRule>
  </conditionalFormatting>
  <conditionalFormatting sqref="W202:Y202">
    <cfRule type="expression" dxfId="69" priority="105">
      <formula>AND(OR($J202="RM1",AB202="LIV"),$T202&lt;&gt;"LEVEE",$T202&lt;&gt;"1")</formula>
    </cfRule>
    <cfRule type="expression" dxfId="68" priority="106">
      <formula>AND(OR($J202="LIV",AB202="RM1"),$T202&lt;&gt;"LEVEE",$T202&lt;&gt;"1")</formula>
    </cfRule>
    <cfRule type="expression" dxfId="67" priority="107">
      <formula>$T202="LEVEE"</formula>
    </cfRule>
    <cfRule type="expression" dxfId="66" priority="108">
      <formula>$P202="X"</formula>
    </cfRule>
  </conditionalFormatting>
  <conditionalFormatting sqref="Q38">
    <cfRule type="expression" dxfId="65" priority="29">
      <formula>AND(OR($J38="RM1",AA38="LIV"),$T38&lt;&gt;"LEVEE",$T38&lt;&gt;"1")</formula>
    </cfRule>
  </conditionalFormatting>
  <conditionalFormatting sqref="Q38">
    <cfRule type="expression" dxfId="64" priority="30">
      <formula>AND(OR($J38="LIV",AA38="RM1"),$T38&lt;&gt;"LEVEE",$T38&lt;&gt;"1")</formula>
    </cfRule>
    <cfRule type="expression" dxfId="63" priority="31">
      <formula>$T38="LEVEE"</formula>
    </cfRule>
    <cfRule type="expression" dxfId="62" priority="32">
      <formula>$P38="X"</formula>
    </cfRule>
  </conditionalFormatting>
  <conditionalFormatting sqref="H38:P38">
    <cfRule type="expression" dxfId="61" priority="25">
      <formula>AND(OR($J38="RM1",S38="LIV"),$T38&lt;&gt;"LEVEE",$T38&lt;&gt;"1")</formula>
    </cfRule>
  </conditionalFormatting>
  <conditionalFormatting sqref="H38:P38">
    <cfRule type="expression" dxfId="60" priority="26">
      <formula>AND(OR($J38="LIV",S38="RM1"),$T38&lt;&gt;"LEVEE",$T38&lt;&gt;"1")</formula>
    </cfRule>
    <cfRule type="expression" dxfId="59" priority="27">
      <formula>$T38="LEVEE"</formula>
    </cfRule>
    <cfRule type="expression" dxfId="58" priority="28">
      <formula>$P38="X"</formula>
    </cfRule>
  </conditionalFormatting>
  <conditionalFormatting sqref="A38:Q38">
    <cfRule type="expression" dxfId="57" priority="33">
      <formula>AND(OR($J38="RM1",K38="LIV"),$T38&lt;&gt;"LEVEE",$T38&lt;&gt;"1")</formula>
    </cfRule>
    <cfRule type="expression" dxfId="56" priority="34">
      <formula>AND(OR($J38="LIV",K38="RM1"),$T38&lt;&gt;"LEVEE",$T38&lt;&gt;"1")</formula>
    </cfRule>
    <cfRule type="expression" dxfId="55" priority="35">
      <formula>$T38="LEVEE"</formula>
    </cfRule>
    <cfRule type="expression" dxfId="54" priority="36">
      <formula>$P38="X"</formula>
    </cfRule>
  </conditionalFormatting>
  <conditionalFormatting sqref="S38:V38">
    <cfRule type="expression" dxfId="53" priority="37">
      <formula>AND(OR($J38="RM1",#REF!="LIV"),$T38&lt;&gt;"LEVEE",$T38&lt;&gt;"1")</formula>
    </cfRule>
  </conditionalFormatting>
  <conditionalFormatting sqref="W38:Y38">
    <cfRule type="expression" dxfId="52" priority="38">
      <formula>AND(OR($J38="RM1",AB38="LIV"),$T38&lt;&gt;"LEVEE",$T38&lt;&gt;"1")</formula>
    </cfRule>
  </conditionalFormatting>
  <conditionalFormatting sqref="R38">
    <cfRule type="expression" dxfId="51" priority="39">
      <formula>AND(OR($J38="RM1",#REF!="LIV"),$T38&lt;&gt;"LEVEE",$T38&lt;&gt;"1")</formula>
    </cfRule>
  </conditionalFormatting>
  <conditionalFormatting sqref="S38:V38">
    <cfRule type="expression" dxfId="50" priority="40">
      <formula>AND(OR($J38="LIV",#REF!="RM1"),$T38&lt;&gt;"LEVEE",$T38&lt;&gt;"1")</formula>
    </cfRule>
    <cfRule type="expression" dxfId="49" priority="41">
      <formula>$T38="LEVEE"</formula>
    </cfRule>
    <cfRule type="expression" dxfId="48" priority="42">
      <formula>$P38="X"</formula>
    </cfRule>
  </conditionalFormatting>
  <conditionalFormatting sqref="W38:Y38">
    <cfRule type="expression" dxfId="47" priority="43">
      <formula>AND(OR($J38="LIV",AB38="RM1"),$T38&lt;&gt;"LEVEE",$T38&lt;&gt;"1")</formula>
    </cfRule>
    <cfRule type="expression" dxfId="46" priority="44">
      <formula>$T38="LEVEE"</formula>
    </cfRule>
    <cfRule type="expression" dxfId="45" priority="45">
      <formula>$P38="X"</formula>
    </cfRule>
  </conditionalFormatting>
  <conditionalFormatting sqref="R38">
    <cfRule type="expression" dxfId="44" priority="46">
      <formula>AND(OR($J38="LIV",#REF!="RM1"),$T38&lt;&gt;"LEVEE",$T38&lt;&gt;"1")</formula>
    </cfRule>
    <cfRule type="expression" dxfId="43" priority="47">
      <formula>$T38="LEVEE"</formula>
    </cfRule>
    <cfRule type="expression" dxfId="42" priority="48">
      <formula>$P38="X"</formula>
    </cfRule>
  </conditionalFormatting>
  <conditionalFormatting sqref="Q38">
    <cfRule type="expression" dxfId="41" priority="49">
      <formula>AND(OR($J38="RM1",AA38="LIV"),$T38&lt;&gt;"LEVEE",$T38&lt;&gt;"1")</formula>
    </cfRule>
    <cfRule type="expression" dxfId="40" priority="50">
      <formula>AND(OR($J38="RM1",#REF!="LIV"),$T38&lt;&gt;"LEVEE",$T38&lt;&gt;"1")</formula>
    </cfRule>
    <cfRule type="expression" dxfId="39" priority="51">
      <formula>AND(OR($J38="LIV",AA38="RM1"),$T38&lt;&gt;"LEVEE",$T38&lt;&gt;"1")</formula>
    </cfRule>
    <cfRule type="expression" dxfId="38" priority="52">
      <formula>$T38="LEVEE"</formula>
    </cfRule>
    <cfRule type="expression" dxfId="37" priority="53">
      <formula>$P38="X"</formula>
    </cfRule>
  </conditionalFormatting>
  <conditionalFormatting sqref="U38">
    <cfRule type="expression" dxfId="36" priority="54">
      <formula>AND(OR($J38="RM1",#REF!="LIV"),$T38&lt;&gt;"LEVEE",$T38&lt;&gt;"1")</formula>
    </cfRule>
    <cfRule type="expression" dxfId="35" priority="55">
      <formula>AND(OR($J38="RM1",#REF!="LIV"),$T38&lt;&gt;"LEVEE",$T38&lt;&gt;"1")</formula>
    </cfRule>
    <cfRule type="expression" dxfId="34" priority="56">
      <formula>AND(OR($J38="LIV",#REF!="RM1"),$T38&lt;&gt;"LEVEE",$T38&lt;&gt;"1")</formula>
    </cfRule>
    <cfRule type="expression" dxfId="33" priority="57">
      <formula>$T38="LEVEE"</formula>
    </cfRule>
    <cfRule type="expression" dxfId="32" priority="58">
      <formula>$P38="X"</formula>
    </cfRule>
  </conditionalFormatting>
  <conditionalFormatting sqref="R38:V38">
    <cfRule type="expression" dxfId="31" priority="59">
      <formula>AND(OR($J38="RM1",#REF!="LIV"),$T38&lt;&gt;"LEVEE",$T38&lt;&gt;"1")</formula>
    </cfRule>
    <cfRule type="expression" dxfId="30" priority="60">
      <formula>AND(OR($J38="LIV",#REF!="RM1"),$T38&lt;&gt;"LEVEE",$T38&lt;&gt;"1")</formula>
    </cfRule>
    <cfRule type="expression" dxfId="29" priority="61">
      <formula>$T38="LEVEE"</formula>
    </cfRule>
    <cfRule type="expression" dxfId="28" priority="62">
      <formula>$P38="X"</formula>
    </cfRule>
  </conditionalFormatting>
  <conditionalFormatting sqref="W38:AA38">
    <cfRule type="expression" dxfId="27" priority="63">
      <formula>AND(OR($J38="RM1",AB38="LIV"),$T38&lt;&gt;"LEVEE",$T38&lt;&gt;"1")</formula>
    </cfRule>
    <cfRule type="expression" dxfId="26" priority="64">
      <formula>AND(OR($J38="LIV",AB38="RM1"),$T38&lt;&gt;"LEVEE",$T38&lt;&gt;"1")</formula>
    </cfRule>
    <cfRule type="expression" dxfId="25" priority="65">
      <formula>$T38="LEVEE"</formula>
    </cfRule>
    <cfRule type="expression" dxfId="24" priority="66">
      <formula>$P38="X"</formula>
    </cfRule>
  </conditionalFormatting>
  <conditionalFormatting sqref="Z151:AA151">
    <cfRule type="expression" dxfId="23" priority="21">
      <formula>AND(OR($J151="RM1",AE151="LIV"),$T151&lt;&gt;"LEVEE",$T151&lt;&gt;"1")</formula>
    </cfRule>
    <cfRule type="expression" dxfId="22" priority="22">
      <formula>AND(OR($J151="LIV",AE151="RM1"),$T151&lt;&gt;"LEVEE",$T151&lt;&gt;"1")</formula>
    </cfRule>
    <cfRule type="expression" dxfId="21" priority="23">
      <formula>$T151="LEVEE"</formula>
    </cfRule>
    <cfRule type="expression" dxfId="20" priority="24">
      <formula>$P151="X"</formula>
    </cfRule>
  </conditionalFormatting>
  <conditionalFormatting sqref="Z114:AA114 Z100:AA100 Z85:AA85 Z78:AA78 Z46:AA46">
    <cfRule type="expression" dxfId="19" priority="17">
      <formula>AND(OR($J46="RM1",AE46="LIV"),$T46&lt;&gt;"LEVEE",$T46&lt;&gt;"1")</formula>
    </cfRule>
    <cfRule type="expression" dxfId="18" priority="18">
      <formula>AND(OR($J46="LIV",AE46="RM1"),$T46&lt;&gt;"LEVEE",$T46&lt;&gt;"1")</formula>
    </cfRule>
    <cfRule type="expression" dxfId="17" priority="19">
      <formula>$T46="LEVEE"</formula>
    </cfRule>
    <cfRule type="expression" dxfId="16" priority="20">
      <formula>$P46="X"</formula>
    </cfRule>
  </conditionalFormatting>
  <conditionalFormatting sqref="Z202:AA202 Z148:AA149 Z141:AA141 Z137:AA137">
    <cfRule type="expression" dxfId="15" priority="13">
      <formula>AND(OR($J137="RM1",AE137="LIV"),$T137&lt;&gt;"LEVEE",$T137&lt;&gt;"1")</formula>
    </cfRule>
    <cfRule type="expression" dxfId="14" priority="14">
      <formula>AND(OR($J137="LIV",AE137="RM1"),$T137&lt;&gt;"LEVEE",$T137&lt;&gt;"1")</formula>
    </cfRule>
    <cfRule type="expression" dxfId="13" priority="15">
      <formula>$T137="LEVEE"</formula>
    </cfRule>
    <cfRule type="expression" dxfId="12" priority="16">
      <formula>$P137="X"</formula>
    </cfRule>
  </conditionalFormatting>
  <conditionalFormatting sqref="Z191:AA191 Z188:AA188 Z135:AA135 Z128:AA128 Z55:AA55 Z44:AA44">
    <cfRule type="expression" dxfId="11" priority="9">
      <formula>AND(OR($J44="RM1",AE44="LIV"),$T44&lt;&gt;"LEVEE",$T44&lt;&gt;"1")</formula>
    </cfRule>
    <cfRule type="expression" dxfId="10" priority="10">
      <formula>AND(OR($J44="LIV",AE44="RM1"),$T44&lt;&gt;"LEVEE",$T44&lt;&gt;"1")</formula>
    </cfRule>
    <cfRule type="expression" dxfId="9" priority="11">
      <formula>$T44="LEVEE"</formula>
    </cfRule>
    <cfRule type="expression" dxfId="8" priority="12">
      <formula>$P44="X"</formula>
    </cfRule>
  </conditionalFormatting>
  <conditionalFormatting sqref="Z198:AA198 Z178:AA178 Z130:AA130 Z99:AA99 Z71:AA72 Z58:AA58 Z56:AA56">
    <cfRule type="expression" dxfId="7" priority="5">
      <formula>AND(OR($J56="RM1",AE56="LIV"),$T56&lt;&gt;"LEVEE",$T56&lt;&gt;"1")</formula>
    </cfRule>
    <cfRule type="expression" dxfId="6" priority="6">
      <formula>AND(OR($J56="LIV",AE56="RM1"),$T56&lt;&gt;"LEVEE",$T56&lt;&gt;"1")</formula>
    </cfRule>
    <cfRule type="expression" dxfId="5" priority="7">
      <formula>$T56="LEVEE"</formula>
    </cfRule>
    <cfRule type="expression" dxfId="4" priority="8">
      <formula>$P56="X"</formula>
    </cfRule>
  </conditionalFormatting>
  <conditionalFormatting sqref="T151">
    <cfRule type="expression" dxfId="3" priority="1">
      <formula>AND(OR($J151="RM1",#REF!="LIV"),$T151&lt;&gt;"LEVEE",$T151&lt;&gt;"1")</formula>
    </cfRule>
    <cfRule type="expression" dxfId="2" priority="2">
      <formula>AND(OR($J151="LIV",#REF!="RM1"),$T151&lt;&gt;"LEVEE",$T151&lt;&gt;"1")</formula>
    </cfRule>
    <cfRule type="expression" dxfId="1" priority="3">
      <formula>$T151="LEVEE"</formula>
    </cfRule>
    <cfRule type="expression" dxfId="0" priority="4">
      <formula>$P151="X"</formula>
    </cfRule>
  </conditionalFormatting>
  <printOptions horizontalCentered="1"/>
  <pageMargins left="0" right="0" top="0" bottom="0" header="0" footer="0"/>
  <pageSetup paperSize="8" scale="28" fitToHeight="6" orientation="landscape"/>
  <headerFooter alignWithMargins="0"/>
  <rowBreaks count="1" manualBreakCount="1">
    <brk id="50" max="2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BB573F-BF46-2B4F-B805-7E349E255F69}">
          <x14:formula1>
            <xm:f>'NE PAS TOUCHER'!$B$2:$B$20</xm:f>
          </x14:formula1>
          <xm:sqref>M102 M105 M108 M111 M96 M10:M94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69"/>
  <sheetViews>
    <sheetView view="pageBreakPreview" zoomScale="125" zoomScaleNormal="115" zoomScaleSheetLayoutView="125" workbookViewId="0">
      <selection activeCell="G66" sqref="G66"/>
    </sheetView>
  </sheetViews>
  <sheetFormatPr baseColWidth="10" defaultRowHeight="13"/>
  <cols>
    <col min="1" max="2" width="26" customWidth="1"/>
    <col min="3" max="3" width="16.5" style="1" customWidth="1"/>
    <col min="4" max="4" width="17.5" style="1" customWidth="1"/>
    <col min="5" max="5" width="17.33203125" style="1" customWidth="1"/>
    <col min="7" max="7" width="19.83203125" customWidth="1"/>
  </cols>
  <sheetData>
    <row r="2" spans="1:8" ht="28" customHeight="1">
      <c r="B2" s="252" t="s">
        <v>157</v>
      </c>
      <c r="C2" s="252"/>
      <c r="D2" s="252"/>
      <c r="E2" s="252"/>
    </row>
    <row r="5" spans="1:8" ht="16">
      <c r="B5" s="5" t="s">
        <v>111</v>
      </c>
      <c r="C5" s="95">
        <f ca="1">TODAY()</f>
        <v>44049</v>
      </c>
      <c r="D5" s="6"/>
      <c r="E5" s="6"/>
    </row>
    <row r="6" spans="1:8" ht="24" customHeight="1">
      <c r="B6" s="5"/>
      <c r="C6" s="7"/>
      <c r="D6" s="6"/>
      <c r="E6" s="6"/>
    </row>
    <row r="7" spans="1:8" ht="14" thickBot="1"/>
    <row r="8" spans="1:8" s="130" customFormat="1" ht="42" customHeight="1" thickTop="1" thickBot="1">
      <c r="A8" s="132" t="s">
        <v>16</v>
      </c>
      <c r="B8" s="140" t="s">
        <v>3</v>
      </c>
      <c r="C8" s="144" t="s">
        <v>45</v>
      </c>
      <c r="D8" s="145" t="s">
        <v>4</v>
      </c>
      <c r="E8" s="146" t="s">
        <v>5</v>
      </c>
      <c r="G8" s="214" t="s">
        <v>12</v>
      </c>
      <c r="H8" s="215" t="s">
        <v>45</v>
      </c>
    </row>
    <row r="9" spans="1:8" ht="14">
      <c r="A9" s="131" t="s">
        <v>23</v>
      </c>
      <c r="B9" s="141"/>
      <c r="C9" s="147">
        <f>SUMPRODUCT(('PV - LISTE DES RESERVES'!$J$10:$J$364=$C$8)*('PV - LISTE DES RESERVES'!$M$10:$M$364=B9))</f>
        <v>0</v>
      </c>
      <c r="D9" s="147">
        <f>SUMPRODUCT(('PV - LISTE DES RESERVES'!$J$10:$J$364=$C$8)*('PV - LISTE DES RESERVES'!$M$10:$M$364=B9)*('PV - LISTE DES RESERVES'!$T$10:$T$364="LEVEE"))</f>
        <v>0</v>
      </c>
      <c r="E9" s="148" t="e">
        <f>D9/C9</f>
        <v>#DIV/0!</v>
      </c>
      <c r="G9" s="248" t="s">
        <v>10</v>
      </c>
      <c r="H9" s="246">
        <f>SUMPRODUCT(('PV - LISTE DES RESERVES'!$J$10:$J$364=$C$8)*('PV - LISTE DES RESERVES'!$S$10:$S$364=G9))</f>
        <v>0</v>
      </c>
    </row>
    <row r="10" spans="1:8" ht="15" thickBot="1">
      <c r="A10" s="8" t="s">
        <v>24</v>
      </c>
      <c r="B10" s="142"/>
      <c r="C10" s="149">
        <f>SUMPRODUCT(('PV - LISTE DES RESERVES'!$J$10:$J$364=$C$8)*('PV - LISTE DES RESERVES'!$M$10:$M$364=B10))</f>
        <v>0</v>
      </c>
      <c r="D10" s="147">
        <f>SUMPRODUCT(('PV - LISTE DES RESERVES'!$J$10:$J$364=$C$8)*('PV - LISTE DES RESERVES'!$M$10:$M$364=B10)*('PV - LISTE DES RESERVES'!$T$10:$T$364="LEVEE"))</f>
        <v>0</v>
      </c>
      <c r="E10" s="150" t="e">
        <f t="shared" ref="E10:E25" si="0">D10/C10</f>
        <v>#DIV/0!</v>
      </c>
      <c r="G10" s="258"/>
      <c r="H10" s="257"/>
    </row>
    <row r="11" spans="1:8" ht="14">
      <c r="A11" s="8" t="s">
        <v>25</v>
      </c>
      <c r="B11" s="142"/>
      <c r="C11" s="149">
        <f>SUMPRODUCT(('PV - LISTE DES RESERVES'!$J$10:$J$364=$C$8)*('PV - LISTE DES RESERVES'!$M$10:$M$364=B11))</f>
        <v>0</v>
      </c>
      <c r="D11" s="147">
        <f>SUMPRODUCT(('PV - LISTE DES RESERVES'!$J$10:$J$364=$C$8)*('PV - LISTE DES RESERVES'!$M$10:$M$364=B11)*('PV - LISTE DES RESERVES'!$T$10:$T$364="LEVEE"))</f>
        <v>0</v>
      </c>
      <c r="E11" s="150" t="e">
        <f t="shared" si="0"/>
        <v>#DIV/0!</v>
      </c>
      <c r="G11" s="248" t="s">
        <v>11</v>
      </c>
      <c r="H11" s="246">
        <f>SUMPRODUCT(('PV - LISTE DES RESERVES'!$J$10:$J$364=$C$8)*('PV - LISTE DES RESERVES'!$S$10:$S$364=G11))</f>
        <v>0</v>
      </c>
    </row>
    <row r="12" spans="1:8" ht="15" thickBot="1">
      <c r="A12" s="8" t="s">
        <v>26</v>
      </c>
      <c r="B12" s="142"/>
      <c r="C12" s="149">
        <f>SUMPRODUCT(('PV - LISTE DES RESERVES'!$J$10:$J$364=$C$8)*('PV - LISTE DES RESERVES'!$M$10:$M$364=B12))</f>
        <v>0</v>
      </c>
      <c r="D12" s="147">
        <f>SUMPRODUCT(('PV - LISTE DES RESERVES'!$J$10:$J$364=$C$8)*('PV - LISTE DES RESERVES'!$M$10:$M$364=B12)*('PV - LISTE DES RESERVES'!$T$10:$T$364="LEVEE"))</f>
        <v>0</v>
      </c>
      <c r="E12" s="150" t="e">
        <f t="shared" si="0"/>
        <v>#DIV/0!</v>
      </c>
      <c r="G12" s="245"/>
      <c r="H12" s="243"/>
    </row>
    <row r="13" spans="1:8" ht="14">
      <c r="A13" s="8" t="s">
        <v>27</v>
      </c>
      <c r="B13" s="142"/>
      <c r="C13" s="149">
        <f>SUMPRODUCT(('PV - LISTE DES RESERVES'!$J$10:$J$364=$C$8)*('PV - LISTE DES RESERVES'!$M$10:$M$364=B13))</f>
        <v>0</v>
      </c>
      <c r="D13" s="147">
        <f>SUMPRODUCT(('PV - LISTE DES RESERVES'!$J$10:$J$364=$C$8)*('PV - LISTE DES RESERVES'!$M$10:$M$364=B13)*('PV - LISTE DES RESERVES'!$T$10:$T$364="LEVEE"))</f>
        <v>0</v>
      </c>
      <c r="E13" s="150" t="e">
        <f t="shared" si="0"/>
        <v>#DIV/0!</v>
      </c>
      <c r="G13" s="255" t="s">
        <v>6</v>
      </c>
      <c r="H13" s="253">
        <f>SUM(H9:H11)</f>
        <v>0</v>
      </c>
    </row>
    <row r="14" spans="1:8" ht="15" thickBot="1">
      <c r="A14" s="8" t="s">
        <v>33</v>
      </c>
      <c r="B14" s="142"/>
      <c r="C14" s="149">
        <f>SUMPRODUCT(('PV - LISTE DES RESERVES'!$J$10:$J$364=$C$8)*('PV - LISTE DES RESERVES'!$M$10:$M$364=B14))</f>
        <v>0</v>
      </c>
      <c r="D14" s="147">
        <f>SUMPRODUCT(('PV - LISTE DES RESERVES'!$J$10:$J$364=$C$8)*('PV - LISTE DES RESERVES'!$M$10:$M$364=B14)*('PV - LISTE DES RESERVES'!$T$10:$T$364="LEVEE"))</f>
        <v>0</v>
      </c>
      <c r="E14" s="150" t="e">
        <f t="shared" si="0"/>
        <v>#DIV/0!</v>
      </c>
      <c r="G14" s="256"/>
      <c r="H14" s="254"/>
    </row>
    <row r="15" spans="1:8" ht="14">
      <c r="A15" s="8" t="s">
        <v>28</v>
      </c>
      <c r="B15" s="142"/>
      <c r="C15" s="149">
        <f>SUMPRODUCT(('PV - LISTE DES RESERVES'!$J$10:$J$364=$C$8)*('PV - LISTE DES RESERVES'!$M$10:$M$364=B15))</f>
        <v>0</v>
      </c>
      <c r="D15" s="147">
        <f>SUMPRODUCT(('PV - LISTE DES RESERVES'!$J$10:$J$364=$C$8)*('PV - LISTE DES RESERVES'!$M$10:$M$364=B15)*('PV - LISTE DES RESERVES'!$T$10:$T$364="LEVEE"))</f>
        <v>0</v>
      </c>
      <c r="E15" s="150" t="e">
        <f t="shared" si="0"/>
        <v>#DIV/0!</v>
      </c>
    </row>
    <row r="16" spans="1:8" ht="14">
      <c r="A16" s="8" t="s">
        <v>29</v>
      </c>
      <c r="B16" s="142"/>
      <c r="C16" s="149">
        <f>SUMPRODUCT(('PV - LISTE DES RESERVES'!$J$10:$J$364=$C$8)*('PV - LISTE DES RESERVES'!$M$10:$M$364=B16))</f>
        <v>0</v>
      </c>
      <c r="D16" s="147">
        <f>SUMPRODUCT(('PV - LISTE DES RESERVES'!$J$10:$J$364=$C$8)*('PV - LISTE DES RESERVES'!$M$10:$M$364=B16)*('PV - LISTE DES RESERVES'!$T$10:$T$364="LEVEE"))</f>
        <v>0</v>
      </c>
      <c r="E16" s="150" t="e">
        <f t="shared" si="0"/>
        <v>#DIV/0!</v>
      </c>
    </row>
    <row r="17" spans="1:8" ht="14">
      <c r="A17" s="8" t="s">
        <v>30</v>
      </c>
      <c r="B17" s="142"/>
      <c r="C17" s="149">
        <f>SUMPRODUCT(('PV - LISTE DES RESERVES'!$J$10:$J$364=$C$8)*('PV - LISTE DES RESERVES'!$M$10:$M$364=B17))</f>
        <v>0</v>
      </c>
      <c r="D17" s="147">
        <f>SUMPRODUCT(('PV - LISTE DES RESERVES'!$J$10:$J$364=$C$8)*('PV - LISTE DES RESERVES'!$M$10:$M$364=B17)*('PV - LISTE DES RESERVES'!$T$10:$T$364="LEVEE"))</f>
        <v>0</v>
      </c>
      <c r="E17" s="150" t="e">
        <f t="shared" si="0"/>
        <v>#DIV/0!</v>
      </c>
    </row>
    <row r="18" spans="1:8" ht="14">
      <c r="A18" s="8" t="s">
        <v>31</v>
      </c>
      <c r="B18" s="142"/>
      <c r="C18" s="149">
        <f>SUMPRODUCT(('PV - LISTE DES RESERVES'!$J$10:$J$364=$C$8)*('PV - LISTE DES RESERVES'!$M$10:$M$364=B18))</f>
        <v>0</v>
      </c>
      <c r="D18" s="147">
        <f>SUMPRODUCT(('PV - LISTE DES RESERVES'!$J$10:$J$364=$C$8)*('PV - LISTE DES RESERVES'!$M$10:$M$364=B18)*('PV - LISTE DES RESERVES'!$T$10:$T$364="LEVEE"))</f>
        <v>0</v>
      </c>
      <c r="E18" s="150" t="e">
        <f t="shared" si="0"/>
        <v>#DIV/0!</v>
      </c>
    </row>
    <row r="19" spans="1:8" ht="14">
      <c r="A19" s="8" t="s">
        <v>32</v>
      </c>
      <c r="B19" s="142"/>
      <c r="C19" s="149">
        <f>SUMPRODUCT(('PV - LISTE DES RESERVES'!$J$10:$J$364=$C$8)*('PV - LISTE DES RESERVES'!$M$10:$M$364=B19))</f>
        <v>0</v>
      </c>
      <c r="D19" s="147">
        <f>SUMPRODUCT(('PV - LISTE DES RESERVES'!$J$10:$J$364=$C$8)*('PV - LISTE DES RESERVES'!$M$10:$M$364=B19)*('PV - LISTE DES RESERVES'!$T$10:$T$364="LEVEE"))</f>
        <v>0</v>
      </c>
      <c r="E19" s="150" t="e">
        <f t="shared" si="0"/>
        <v>#DIV/0!</v>
      </c>
    </row>
    <row r="20" spans="1:8" ht="14">
      <c r="A20" s="8" t="s">
        <v>34</v>
      </c>
      <c r="B20" s="142"/>
      <c r="C20" s="149">
        <f>SUMPRODUCT(('PV - LISTE DES RESERVES'!$J$10:$J$364=$C$8)*('PV - LISTE DES RESERVES'!$M$10:$M$364=B20))</f>
        <v>0</v>
      </c>
      <c r="D20" s="147">
        <f>SUMPRODUCT(('PV - LISTE DES RESERVES'!$J$10:$J$364=$C$8)*('PV - LISTE DES RESERVES'!$M$10:$M$364=B20)*('PV - LISTE DES RESERVES'!$T$10:$T$364="LEVEE"))</f>
        <v>0</v>
      </c>
      <c r="E20" s="150" t="e">
        <f t="shared" si="0"/>
        <v>#DIV/0!</v>
      </c>
    </row>
    <row r="21" spans="1:8" ht="14">
      <c r="A21" s="8" t="s">
        <v>35</v>
      </c>
      <c r="B21" s="142"/>
      <c r="C21" s="149">
        <f>SUMPRODUCT(('PV - LISTE DES RESERVES'!$J$10:$J$364=$C$8)*('PV - LISTE DES RESERVES'!$M$10:$M$364=B21))</f>
        <v>0</v>
      </c>
      <c r="D21" s="147">
        <f>SUMPRODUCT(('PV - LISTE DES RESERVES'!$J$10:$J$364=$C$8)*('PV - LISTE DES RESERVES'!$M$10:$M$364=B21)*('PV - LISTE DES RESERVES'!$T$10:$T$364="LEVEE"))</f>
        <v>0</v>
      </c>
      <c r="E21" s="150" t="e">
        <f t="shared" si="0"/>
        <v>#DIV/0!</v>
      </c>
    </row>
    <row r="22" spans="1:8" ht="14">
      <c r="A22" s="8" t="s">
        <v>36</v>
      </c>
      <c r="B22" s="142"/>
      <c r="C22" s="149">
        <f>SUMPRODUCT(('PV - LISTE DES RESERVES'!$J$10:$J$364=$C$8)*('PV - LISTE DES RESERVES'!$M$10:$M$364=B22))</f>
        <v>0</v>
      </c>
      <c r="D22" s="147">
        <f>SUMPRODUCT(('PV - LISTE DES RESERVES'!$J$10:$J$364=$C$8)*('PV - LISTE DES RESERVES'!$M$10:$M$364=B22)*('PV - LISTE DES RESERVES'!$T$10:$T$364="LEVEE"))</f>
        <v>0</v>
      </c>
      <c r="E22" s="150" t="e">
        <f>D22/C22</f>
        <v>#DIV/0!</v>
      </c>
    </row>
    <row r="23" spans="1:8" ht="14">
      <c r="A23" s="8" t="s">
        <v>37</v>
      </c>
      <c r="B23" s="142"/>
      <c r="C23" s="149">
        <f>SUMPRODUCT(('PV - LISTE DES RESERVES'!$J$10:$J$364=$C$8)*('PV - LISTE DES RESERVES'!$M$10:$M$364=B23))</f>
        <v>0</v>
      </c>
      <c r="D23" s="147">
        <f>SUMPRODUCT(('PV - LISTE DES RESERVES'!$J$10:$J$364=$C$8)*('PV - LISTE DES RESERVES'!$M$10:$M$364=B23)*('PV - LISTE DES RESERVES'!$T$10:$T$364="LEVEE"))</f>
        <v>0</v>
      </c>
      <c r="E23" s="150" t="e">
        <f t="shared" si="0"/>
        <v>#DIV/0!</v>
      </c>
    </row>
    <row r="24" spans="1:8" ht="14">
      <c r="A24" s="8" t="s">
        <v>38</v>
      </c>
      <c r="B24" s="142"/>
      <c r="C24" s="149">
        <f>SUMPRODUCT(('PV - LISTE DES RESERVES'!$J$10:$J$364=$C$8)*('PV - LISTE DES RESERVES'!$M$10:$M$364=B24))</f>
        <v>0</v>
      </c>
      <c r="D24" s="147">
        <f>SUMPRODUCT(('PV - LISTE DES RESERVES'!$J$10:$J$364=$C$8)*('PV - LISTE DES RESERVES'!$M$10:$M$364=B24)*('PV - LISTE DES RESERVES'!$T$10:$T$364="LEVEE"))</f>
        <v>0</v>
      </c>
      <c r="E24" s="150" t="e">
        <f t="shared" si="0"/>
        <v>#DIV/0!</v>
      </c>
    </row>
    <row r="25" spans="1:8" ht="15" thickBot="1">
      <c r="A25" s="9" t="s">
        <v>13</v>
      </c>
      <c r="B25" s="143"/>
      <c r="C25" s="151">
        <f>SUMPRODUCT(('PV - LISTE DES RESERVES'!$J$10:$J$364=$C$8)*('PV - LISTE DES RESERVES'!$M$10:$M$364=B25))</f>
        <v>0</v>
      </c>
      <c r="D25" s="147">
        <f>SUMPRODUCT(('PV - LISTE DES RESERVES'!$J$10:$J$364=$C$8)*('PV - LISTE DES RESERVES'!$M$10:$M$364=B25)*('PV - LISTE DES RESERVES'!$T$10:$T$364="LEVEE"))</f>
        <v>0</v>
      </c>
      <c r="E25" s="152" t="e">
        <f t="shared" si="0"/>
        <v>#DIV/0!</v>
      </c>
    </row>
    <row r="26" spans="1:8" ht="33" customHeight="1" thickBot="1">
      <c r="A26" s="250" t="s">
        <v>6</v>
      </c>
      <c r="B26" s="251"/>
      <c r="C26" s="153">
        <f>SUM(C9:C25)</f>
        <v>0</v>
      </c>
      <c r="D26" s="153">
        <f>SUM(D9:D25)</f>
        <v>0</v>
      </c>
      <c r="E26" s="154" t="e">
        <f>D26/C26</f>
        <v>#DIV/0!</v>
      </c>
    </row>
    <row r="27" spans="1:8" ht="14" thickTop="1">
      <c r="B27" s="2"/>
      <c r="C27" s="3"/>
      <c r="D27" s="3"/>
      <c r="E27" s="4"/>
    </row>
    <row r="28" spans="1:8" ht="14" thickBot="1"/>
    <row r="29" spans="1:8" ht="41" customHeight="1" thickTop="1" thickBot="1">
      <c r="A29" s="132" t="s">
        <v>16</v>
      </c>
      <c r="B29" s="140" t="s">
        <v>3</v>
      </c>
      <c r="C29" s="144" t="s">
        <v>46</v>
      </c>
      <c r="D29" s="145" t="s">
        <v>4</v>
      </c>
      <c r="E29" s="146" t="s">
        <v>5</v>
      </c>
      <c r="G29" s="214" t="s">
        <v>12</v>
      </c>
      <c r="H29" s="215" t="s">
        <v>46</v>
      </c>
    </row>
    <row r="30" spans="1:8" ht="14">
      <c r="A30" s="131" t="s">
        <v>23</v>
      </c>
      <c r="B30" s="141"/>
      <c r="C30" s="147">
        <f>SUMPRODUCT(('PV - LISTE DES RESERVES'!$J$10:$J$364=$C$29)*('PV - LISTE DES RESERVES'!$M$10:$M$364=B30))</f>
        <v>0</v>
      </c>
      <c r="D30" s="149">
        <f>SUMPRODUCT(('PV - LISTE DES RESERVES'!$J$10:$J$364=$C$29)*('PV - LISTE DES RESERVES'!$M$10:$M$364=B30)*('PV - LISTE DES RESERVES'!$T$10:$T$364="LEVEE"))</f>
        <v>0</v>
      </c>
      <c r="E30" s="148" t="e">
        <f t="shared" ref="E30:E46" si="1">D30/C30</f>
        <v>#DIV/0!</v>
      </c>
      <c r="G30" s="248" t="s">
        <v>10</v>
      </c>
      <c r="H30" s="246">
        <f>SUMPRODUCT(('PV - LISTE DES RESERVES'!$J$10:$J$364=$C$29)*('PV - LISTE DES RESERVES'!$S$10:$S$364=G30))</f>
        <v>0</v>
      </c>
    </row>
    <row r="31" spans="1:8" ht="14">
      <c r="A31" s="8" t="s">
        <v>24</v>
      </c>
      <c r="B31" s="142"/>
      <c r="C31" s="149">
        <f>SUMPRODUCT(('PV - LISTE DES RESERVES'!$J$10:$J$364=$C$29)*('PV - LISTE DES RESERVES'!$M$10:$M$364=B31))</f>
        <v>0</v>
      </c>
      <c r="D31" s="149">
        <f>SUMPRODUCT(('PV - LISTE DES RESERVES'!$J$10:$J$364=$C$29)*('PV - LISTE DES RESERVES'!$M$10:$M$364=B31)*('PV - LISTE DES RESERVES'!$T$10:$T$364="LEVEE"))</f>
        <v>0</v>
      </c>
      <c r="E31" s="150" t="e">
        <f t="shared" si="1"/>
        <v>#DIV/0!</v>
      </c>
      <c r="G31" s="249"/>
      <c r="H31" s="247"/>
    </row>
    <row r="32" spans="1:8" ht="14">
      <c r="A32" s="8" t="s">
        <v>25</v>
      </c>
      <c r="B32" s="142"/>
      <c r="C32" s="149">
        <f>SUMPRODUCT(('PV - LISTE DES RESERVES'!$J$10:$J$364=$C$29)*('PV - LISTE DES RESERVES'!$M$10:$M$364=B32))</f>
        <v>0</v>
      </c>
      <c r="D32" s="149">
        <f>SUMPRODUCT(('PV - LISTE DES RESERVES'!$J$10:$J$364=$C$29)*('PV - LISTE DES RESERVES'!$M$10:$M$364=B32)*('PV - LISTE DES RESERVES'!$T$10:$T$364="LEVEE"))</f>
        <v>0</v>
      </c>
      <c r="E32" s="150" t="e">
        <f t="shared" si="1"/>
        <v>#DIV/0!</v>
      </c>
      <c r="G32" s="244" t="s">
        <v>11</v>
      </c>
      <c r="H32" s="242">
        <f>SUMPRODUCT(('PV - LISTE DES RESERVES'!$J$10:$J$364=$C$29)*('PV - LISTE DES RESERVES'!$S$10:$S$364=G32))</f>
        <v>0</v>
      </c>
    </row>
    <row r="33" spans="1:8" ht="15" thickBot="1">
      <c r="A33" s="8" t="s">
        <v>26</v>
      </c>
      <c r="B33" s="142"/>
      <c r="C33" s="149">
        <f>SUMPRODUCT(('PV - LISTE DES RESERVES'!$J$10:$J$364=$C$29)*('PV - LISTE DES RESERVES'!$M$10:$M$364=B33))</f>
        <v>0</v>
      </c>
      <c r="D33" s="149">
        <f>SUMPRODUCT(('PV - LISTE DES RESERVES'!$J$10:$J$364=$C$29)*('PV - LISTE DES RESERVES'!$M$10:$M$364=B33)*('PV - LISTE DES RESERVES'!$T$10:$T$364="LEVEE"))</f>
        <v>0</v>
      </c>
      <c r="E33" s="150" t="e">
        <f t="shared" si="1"/>
        <v>#DIV/0!</v>
      </c>
      <c r="G33" s="245"/>
      <c r="H33" s="243"/>
    </row>
    <row r="34" spans="1:8" ht="14">
      <c r="A34" s="8" t="s">
        <v>27</v>
      </c>
      <c r="B34" s="142"/>
      <c r="C34" s="149">
        <f>SUMPRODUCT(('PV - LISTE DES RESERVES'!$J$10:$J$364=$C$29)*('PV - LISTE DES RESERVES'!$M$10:$M$364=B34))</f>
        <v>0</v>
      </c>
      <c r="D34" s="149">
        <f>SUMPRODUCT(('PV - LISTE DES RESERVES'!$J$10:$J$364=$C$29)*('PV - LISTE DES RESERVES'!$M$10:$M$364=B34)*('PV - LISTE DES RESERVES'!$T$10:$T$364="LEVEE"))</f>
        <v>0</v>
      </c>
      <c r="E34" s="150" t="e">
        <f t="shared" si="1"/>
        <v>#DIV/0!</v>
      </c>
      <c r="G34" s="255" t="s">
        <v>6</v>
      </c>
      <c r="H34" s="253">
        <f>SUM(H30:H32)</f>
        <v>0</v>
      </c>
    </row>
    <row r="35" spans="1:8" ht="15" thickBot="1">
      <c r="A35" s="8" t="s">
        <v>33</v>
      </c>
      <c r="B35" s="142"/>
      <c r="C35" s="149">
        <f>SUMPRODUCT(('PV - LISTE DES RESERVES'!$J$10:$J$364=$C$29)*('PV - LISTE DES RESERVES'!$M$10:$M$364=B35))</f>
        <v>0</v>
      </c>
      <c r="D35" s="149">
        <f>SUMPRODUCT(('PV - LISTE DES RESERVES'!$J$10:$J$364=$C$29)*('PV - LISTE DES RESERVES'!$M$10:$M$364=B35)*('PV - LISTE DES RESERVES'!$T$10:$T$364="LEVEE"))</f>
        <v>0</v>
      </c>
      <c r="E35" s="150" t="e">
        <f t="shared" si="1"/>
        <v>#DIV/0!</v>
      </c>
      <c r="G35" s="256"/>
      <c r="H35" s="254"/>
    </row>
    <row r="36" spans="1:8" ht="14">
      <c r="A36" s="8" t="s">
        <v>28</v>
      </c>
      <c r="B36" s="142"/>
      <c r="C36" s="149">
        <f>SUMPRODUCT(('PV - LISTE DES RESERVES'!$J$10:$J$364=$C$29)*('PV - LISTE DES RESERVES'!$M$10:$M$364=B36))</f>
        <v>0</v>
      </c>
      <c r="D36" s="149">
        <f>SUMPRODUCT(('PV - LISTE DES RESERVES'!$J$10:$J$364=$C$29)*('PV - LISTE DES RESERVES'!$M$10:$M$364=B36)*('PV - LISTE DES RESERVES'!$T$10:$T$364="LEVEE"))</f>
        <v>0</v>
      </c>
      <c r="E36" s="150" t="e">
        <f t="shared" si="1"/>
        <v>#DIV/0!</v>
      </c>
    </row>
    <row r="37" spans="1:8" ht="14">
      <c r="A37" s="8" t="s">
        <v>29</v>
      </c>
      <c r="B37" s="142"/>
      <c r="C37" s="149">
        <f>SUMPRODUCT(('PV - LISTE DES RESERVES'!$J$10:$J$364=$C$29)*('PV - LISTE DES RESERVES'!$M$10:$M$364=B37))</f>
        <v>0</v>
      </c>
      <c r="D37" s="149">
        <f>SUMPRODUCT(('PV - LISTE DES RESERVES'!$J$10:$J$364=$C$29)*('PV - LISTE DES RESERVES'!$M$10:$M$364=B37)*('PV - LISTE DES RESERVES'!$T$10:$T$364="LEVEE"))</f>
        <v>0</v>
      </c>
      <c r="E37" s="150" t="e">
        <f t="shared" si="1"/>
        <v>#DIV/0!</v>
      </c>
    </row>
    <row r="38" spans="1:8" ht="14">
      <c r="A38" s="8" t="s">
        <v>30</v>
      </c>
      <c r="B38" s="142"/>
      <c r="C38" s="149">
        <f>SUMPRODUCT(('PV - LISTE DES RESERVES'!$J$10:$J$364=$C$29)*('PV - LISTE DES RESERVES'!$M$10:$M$364=B38))</f>
        <v>0</v>
      </c>
      <c r="D38" s="149">
        <f>SUMPRODUCT(('PV - LISTE DES RESERVES'!$J$10:$J$364=$C$29)*('PV - LISTE DES RESERVES'!$M$10:$M$364=B38)*('PV - LISTE DES RESERVES'!$T$10:$T$364="LEVEE"))</f>
        <v>0</v>
      </c>
      <c r="E38" s="150" t="e">
        <f t="shared" si="1"/>
        <v>#DIV/0!</v>
      </c>
    </row>
    <row r="39" spans="1:8" ht="14">
      <c r="A39" s="8" t="s">
        <v>31</v>
      </c>
      <c r="B39" s="142"/>
      <c r="C39" s="149">
        <f>SUMPRODUCT(('PV - LISTE DES RESERVES'!$J$10:$J$364=$C$29)*('PV - LISTE DES RESERVES'!$M$10:$M$364=B39))</f>
        <v>0</v>
      </c>
      <c r="D39" s="149">
        <f>SUMPRODUCT(('PV - LISTE DES RESERVES'!$J$10:$J$364=$C$29)*('PV - LISTE DES RESERVES'!$M$10:$M$364=B39)*('PV - LISTE DES RESERVES'!$T$10:$T$364="LEVEE"))</f>
        <v>0</v>
      </c>
      <c r="E39" s="150" t="e">
        <f t="shared" si="1"/>
        <v>#DIV/0!</v>
      </c>
    </row>
    <row r="40" spans="1:8" ht="14">
      <c r="A40" s="8" t="s">
        <v>32</v>
      </c>
      <c r="B40" s="142"/>
      <c r="C40" s="149">
        <f>SUMPRODUCT(('PV - LISTE DES RESERVES'!$J$10:$J$364=$C$29)*('PV - LISTE DES RESERVES'!$M$10:$M$364=B40))</f>
        <v>0</v>
      </c>
      <c r="D40" s="149">
        <f>SUMPRODUCT(('PV - LISTE DES RESERVES'!$J$10:$J$364=$C$29)*('PV - LISTE DES RESERVES'!$M$10:$M$364=B40)*('PV - LISTE DES RESERVES'!$T$10:$T$364="LEVEE"))</f>
        <v>0</v>
      </c>
      <c r="E40" s="150" t="e">
        <f t="shared" si="1"/>
        <v>#DIV/0!</v>
      </c>
    </row>
    <row r="41" spans="1:8" ht="14">
      <c r="A41" s="8" t="s">
        <v>34</v>
      </c>
      <c r="B41" s="142"/>
      <c r="C41" s="149">
        <f>SUMPRODUCT(('PV - LISTE DES RESERVES'!$J$10:$J$364=$C$29)*('PV - LISTE DES RESERVES'!$M$10:$M$364=B41))</f>
        <v>0</v>
      </c>
      <c r="D41" s="149">
        <f>SUMPRODUCT(('PV - LISTE DES RESERVES'!$J$10:$J$364=$C$29)*('PV - LISTE DES RESERVES'!$M$10:$M$364=B41)*('PV - LISTE DES RESERVES'!$T$10:$T$364="LEVEE"))</f>
        <v>0</v>
      </c>
      <c r="E41" s="150" t="e">
        <f t="shared" si="1"/>
        <v>#DIV/0!</v>
      </c>
    </row>
    <row r="42" spans="1:8" ht="14">
      <c r="A42" s="8" t="s">
        <v>35</v>
      </c>
      <c r="B42" s="142"/>
      <c r="C42" s="149">
        <f>SUMPRODUCT(('PV - LISTE DES RESERVES'!$J$10:$J$364=$C$29)*('PV - LISTE DES RESERVES'!$M$10:$M$364=B42))</f>
        <v>0</v>
      </c>
      <c r="D42" s="149">
        <f>SUMPRODUCT(('PV - LISTE DES RESERVES'!$J$10:$J$364=$C$29)*('PV - LISTE DES RESERVES'!$M$10:$M$364=B42)*('PV - LISTE DES RESERVES'!$T$10:$T$364="LEVEE"))</f>
        <v>0</v>
      </c>
      <c r="E42" s="150" t="e">
        <f t="shared" si="1"/>
        <v>#DIV/0!</v>
      </c>
    </row>
    <row r="43" spans="1:8" ht="14">
      <c r="A43" s="8" t="s">
        <v>36</v>
      </c>
      <c r="B43" s="142"/>
      <c r="C43" s="149">
        <f>SUMPRODUCT(('PV - LISTE DES RESERVES'!$J$10:$J$364=$C$29)*('PV - LISTE DES RESERVES'!$M$10:$M$364=B43))</f>
        <v>0</v>
      </c>
      <c r="D43" s="149">
        <f>SUMPRODUCT(('PV - LISTE DES RESERVES'!$J$10:$J$364=$C$29)*('PV - LISTE DES RESERVES'!$M$10:$M$364=B43)*('PV - LISTE DES RESERVES'!$T$10:$T$364="LEVEE"))</f>
        <v>0</v>
      </c>
      <c r="E43" s="150" t="e">
        <f t="shared" si="1"/>
        <v>#DIV/0!</v>
      </c>
    </row>
    <row r="44" spans="1:8" ht="14">
      <c r="A44" s="8" t="s">
        <v>37</v>
      </c>
      <c r="B44" s="142"/>
      <c r="C44" s="149">
        <f>SUMPRODUCT(('PV - LISTE DES RESERVES'!$J$10:$J$364=$C$29)*('PV - LISTE DES RESERVES'!$M$10:$M$364=B44))</f>
        <v>0</v>
      </c>
      <c r="D44" s="149">
        <f>SUMPRODUCT(('PV - LISTE DES RESERVES'!$J$10:$J$364=$C$29)*('PV - LISTE DES RESERVES'!$M$10:$M$364=B44)*('PV - LISTE DES RESERVES'!$T$10:$T$364="LEVEE"))</f>
        <v>0</v>
      </c>
      <c r="E44" s="150" t="e">
        <f t="shared" si="1"/>
        <v>#DIV/0!</v>
      </c>
    </row>
    <row r="45" spans="1:8" ht="14">
      <c r="A45" s="8" t="s">
        <v>38</v>
      </c>
      <c r="B45" s="142"/>
      <c r="C45" s="149">
        <f>SUMPRODUCT(('PV - LISTE DES RESERVES'!$J$10:$J$364=$C$29)*('PV - LISTE DES RESERVES'!$M$10:$M$364=B45))</f>
        <v>0</v>
      </c>
      <c r="D45" s="149">
        <f>SUMPRODUCT(('PV - LISTE DES RESERVES'!$J$10:$J$364=$C$29)*('PV - LISTE DES RESERVES'!$M$10:$M$364=B45)*('PV - LISTE DES RESERVES'!$T$10:$T$364="LEVEE"))</f>
        <v>0</v>
      </c>
      <c r="E45" s="150" t="e">
        <f t="shared" si="1"/>
        <v>#DIV/0!</v>
      </c>
    </row>
    <row r="46" spans="1:8" ht="15" thickBot="1">
      <c r="A46" s="9" t="s">
        <v>13</v>
      </c>
      <c r="B46" s="143"/>
      <c r="C46" s="151">
        <f>SUMPRODUCT(('PV - LISTE DES RESERVES'!$J$10:$J$364=$C$29)*('PV - LISTE DES RESERVES'!$M$10:$M$364=B46))</f>
        <v>0</v>
      </c>
      <c r="D46" s="149">
        <f>SUMPRODUCT(('PV - LISTE DES RESERVES'!$J$10:$J$364=$C$29)*('PV - LISTE DES RESERVES'!$M$10:$M$364=B46)*('PV - LISTE DES RESERVES'!$T$10:$T$364="LEVEE"))</f>
        <v>0</v>
      </c>
      <c r="E46" s="152" t="e">
        <f t="shared" si="1"/>
        <v>#DIV/0!</v>
      </c>
    </row>
    <row r="47" spans="1:8" ht="34" customHeight="1" thickBot="1">
      <c r="A47" s="250" t="s">
        <v>6</v>
      </c>
      <c r="B47" s="251"/>
      <c r="C47" s="153">
        <f>SUM(C30:C46)</f>
        <v>0</v>
      </c>
      <c r="D47" s="153">
        <f>SUM(D30:D46)</f>
        <v>0</v>
      </c>
      <c r="E47" s="154" t="e">
        <f>D47/C47</f>
        <v>#DIV/0!</v>
      </c>
    </row>
    <row r="48" spans="1:8" ht="14" thickTop="1">
      <c r="B48" s="2"/>
      <c r="C48" s="3"/>
      <c r="D48" s="3"/>
      <c r="E48" s="4"/>
    </row>
    <row r="49" spans="1:8" ht="14" thickBot="1"/>
    <row r="50" spans="1:8" ht="47" customHeight="1" thickTop="1" thickBot="1">
      <c r="A50" s="132" t="s">
        <v>16</v>
      </c>
      <c r="B50" s="140" t="s">
        <v>3</v>
      </c>
      <c r="C50" s="155" t="s">
        <v>39</v>
      </c>
      <c r="D50" s="156" t="s">
        <v>4</v>
      </c>
      <c r="E50" s="157" t="s">
        <v>5</v>
      </c>
      <c r="G50" s="214" t="s">
        <v>12</v>
      </c>
      <c r="H50" s="215" t="s">
        <v>39</v>
      </c>
    </row>
    <row r="51" spans="1:8" ht="14">
      <c r="A51" s="131" t="s">
        <v>23</v>
      </c>
      <c r="B51" s="141"/>
      <c r="C51" s="147">
        <f>SUMPRODUCT(('PV - LISTE DES RESERVES'!$J$10:$J$364=$C$50)*('PV - LISTE DES RESERVES'!$M$10:$M$364=B51))</f>
        <v>0</v>
      </c>
      <c r="D51" s="147">
        <f>SUMPRODUCT(('PV - LISTE DES RESERVES'!$J$10:$J$364=$C$50)*('PV - LISTE DES RESERVES'!$M$10:$M$364=B51)*('PV - LISTE DES RESERVES'!$T$10:$T$364="levée"))</f>
        <v>0</v>
      </c>
      <c r="E51" s="148" t="e">
        <f t="shared" ref="E51:E65" si="2">D51/C51</f>
        <v>#DIV/0!</v>
      </c>
      <c r="G51" s="248" t="s">
        <v>10</v>
      </c>
      <c r="H51" s="246">
        <f>SUMPRODUCT(('PV - LISTE DES RESERVES'!$J$10:$J$364=$C$50)*('PV - LISTE DES RESERVES'!$S$10:$S$364=G51))</f>
        <v>0</v>
      </c>
    </row>
    <row r="52" spans="1:8" ht="14">
      <c r="A52" s="8" t="s">
        <v>24</v>
      </c>
      <c r="B52" s="142"/>
      <c r="C52" s="149">
        <f>SUMPRODUCT(('PV - LISTE DES RESERVES'!$J$10:$J$364=$C$50)*('PV - LISTE DES RESERVES'!$M$10:$M$364=B52))</f>
        <v>0</v>
      </c>
      <c r="D52" s="149">
        <f>SUMPRODUCT(('PV - LISTE DES RESERVES'!$J$10:$J$364=$C$50)*('PV - LISTE DES RESERVES'!$M$10:$M$364=B52)*('PV - LISTE DES RESERVES'!$T$10:$T$364="levée"))</f>
        <v>0</v>
      </c>
      <c r="E52" s="150" t="e">
        <f t="shared" si="2"/>
        <v>#DIV/0!</v>
      </c>
      <c r="G52" s="249"/>
      <c r="H52" s="247"/>
    </row>
    <row r="53" spans="1:8" ht="14">
      <c r="A53" s="8" t="s">
        <v>25</v>
      </c>
      <c r="B53" s="142"/>
      <c r="C53" s="149">
        <f>SUMPRODUCT(('PV - LISTE DES RESERVES'!$J$10:$J$364=$C$50)*('PV - LISTE DES RESERVES'!$M$10:$M$364=B53))</f>
        <v>0</v>
      </c>
      <c r="D53" s="149">
        <f>SUMPRODUCT(('PV - LISTE DES RESERVES'!$J$10:$J$364=$C$50)*('PV - LISTE DES RESERVES'!$M$10:$M$364=B53)*('PV - LISTE DES RESERVES'!$T$10:$T$364="levée"))</f>
        <v>0</v>
      </c>
      <c r="E53" s="150" t="e">
        <f t="shared" si="2"/>
        <v>#DIV/0!</v>
      </c>
      <c r="G53" s="244" t="s">
        <v>11</v>
      </c>
      <c r="H53" s="242">
        <f>SUMPRODUCT(('PV - LISTE DES RESERVES'!$J$10:$J$364=$C$50)*('PV - LISTE DES RESERVES'!$S$10:$S$364=G53))</f>
        <v>0</v>
      </c>
    </row>
    <row r="54" spans="1:8" ht="15" thickBot="1">
      <c r="A54" s="8" t="s">
        <v>26</v>
      </c>
      <c r="B54" s="142"/>
      <c r="C54" s="149">
        <f>SUMPRODUCT(('PV - LISTE DES RESERVES'!$J$10:$J$364=$C$50)*('PV - LISTE DES RESERVES'!$M$10:$M$364=B54))</f>
        <v>0</v>
      </c>
      <c r="D54" s="149">
        <f>SUMPRODUCT(('PV - LISTE DES RESERVES'!$J$10:$J$364=$C$50)*('PV - LISTE DES RESERVES'!$M$10:$M$364=B54)*('PV - LISTE DES RESERVES'!$T$10:$T$364="levée"))</f>
        <v>0</v>
      </c>
      <c r="E54" s="150" t="e">
        <f t="shared" si="2"/>
        <v>#DIV/0!</v>
      </c>
      <c r="G54" s="245"/>
      <c r="H54" s="243"/>
    </row>
    <row r="55" spans="1:8" ht="14">
      <c r="A55" s="8" t="s">
        <v>27</v>
      </c>
      <c r="B55" s="142"/>
      <c r="C55" s="149">
        <f>SUMPRODUCT(('PV - LISTE DES RESERVES'!$J$10:$J$364=$C$50)*('PV - LISTE DES RESERVES'!$M$10:$M$364=B55))</f>
        <v>0</v>
      </c>
      <c r="D55" s="149">
        <f>SUMPRODUCT(('PV - LISTE DES RESERVES'!$J$10:$J$364=$C$50)*('PV - LISTE DES RESERVES'!$M$10:$M$364=B55)*('PV - LISTE DES RESERVES'!$T$10:$T$364="levée"))</f>
        <v>0</v>
      </c>
      <c r="E55" s="150" t="e">
        <f t="shared" si="2"/>
        <v>#DIV/0!</v>
      </c>
      <c r="G55" s="255" t="s">
        <v>6</v>
      </c>
      <c r="H55" s="253">
        <f>SUM(H51:H53)</f>
        <v>0</v>
      </c>
    </row>
    <row r="56" spans="1:8" ht="15" thickBot="1">
      <c r="A56" s="8" t="s">
        <v>33</v>
      </c>
      <c r="B56" s="142"/>
      <c r="C56" s="149">
        <f>SUMPRODUCT(('PV - LISTE DES RESERVES'!$J$10:$J$364=$C$50)*('PV - LISTE DES RESERVES'!$M$10:$M$364=B56))</f>
        <v>0</v>
      </c>
      <c r="D56" s="149">
        <f>SUMPRODUCT(('PV - LISTE DES RESERVES'!$J$10:$J$364=$C$50)*('PV - LISTE DES RESERVES'!$M$10:$M$364=B56)*('PV - LISTE DES RESERVES'!$T$10:$T$364="levée"))</f>
        <v>0</v>
      </c>
      <c r="E56" s="150" t="e">
        <f t="shared" si="2"/>
        <v>#DIV/0!</v>
      </c>
      <c r="G56" s="256"/>
      <c r="H56" s="254"/>
    </row>
    <row r="57" spans="1:8" ht="14">
      <c r="A57" s="8" t="s">
        <v>28</v>
      </c>
      <c r="B57" s="142"/>
      <c r="C57" s="149">
        <f>SUMPRODUCT(('PV - LISTE DES RESERVES'!$J$10:$J$364=$C$50)*('PV - LISTE DES RESERVES'!$M$10:$M$364=B57))</f>
        <v>0</v>
      </c>
      <c r="D57" s="149">
        <f>SUMPRODUCT(('PV - LISTE DES RESERVES'!$J$10:$J$364=$C$50)*('PV - LISTE DES RESERVES'!$M$10:$M$364=B57)*('PV - LISTE DES RESERVES'!$T$10:$T$364="levée"))</f>
        <v>0</v>
      </c>
      <c r="E57" s="150" t="e">
        <f t="shared" si="2"/>
        <v>#DIV/0!</v>
      </c>
    </row>
    <row r="58" spans="1:8" ht="14">
      <c r="A58" s="8" t="s">
        <v>29</v>
      </c>
      <c r="B58" s="142"/>
      <c r="C58" s="149">
        <f>SUMPRODUCT(('PV - LISTE DES RESERVES'!$J$10:$J$364=$C$50)*('PV - LISTE DES RESERVES'!$M$10:$M$364=B58))</f>
        <v>0</v>
      </c>
      <c r="D58" s="149">
        <f>SUMPRODUCT(('PV - LISTE DES RESERVES'!$J$10:$J$364=$C$50)*('PV - LISTE DES RESERVES'!$M$10:$M$364=B58)*('PV - LISTE DES RESERVES'!$T$10:$T$364="levée"))</f>
        <v>0</v>
      </c>
      <c r="E58" s="150" t="e">
        <f t="shared" si="2"/>
        <v>#DIV/0!</v>
      </c>
    </row>
    <row r="59" spans="1:8" ht="14">
      <c r="A59" s="8" t="s">
        <v>30</v>
      </c>
      <c r="B59" s="142"/>
      <c r="C59" s="149">
        <f>SUMPRODUCT(('PV - LISTE DES RESERVES'!$J$10:$J$364=$C$50)*('PV - LISTE DES RESERVES'!$M$10:$M$364=B59))</f>
        <v>0</v>
      </c>
      <c r="D59" s="149">
        <f>SUMPRODUCT(('PV - LISTE DES RESERVES'!$J$10:$J$364=$C$50)*('PV - LISTE DES RESERVES'!$M$10:$M$364=B59)*('PV - LISTE DES RESERVES'!$T$10:$T$364="levée"))</f>
        <v>0</v>
      </c>
      <c r="E59" s="150" t="e">
        <f t="shared" si="2"/>
        <v>#DIV/0!</v>
      </c>
    </row>
    <row r="60" spans="1:8" ht="14">
      <c r="A60" s="8" t="s">
        <v>31</v>
      </c>
      <c r="B60" s="142"/>
      <c r="C60" s="149">
        <f>SUMPRODUCT(('PV - LISTE DES RESERVES'!$J$10:$J$364=$C$50)*('PV - LISTE DES RESERVES'!$M$10:$M$364=B60))</f>
        <v>0</v>
      </c>
      <c r="D60" s="149">
        <f>SUMPRODUCT(('PV - LISTE DES RESERVES'!$J$10:$J$364=$C$50)*('PV - LISTE DES RESERVES'!$M$10:$M$364=B60)*('PV - LISTE DES RESERVES'!$T$10:$T$364="levée"))</f>
        <v>0</v>
      </c>
      <c r="E60" s="150" t="e">
        <f t="shared" si="2"/>
        <v>#DIV/0!</v>
      </c>
    </row>
    <row r="61" spans="1:8" ht="14">
      <c r="A61" s="8" t="s">
        <v>32</v>
      </c>
      <c r="B61" s="142"/>
      <c r="C61" s="149">
        <f>SUMPRODUCT(('PV - LISTE DES RESERVES'!$J$10:$J$364=$C$50)*('PV - LISTE DES RESERVES'!$M$10:$M$364=B61))</f>
        <v>0</v>
      </c>
      <c r="D61" s="149">
        <f>SUMPRODUCT(('PV - LISTE DES RESERVES'!$J$10:$J$364=$C$50)*('PV - LISTE DES RESERVES'!$M$10:$M$364=B61)*('PV - LISTE DES RESERVES'!$T$10:$T$364="levée"))</f>
        <v>0</v>
      </c>
      <c r="E61" s="150" t="e">
        <f t="shared" si="2"/>
        <v>#DIV/0!</v>
      </c>
    </row>
    <row r="62" spans="1:8" ht="14">
      <c r="A62" s="8" t="s">
        <v>34</v>
      </c>
      <c r="B62" s="142"/>
      <c r="C62" s="149">
        <f>SUMPRODUCT(('PV - LISTE DES RESERVES'!$J$10:$J$364=$C$50)*('PV - LISTE DES RESERVES'!$M$10:$M$364=B62))</f>
        <v>0</v>
      </c>
      <c r="D62" s="149">
        <f>SUMPRODUCT(('PV - LISTE DES RESERVES'!$J$10:$J$364=$C$50)*('PV - LISTE DES RESERVES'!$M$10:$M$364=B62)*('PV - LISTE DES RESERVES'!$T$10:$T$364="levée"))</f>
        <v>0</v>
      </c>
      <c r="E62" s="150" t="e">
        <f t="shared" si="2"/>
        <v>#DIV/0!</v>
      </c>
    </row>
    <row r="63" spans="1:8" ht="14">
      <c r="A63" s="8" t="s">
        <v>35</v>
      </c>
      <c r="B63" s="142"/>
      <c r="C63" s="149">
        <f>SUMPRODUCT(('PV - LISTE DES RESERVES'!$J$10:$J$364=$C$50)*('PV - LISTE DES RESERVES'!$M$10:$M$364=B63))</f>
        <v>0</v>
      </c>
      <c r="D63" s="149">
        <f>SUMPRODUCT(('PV - LISTE DES RESERVES'!$J$10:$J$364=$C$50)*('PV - LISTE DES RESERVES'!$M$10:$M$364=B63)*('PV - LISTE DES RESERVES'!$T$10:$T$364="levée"))</f>
        <v>0</v>
      </c>
      <c r="E63" s="150" t="e">
        <f t="shared" si="2"/>
        <v>#DIV/0!</v>
      </c>
    </row>
    <row r="64" spans="1:8" ht="14">
      <c r="A64" s="8" t="s">
        <v>36</v>
      </c>
      <c r="B64" s="142"/>
      <c r="C64" s="149">
        <f>SUMPRODUCT(('PV - LISTE DES RESERVES'!$J$10:$J$364=$C$50)*('PV - LISTE DES RESERVES'!$M$10:$M$364=B64))</f>
        <v>0</v>
      </c>
      <c r="D64" s="149">
        <f>SUMPRODUCT(('PV - LISTE DES RESERVES'!$J$10:$J$364=$C$50)*('PV - LISTE DES RESERVES'!$M$10:$M$364=B64)*('PV - LISTE DES RESERVES'!$T$10:$T$364="levée"))</f>
        <v>0</v>
      </c>
      <c r="E64" s="150" t="e">
        <f t="shared" si="2"/>
        <v>#DIV/0!</v>
      </c>
    </row>
    <row r="65" spans="1:5" ht="14">
      <c r="A65" s="8" t="s">
        <v>37</v>
      </c>
      <c r="B65" s="142"/>
      <c r="C65" s="149">
        <f>SUMPRODUCT(('PV - LISTE DES RESERVES'!$J$10:$J$364=$C$50)*('PV - LISTE DES RESERVES'!$M$10:$M$364=B65))</f>
        <v>0</v>
      </c>
      <c r="D65" s="149">
        <f>SUMPRODUCT(('PV - LISTE DES RESERVES'!$J$10:$J$364=$C$50)*('PV - LISTE DES RESERVES'!$M$10:$M$364=B65)*('PV - LISTE DES RESERVES'!$T$10:$T$364="levée"))</f>
        <v>0</v>
      </c>
      <c r="E65" s="150" t="e">
        <f t="shared" si="2"/>
        <v>#DIV/0!</v>
      </c>
    </row>
    <row r="66" spans="1:5" ht="14">
      <c r="A66" s="8" t="s">
        <v>38</v>
      </c>
      <c r="B66" s="142"/>
      <c r="C66" s="149">
        <f>SUMPRODUCT(('PV - LISTE DES RESERVES'!$J$10:$J$364=$C$50)*('PV - LISTE DES RESERVES'!$M$10:$M$364=B66))</f>
        <v>0</v>
      </c>
      <c r="D66" s="149">
        <f>SUMPRODUCT(('PV - LISTE DES RESERVES'!$J$10:$J$364=$C$50)*('PV - LISTE DES RESERVES'!$M$10:$M$364=B66)*('PV - LISTE DES RESERVES'!$T$10:$T$364="levée"))</f>
        <v>0</v>
      </c>
      <c r="E66" s="150" t="e">
        <f>D66/C66</f>
        <v>#DIV/0!</v>
      </c>
    </row>
    <row r="67" spans="1:5" ht="15" thickBot="1">
      <c r="A67" s="9" t="s">
        <v>13</v>
      </c>
      <c r="B67" s="143"/>
      <c r="C67" s="151">
        <f>SUMPRODUCT(('PV - LISTE DES RESERVES'!$J$10:$J$364=$C$50)*('PV - LISTE DES RESERVES'!$M$10:$M$364=B67))</f>
        <v>0</v>
      </c>
      <c r="D67" s="149" t="e">
        <f>SUMPRODUCT(('[1]PV - LISTE DES RESERVES'!$J$10:$J$358=$C$50)*('[1]PV - LISTE DES RESERVES'!$M$10:$M$358=B67)*('[1]PV - LISTE DES RESERVES'!$T$10:$T$358="LEVEE"))</f>
        <v>#REF!</v>
      </c>
      <c r="E67" s="152" t="e">
        <f>D67/C67</f>
        <v>#REF!</v>
      </c>
    </row>
    <row r="68" spans="1:5" ht="29" customHeight="1" thickBot="1">
      <c r="A68" s="250" t="s">
        <v>6</v>
      </c>
      <c r="B68" s="251"/>
      <c r="C68" s="153">
        <f>SUM(C51:C67)</f>
        <v>0</v>
      </c>
      <c r="D68" s="153" t="e">
        <f>SUM(D51:D67)</f>
        <v>#REF!</v>
      </c>
      <c r="E68" s="154" t="e">
        <f>D68/C68</f>
        <v>#REF!</v>
      </c>
    </row>
    <row r="69" spans="1:5" ht="14" thickTop="1"/>
  </sheetData>
  <dataConsolidate/>
  <mergeCells count="22">
    <mergeCell ref="A68:B68"/>
    <mergeCell ref="B2:E2"/>
    <mergeCell ref="A26:B26"/>
    <mergeCell ref="A47:B47"/>
    <mergeCell ref="H34:H35"/>
    <mergeCell ref="G34:G35"/>
    <mergeCell ref="H55:H56"/>
    <mergeCell ref="G55:G56"/>
    <mergeCell ref="H53:H54"/>
    <mergeCell ref="G53:G54"/>
    <mergeCell ref="H51:H52"/>
    <mergeCell ref="G51:G52"/>
    <mergeCell ref="H9:H10"/>
    <mergeCell ref="G9:G10"/>
    <mergeCell ref="H13:H14"/>
    <mergeCell ref="G13:G14"/>
    <mergeCell ref="H32:H33"/>
    <mergeCell ref="G32:G33"/>
    <mergeCell ref="H30:H31"/>
    <mergeCell ref="G30:G31"/>
    <mergeCell ref="H11:H12"/>
    <mergeCell ref="G11:G12"/>
  </mergeCells>
  <phoneticPr fontId="5" type="noConversion"/>
  <pageMargins left="0.78740157499999996" right="0.78740157499999996" top="0.984251969" bottom="0.984251969" header="0.4921259845" footer="0.4921259845"/>
  <pageSetup paperSize="9" scale="5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4684-84DB-5343-805B-80E334D62C87}">
  <dimension ref="A1:K80"/>
  <sheetViews>
    <sheetView showGridLines="0" tabSelected="1" view="pageBreakPreview" zoomScale="82" zoomScaleNormal="100" zoomScaleSheetLayoutView="100" workbookViewId="0">
      <selection activeCell="I14" sqref="I14:K14"/>
    </sheetView>
  </sheetViews>
  <sheetFormatPr baseColWidth="10" defaultColWidth="12.5" defaultRowHeight="13" customHeight="1"/>
  <cols>
    <col min="1" max="1" width="20.6640625" style="18" customWidth="1"/>
    <col min="2" max="3" width="16" style="18" customWidth="1"/>
    <col min="4" max="4" width="18.83203125" style="18" customWidth="1"/>
    <col min="5" max="8" width="15.6640625" style="18" customWidth="1"/>
    <col min="9" max="11" width="22.33203125" style="18" customWidth="1"/>
    <col min="12" max="255" width="12.5" style="18" customWidth="1"/>
    <col min="256" max="16384" width="12.5" style="18"/>
  </cols>
  <sheetData>
    <row r="1" spans="1:11" ht="102" customHeight="1" thickBot="1">
      <c r="A1" s="17"/>
      <c r="B1" s="272" t="s">
        <v>55</v>
      </c>
      <c r="C1" s="273"/>
      <c r="D1" s="273"/>
      <c r="E1" s="273"/>
      <c r="F1" s="273"/>
      <c r="G1" s="273"/>
      <c r="H1" s="273"/>
      <c r="I1" s="274"/>
      <c r="J1" s="63" t="s">
        <v>85</v>
      </c>
      <c r="K1" s="64" t="s">
        <v>86</v>
      </c>
    </row>
    <row r="2" spans="1:11" ht="13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4" customHeight="1" thickBo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85.5" customHeight="1">
      <c r="A4" s="275" t="s">
        <v>88</v>
      </c>
      <c r="B4" s="276"/>
      <c r="C4" s="276"/>
      <c r="D4" s="276"/>
      <c r="E4" s="276"/>
      <c r="F4" s="276"/>
      <c r="G4" s="276"/>
      <c r="H4" s="276"/>
      <c r="I4" s="276"/>
      <c r="J4" s="276"/>
      <c r="K4" s="277"/>
    </row>
    <row r="5" spans="1:11" ht="13.5" customHeight="1" thickBot="1">
      <c r="A5" s="278"/>
      <c r="B5" s="279"/>
      <c r="C5" s="279"/>
      <c r="D5" s="279"/>
      <c r="E5" s="279"/>
      <c r="F5" s="279"/>
      <c r="G5" s="279"/>
      <c r="H5" s="279"/>
      <c r="I5" s="279"/>
      <c r="J5" s="279"/>
      <c r="K5" s="280"/>
    </row>
    <row r="6" spans="1:11" ht="13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4" customHeight="1" thickBo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42" customHeight="1" thickBot="1">
      <c r="A8" s="281" t="s">
        <v>56</v>
      </c>
      <c r="B8" s="282"/>
      <c r="C8" s="283">
        <f ca="1">TODAY()</f>
        <v>44049</v>
      </c>
      <c r="D8" s="284"/>
      <c r="E8" s="285" t="s">
        <v>57</v>
      </c>
      <c r="F8" s="286"/>
      <c r="G8" s="61" t="s">
        <v>39</v>
      </c>
      <c r="H8" s="287" t="s">
        <v>87</v>
      </c>
      <c r="I8" s="288"/>
      <c r="J8" s="289"/>
      <c r="K8" s="62"/>
    </row>
    <row r="9" spans="1:11" ht="16" customHeight="1">
      <c r="A9" s="21"/>
      <c r="B9" s="19"/>
      <c r="C9" s="19"/>
      <c r="D9" s="22"/>
      <c r="E9" s="19"/>
      <c r="F9" s="19"/>
      <c r="G9" s="19"/>
      <c r="H9" s="19"/>
      <c r="I9" s="19"/>
      <c r="J9" s="23"/>
      <c r="K9" s="19"/>
    </row>
    <row r="10" spans="1:11" ht="16" customHeight="1">
      <c r="A10" s="24">
        <v>3</v>
      </c>
      <c r="B10" s="25"/>
      <c r="C10" s="25"/>
      <c r="D10" s="26"/>
    </row>
    <row r="11" spans="1:11" ht="20">
      <c r="A11" s="259" t="s">
        <v>58</v>
      </c>
      <c r="B11" s="290" t="s">
        <v>59</v>
      </c>
      <c r="C11" s="291"/>
      <c r="D11" s="291"/>
      <c r="E11" s="27"/>
      <c r="G11" s="292" t="s">
        <v>60</v>
      </c>
      <c r="H11" s="293"/>
      <c r="I11" s="28"/>
      <c r="J11" s="75" t="s">
        <v>61</v>
      </c>
      <c r="K11" s="28"/>
    </row>
    <row r="12" spans="1:11" ht="20">
      <c r="A12" s="260"/>
      <c r="B12" s="291"/>
      <c r="C12" s="291"/>
      <c r="D12" s="291"/>
      <c r="E12" s="27"/>
      <c r="F12" s="29"/>
      <c r="G12" s="292" t="s">
        <v>62</v>
      </c>
      <c r="H12" s="294"/>
      <c r="I12" s="269" t="s">
        <v>139</v>
      </c>
      <c r="J12" s="270"/>
      <c r="K12" s="271"/>
    </row>
    <row r="13" spans="1:11" ht="16" customHeight="1">
      <c r="A13" s="259" t="s">
        <v>63</v>
      </c>
      <c r="B13" s="261" t="s">
        <v>15</v>
      </c>
      <c r="C13" s="262"/>
      <c r="D13" s="263"/>
      <c r="E13" s="27"/>
      <c r="F13" s="30"/>
      <c r="G13" s="31"/>
      <c r="H13" s="31"/>
      <c r="I13" s="31"/>
      <c r="J13" s="31"/>
      <c r="K13" s="31"/>
    </row>
    <row r="14" spans="1:11" ht="20">
      <c r="A14" s="260"/>
      <c r="B14" s="264"/>
      <c r="C14" s="265"/>
      <c r="D14" s="266"/>
      <c r="E14" s="27"/>
      <c r="F14" s="29"/>
      <c r="G14" s="267" t="s">
        <v>64</v>
      </c>
      <c r="H14" s="268"/>
      <c r="I14" s="269" t="str">
        <f>IFERROR(INDEX('LISTE DES OCCUPANTS'!B2,MATCH('[2]LISTE DES OCCUPANTS'!I12,'LISTE DES OCCUPANTS'!A:A,1)),"")</f>
        <v/>
      </c>
      <c r="J14" s="270"/>
      <c r="K14" s="271"/>
    </row>
    <row r="15" spans="1:11" ht="20">
      <c r="A15" s="259" t="s">
        <v>65</v>
      </c>
      <c r="B15" s="261" t="str">
        <f>IFERROR(INDEX('NE PAS TOUCHER'!A:A,MATCH('NE PAS TOUCHER'!B2,'NE PAS TOUCHER'!B:B,0)),"")</f>
        <v/>
      </c>
      <c r="C15" s="262"/>
      <c r="D15" s="263"/>
      <c r="E15" s="27"/>
      <c r="F15" s="29"/>
      <c r="G15" s="267" t="s">
        <v>66</v>
      </c>
      <c r="H15" s="268"/>
      <c r="I15" s="269" t="str">
        <f>IFERROR(INDEX('LISTE DES OCCUPANTS'!B:B,MATCH('[3]LISTE DES OCCUPANTS'!I13,'LISTE DES OCCUPANTS'!A:A,1)),"")</f>
        <v/>
      </c>
      <c r="J15" s="270"/>
      <c r="K15" s="271"/>
    </row>
    <row r="16" spans="1:11" ht="20">
      <c r="A16" s="260"/>
      <c r="B16" s="264"/>
      <c r="C16" s="265"/>
      <c r="D16" s="266"/>
      <c r="E16" s="27"/>
      <c r="F16" s="29"/>
      <c r="G16" s="267" t="s">
        <v>67</v>
      </c>
      <c r="H16" s="268"/>
      <c r="I16" s="269" t="str">
        <f>IFERROR(INDEX('LISTE DES OCCUPANTS'!B:B,MATCH('[3]LISTE DES OCCUPANTS'!I14,'LISTE DES OCCUPANTS'!A:A,1)),"")</f>
        <v/>
      </c>
      <c r="J16" s="270"/>
      <c r="K16" s="271"/>
    </row>
    <row r="17" spans="1:11" ht="20" customHeight="1">
      <c r="A17" s="259" t="s">
        <v>68</v>
      </c>
      <c r="B17" s="295" t="str">
        <f>IFERROR(VLOOKUP($B$13,'NE PAS TOUCHER'!B:F,3,0),"")</f>
        <v/>
      </c>
      <c r="C17" s="296"/>
      <c r="D17" s="297"/>
      <c r="E17" s="27"/>
      <c r="G17" s="301"/>
      <c r="H17" s="302"/>
      <c r="I17" s="303"/>
      <c r="J17" s="303"/>
      <c r="K17" s="303"/>
    </row>
    <row r="18" spans="1:11" ht="20">
      <c r="A18" s="260"/>
      <c r="B18" s="298"/>
      <c r="C18" s="299"/>
      <c r="D18" s="300"/>
      <c r="E18" s="27"/>
      <c r="G18" s="304" t="s">
        <v>69</v>
      </c>
      <c r="H18" s="305"/>
      <c r="I18" s="269" t="str">
        <f>IFERROR(INDEX('LISTE DES OCCUPANTS'!B:B,MATCH('[3]LISTE DES OCCUPANTS'!I16,'LISTE DES OCCUPANTS'!A:A,1)),"")</f>
        <v/>
      </c>
      <c r="J18" s="270"/>
      <c r="K18" s="271"/>
    </row>
    <row r="19" spans="1:11" ht="45" customHeight="1">
      <c r="A19" s="89" t="s">
        <v>70</v>
      </c>
      <c r="B19" s="309" t="str">
        <f>IFERROR(VLOOKUP($B$13,'NE PAS TOUCHER'!B:F,4,0),"")</f>
        <v/>
      </c>
      <c r="C19" s="310"/>
      <c r="D19" s="311"/>
      <c r="E19" s="27"/>
      <c r="G19" s="304" t="s">
        <v>66</v>
      </c>
      <c r="H19" s="305"/>
      <c r="I19" s="269" t="str">
        <f>IFERROR(INDEX('LISTE DES OCCUPANTS'!B:B,MATCH('[3]LISTE DES OCCUPANTS'!I17,'LISTE DES OCCUPANTS'!A:A,1)),"")</f>
        <v/>
      </c>
      <c r="J19" s="270"/>
      <c r="K19" s="271"/>
    </row>
    <row r="20" spans="1:11" ht="40" customHeight="1">
      <c r="A20" s="89" t="s">
        <v>71</v>
      </c>
      <c r="B20" s="298" t="str">
        <f>IFERROR(VLOOKUP($B$13,'NE PAS TOUCHER'!B:F,5,0),"")</f>
        <v/>
      </c>
      <c r="C20" s="299"/>
      <c r="D20" s="300"/>
      <c r="E20" s="27"/>
      <c r="F20" s="18" t="s">
        <v>72</v>
      </c>
      <c r="G20" s="312"/>
      <c r="H20" s="313"/>
      <c r="I20" s="314"/>
      <c r="J20" s="314"/>
      <c r="K20" s="314"/>
    </row>
    <row r="21" spans="1:11" ht="13" customHeight="1">
      <c r="A21" s="32"/>
      <c r="B21" s="32"/>
      <c r="C21" s="32"/>
      <c r="D21" s="32"/>
    </row>
    <row r="22" spans="1:11" ht="14" customHeight="1" thickBo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26" customHeight="1" thickBot="1">
      <c r="A23" s="65" t="s">
        <v>73</v>
      </c>
      <c r="B23" s="66"/>
      <c r="C23" s="66"/>
      <c r="D23" s="66"/>
      <c r="E23" s="66"/>
      <c r="F23" s="66"/>
      <c r="G23" s="66"/>
      <c r="H23" s="66"/>
      <c r="I23" s="66"/>
      <c r="J23" s="66"/>
      <c r="K23" s="67"/>
    </row>
    <row r="24" spans="1:11" ht="20" customHeight="1">
      <c r="A24" s="315"/>
      <c r="B24" s="316"/>
      <c r="C24" s="316"/>
      <c r="D24" s="316"/>
      <c r="E24" s="316"/>
      <c r="F24" s="316"/>
      <c r="G24" s="316"/>
      <c r="H24" s="316"/>
      <c r="I24" s="316"/>
      <c r="J24" s="316"/>
      <c r="K24" s="317"/>
    </row>
    <row r="25" spans="1:11" ht="20" customHeight="1">
      <c r="A25" s="318" t="s">
        <v>14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20"/>
    </row>
    <row r="26" spans="1:11" ht="20" customHeight="1">
      <c r="A26" s="321"/>
      <c r="B26" s="322"/>
      <c r="C26" s="322"/>
      <c r="D26" s="322"/>
      <c r="E26" s="322"/>
      <c r="F26" s="322"/>
      <c r="G26" s="322"/>
      <c r="H26" s="322"/>
      <c r="I26" s="322"/>
      <c r="J26" s="322"/>
      <c r="K26" s="323"/>
    </row>
    <row r="27" spans="1:11" ht="20" customHeight="1">
      <c r="A27" s="321"/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 ht="20" customHeight="1">
      <c r="A28" s="321"/>
      <c r="B28" s="322"/>
      <c r="C28" s="322"/>
      <c r="D28" s="322"/>
      <c r="E28" s="322"/>
      <c r="F28" s="322"/>
      <c r="G28" s="322"/>
      <c r="H28" s="322"/>
      <c r="I28" s="322"/>
      <c r="J28" s="322"/>
      <c r="K28" s="323"/>
    </row>
    <row r="29" spans="1:11" ht="20" customHeight="1">
      <c r="A29" s="306"/>
      <c r="B29" s="307"/>
      <c r="C29" s="307"/>
      <c r="D29" s="307"/>
      <c r="E29" s="307"/>
      <c r="F29" s="307"/>
      <c r="G29" s="307"/>
      <c r="H29" s="307"/>
      <c r="I29" s="307"/>
      <c r="J29" s="307"/>
      <c r="K29" s="308"/>
    </row>
    <row r="30" spans="1:11" ht="20" customHeight="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27"/>
    </row>
    <row r="31" spans="1:11" ht="20" customHeight="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27"/>
    </row>
    <row r="32" spans="1:11" ht="20" customHeight="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1" ht="20" customHeight="1">
      <c r="A33" s="325"/>
      <c r="B33" s="326"/>
      <c r="C33" s="326"/>
      <c r="D33" s="326"/>
      <c r="E33" s="326"/>
      <c r="F33" s="326"/>
      <c r="G33" s="326"/>
      <c r="H33" s="326"/>
      <c r="I33" s="326"/>
      <c r="J33" s="326"/>
      <c r="K33" s="327"/>
    </row>
    <row r="34" spans="1:11" ht="20" customHeight="1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4"/>
    </row>
    <row r="35" spans="1:11" ht="20" customHeight="1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5"/>
    </row>
    <row r="36" spans="1:11" ht="20" customHeight="1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5"/>
    </row>
    <row r="37" spans="1:11" ht="20" customHeight="1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5"/>
    </row>
    <row r="38" spans="1:11" ht="20" customHeight="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5"/>
    </row>
    <row r="39" spans="1:11" ht="20" customHeight="1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5"/>
    </row>
    <row r="40" spans="1:11" ht="20" customHeight="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23"/>
    </row>
    <row r="41" spans="1:11" ht="20" customHeight="1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5"/>
    </row>
    <row r="42" spans="1:11" ht="20" customHeight="1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5"/>
    </row>
    <row r="43" spans="1:11" ht="20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5"/>
    </row>
    <row r="44" spans="1:11" ht="20" customHeight="1" thickBot="1">
      <c r="A44" s="321"/>
      <c r="B44" s="322"/>
      <c r="C44" s="322"/>
      <c r="D44" s="322"/>
      <c r="E44" s="322"/>
      <c r="F44" s="322"/>
      <c r="G44" s="322"/>
      <c r="H44" s="322"/>
      <c r="I44" s="322"/>
      <c r="J44" s="322"/>
      <c r="K44" s="323"/>
    </row>
    <row r="45" spans="1:11" ht="19" customHeight="1" thickBo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ht="42" customHeight="1" thickBot="1">
      <c r="A46" s="68" t="s">
        <v>74</v>
      </c>
      <c r="B46" s="69"/>
      <c r="C46" s="69"/>
      <c r="D46" s="70">
        <f ca="1">C8+7</f>
        <v>44056</v>
      </c>
      <c r="E46" s="71" t="s">
        <v>75</v>
      </c>
      <c r="F46" s="72"/>
      <c r="G46" s="73"/>
      <c r="H46" s="73"/>
      <c r="I46" s="73"/>
      <c r="J46" s="73"/>
      <c r="K46" s="74"/>
    </row>
    <row r="47" spans="1:11" ht="20.25" customHeight="1">
      <c r="A47" s="328" t="s">
        <v>76</v>
      </c>
      <c r="B47" s="328"/>
      <c r="C47" s="328"/>
      <c r="D47" s="328"/>
      <c r="E47" s="328"/>
      <c r="F47" s="328"/>
      <c r="G47" s="328"/>
      <c r="H47" s="328"/>
      <c r="I47" s="328"/>
      <c r="J47" s="328"/>
      <c r="K47" s="328"/>
    </row>
    <row r="48" spans="1:11" ht="21.75" customHeight="1">
      <c r="A48" s="329"/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spans="1:11" ht="21.7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</row>
    <row r="50" spans="1:11" ht="21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5" spans="1:11" ht="14" customHeight="1" thickBo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8" customHeight="1">
      <c r="A56" s="330" t="s">
        <v>77</v>
      </c>
      <c r="B56" s="331"/>
      <c r="C56" s="39"/>
      <c r="D56" s="39"/>
      <c r="E56" s="39"/>
      <c r="F56" s="39"/>
      <c r="G56" s="39"/>
      <c r="H56" s="39"/>
      <c r="I56" s="39"/>
      <c r="J56" s="39"/>
      <c r="K56" s="40"/>
    </row>
    <row r="57" spans="1:11" ht="18" customHeight="1">
      <c r="A57" s="332"/>
      <c r="B57" s="333"/>
      <c r="C57" s="41"/>
      <c r="D57" s="41"/>
      <c r="E57" s="41"/>
      <c r="F57" s="41"/>
      <c r="G57" s="41"/>
      <c r="H57" s="41"/>
      <c r="I57" s="41"/>
      <c r="J57" s="41"/>
      <c r="K57" s="42"/>
    </row>
    <row r="58" spans="1:11" ht="18" customHeight="1">
      <c r="A58" s="332"/>
      <c r="B58" s="333"/>
      <c r="C58" s="41"/>
      <c r="D58" s="41"/>
      <c r="E58" s="41"/>
      <c r="F58" s="41"/>
      <c r="G58" s="41"/>
      <c r="H58" s="41"/>
      <c r="I58" s="41"/>
      <c r="J58" s="41"/>
      <c r="K58" s="42"/>
    </row>
    <row r="59" spans="1:11" ht="18" customHeight="1">
      <c r="A59" s="43"/>
      <c r="B59" s="44"/>
      <c r="C59" s="41"/>
      <c r="D59" s="41"/>
      <c r="E59" s="41"/>
      <c r="F59" s="41"/>
      <c r="G59" s="41"/>
      <c r="H59" s="41"/>
      <c r="I59" s="41"/>
      <c r="J59" s="41"/>
      <c r="K59" s="42"/>
    </row>
    <row r="60" spans="1:11" ht="20" customHeight="1">
      <c r="A60" s="45"/>
      <c r="B60" s="46"/>
      <c r="C60" s="47"/>
      <c r="D60" s="48"/>
      <c r="E60" s="48"/>
      <c r="F60" s="48"/>
      <c r="G60" s="48"/>
      <c r="H60" s="48"/>
      <c r="I60" s="48"/>
      <c r="J60" s="48"/>
      <c r="K60" s="49"/>
    </row>
    <row r="61" spans="1:11" ht="20" customHeight="1">
      <c r="A61" s="334" t="s">
        <v>78</v>
      </c>
      <c r="B61" s="335"/>
      <c r="C61" s="50"/>
      <c r="D61" s="50"/>
      <c r="E61" s="50"/>
      <c r="F61" s="50"/>
      <c r="G61" s="50"/>
      <c r="H61" s="50"/>
      <c r="I61" s="50"/>
      <c r="J61" s="50"/>
      <c r="K61" s="51"/>
    </row>
    <row r="62" spans="1:11" ht="20" customHeight="1">
      <c r="A62" s="45"/>
      <c r="B62" s="46"/>
      <c r="C62" s="47"/>
      <c r="D62" s="48"/>
      <c r="E62" s="48"/>
      <c r="F62" s="48"/>
      <c r="G62" s="48"/>
      <c r="H62" s="48"/>
      <c r="I62" s="52"/>
      <c r="J62" s="52"/>
      <c r="K62" s="53"/>
    </row>
    <row r="63" spans="1:11" ht="18" customHeight="1">
      <c r="A63" s="336" t="s">
        <v>79</v>
      </c>
      <c r="B63" s="333"/>
      <c r="C63" s="41"/>
      <c r="D63" s="41"/>
      <c r="E63" s="41"/>
      <c r="F63" s="41"/>
      <c r="G63" s="41"/>
      <c r="H63" s="41"/>
      <c r="I63" s="41"/>
      <c r="J63" s="41"/>
      <c r="K63" s="42"/>
    </row>
    <row r="64" spans="1:11" ht="18" customHeight="1">
      <c r="A64" s="332"/>
      <c r="B64" s="333"/>
      <c r="C64" s="41"/>
      <c r="D64" s="41"/>
      <c r="E64" s="41"/>
      <c r="F64" s="41"/>
      <c r="G64" s="41"/>
      <c r="H64" s="41"/>
      <c r="I64" s="41"/>
      <c r="J64" s="41"/>
      <c r="K64" s="42"/>
    </row>
    <row r="65" spans="1:11" ht="18" customHeight="1">
      <c r="A65" s="332"/>
      <c r="B65" s="333"/>
      <c r="C65" s="41"/>
      <c r="D65" s="41"/>
      <c r="E65" s="41"/>
      <c r="F65" s="41"/>
      <c r="G65" s="41"/>
      <c r="H65" s="41"/>
      <c r="I65" s="41"/>
      <c r="J65" s="41"/>
      <c r="K65" s="42"/>
    </row>
    <row r="66" spans="1:11" ht="20" customHeight="1">
      <c r="A66" s="45"/>
      <c r="B66" s="46"/>
      <c r="C66" s="47"/>
      <c r="D66" s="48"/>
      <c r="E66" s="48"/>
      <c r="F66" s="48"/>
      <c r="G66" s="48"/>
      <c r="H66" s="48"/>
      <c r="I66" s="52"/>
      <c r="J66" s="52"/>
      <c r="K66" s="53"/>
    </row>
    <row r="67" spans="1:11" ht="18" customHeight="1">
      <c r="A67" s="336" t="s">
        <v>80</v>
      </c>
      <c r="B67" s="333"/>
      <c r="C67" s="41"/>
      <c r="D67" s="41"/>
      <c r="E67" s="41"/>
      <c r="F67" s="41"/>
      <c r="G67" s="41"/>
      <c r="H67" s="41"/>
      <c r="I67" s="41"/>
      <c r="J67" s="41"/>
      <c r="K67" s="42"/>
    </row>
    <row r="68" spans="1:11" ht="18" customHeight="1">
      <c r="A68" s="332"/>
      <c r="B68" s="333"/>
      <c r="C68" s="41"/>
      <c r="D68" s="41"/>
      <c r="E68" s="41"/>
      <c r="F68" s="41"/>
      <c r="G68" s="41"/>
      <c r="H68" s="41"/>
      <c r="I68" s="41"/>
      <c r="J68" s="41"/>
      <c r="K68" s="42"/>
    </row>
    <row r="69" spans="1:11" ht="18" customHeight="1">
      <c r="A69" s="332"/>
      <c r="B69" s="333"/>
      <c r="C69" s="41"/>
      <c r="D69" s="41"/>
      <c r="E69" s="41"/>
      <c r="F69" s="41"/>
      <c r="G69" s="41"/>
      <c r="H69" s="41"/>
      <c r="I69" s="41"/>
      <c r="J69" s="41"/>
      <c r="K69" s="42"/>
    </row>
    <row r="70" spans="1:11" ht="18" customHeight="1">
      <c r="A70" s="54"/>
      <c r="B70" s="48"/>
      <c r="C70" s="48"/>
      <c r="D70" s="48"/>
      <c r="E70" s="48"/>
      <c r="F70" s="48"/>
      <c r="G70" s="48"/>
      <c r="H70" s="48"/>
      <c r="I70" s="52"/>
      <c r="J70" s="52"/>
      <c r="K70" s="53"/>
    </row>
    <row r="71" spans="1:11" ht="18" customHeight="1">
      <c r="A71" s="54"/>
      <c r="B71" s="48"/>
      <c r="C71" s="48"/>
      <c r="D71" s="48"/>
      <c r="E71" s="48"/>
      <c r="F71" s="48"/>
      <c r="G71" s="48"/>
      <c r="H71" s="48"/>
      <c r="I71" s="52"/>
      <c r="J71" s="52"/>
      <c r="K71" s="53"/>
    </row>
    <row r="72" spans="1:11" ht="18" customHeight="1">
      <c r="A72" s="55" t="s">
        <v>81</v>
      </c>
      <c r="B72" s="48"/>
      <c r="C72" s="48"/>
      <c r="D72" s="48"/>
      <c r="E72" s="48"/>
      <c r="F72" s="48"/>
      <c r="G72" s="48"/>
      <c r="H72" s="56" t="s">
        <v>82</v>
      </c>
      <c r="I72" s="52"/>
      <c r="J72" s="52"/>
      <c r="K72" s="53"/>
    </row>
    <row r="73" spans="1:11" ht="31" customHeight="1">
      <c r="A73" s="54"/>
      <c r="B73" s="48"/>
      <c r="C73" s="48"/>
      <c r="D73" s="48"/>
      <c r="E73" s="48"/>
      <c r="F73" s="48"/>
      <c r="G73" s="48"/>
      <c r="H73" s="48"/>
      <c r="I73" s="52"/>
      <c r="J73" s="52"/>
      <c r="K73" s="53"/>
    </row>
    <row r="74" spans="1:11" ht="18" customHeight="1">
      <c r="A74" s="54"/>
      <c r="B74" s="48"/>
      <c r="C74" s="48"/>
      <c r="D74" s="48"/>
      <c r="E74" s="48"/>
      <c r="F74" s="48"/>
      <c r="G74" s="48"/>
      <c r="H74" s="48"/>
      <c r="I74" s="52"/>
      <c r="J74" s="52"/>
      <c r="K74" s="53"/>
    </row>
    <row r="75" spans="1:11" ht="18" customHeight="1">
      <c r="A75" s="54"/>
      <c r="B75" s="48"/>
      <c r="C75" s="48"/>
      <c r="D75" s="48"/>
      <c r="E75" s="48"/>
      <c r="F75" s="48"/>
      <c r="G75" s="48"/>
      <c r="H75" s="56" t="s">
        <v>83</v>
      </c>
      <c r="I75" s="52"/>
      <c r="J75" s="52"/>
      <c r="K75" s="53"/>
    </row>
    <row r="76" spans="1:11" ht="13" customHeight="1">
      <c r="A76" s="57"/>
      <c r="B76" s="52"/>
      <c r="C76" s="52"/>
      <c r="D76" s="52"/>
      <c r="E76" s="52"/>
      <c r="F76" s="52"/>
      <c r="G76" s="52"/>
      <c r="H76" s="52"/>
      <c r="I76" s="52"/>
      <c r="J76" s="52"/>
      <c r="K76" s="53"/>
    </row>
    <row r="77" spans="1:11" ht="13" customHeight="1">
      <c r="A77" s="57"/>
      <c r="B77" s="52"/>
      <c r="C77" s="52"/>
      <c r="D77" s="52"/>
      <c r="E77" s="52"/>
      <c r="F77" s="52"/>
      <c r="G77" s="52"/>
      <c r="H77" s="52"/>
      <c r="I77" s="52"/>
      <c r="J77" s="52"/>
      <c r="K77" s="53"/>
    </row>
    <row r="78" spans="1:11" ht="34" customHeight="1" thickBot="1">
      <c r="A78" s="58"/>
      <c r="B78" s="59"/>
      <c r="C78" s="59"/>
      <c r="D78" s="59"/>
      <c r="E78" s="59"/>
      <c r="F78" s="59"/>
      <c r="G78" s="59"/>
      <c r="H78" s="59"/>
      <c r="I78" s="59"/>
      <c r="J78" s="59"/>
      <c r="K78" s="60"/>
    </row>
    <row r="79" spans="1:11" ht="13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1:11" ht="36.75" customHeight="1">
      <c r="A80" s="324" t="s">
        <v>84</v>
      </c>
      <c r="B80" s="324"/>
      <c r="C80" s="324"/>
      <c r="D80" s="324"/>
      <c r="E80" s="324"/>
      <c r="F80" s="324"/>
      <c r="G80" s="324"/>
      <c r="H80" s="324"/>
      <c r="I80" s="324"/>
      <c r="J80" s="324"/>
      <c r="K80" s="324"/>
    </row>
  </sheetData>
  <mergeCells count="51">
    <mergeCell ref="A80:K80"/>
    <mergeCell ref="A44:K44"/>
    <mergeCell ref="A30:K30"/>
    <mergeCell ref="A31:K31"/>
    <mergeCell ref="A32:K32"/>
    <mergeCell ref="A33:K33"/>
    <mergeCell ref="A40:K40"/>
    <mergeCell ref="A47:K48"/>
    <mergeCell ref="A56:B58"/>
    <mergeCell ref="A61:B61"/>
    <mergeCell ref="A63:B65"/>
    <mergeCell ref="A67:B69"/>
    <mergeCell ref="A29:K29"/>
    <mergeCell ref="B19:D19"/>
    <mergeCell ref="G19:H19"/>
    <mergeCell ref="I19:K19"/>
    <mergeCell ref="B20:D20"/>
    <mergeCell ref="G20:H20"/>
    <mergeCell ref="I20:K20"/>
    <mergeCell ref="A24:K24"/>
    <mergeCell ref="A25:K25"/>
    <mergeCell ref="A26:K26"/>
    <mergeCell ref="A27:K27"/>
    <mergeCell ref="A28:K28"/>
    <mergeCell ref="A17:A18"/>
    <mergeCell ref="B17:D18"/>
    <mergeCell ref="G17:H17"/>
    <mergeCell ref="I17:K17"/>
    <mergeCell ref="G18:H18"/>
    <mergeCell ref="I18:K18"/>
    <mergeCell ref="A15:A16"/>
    <mergeCell ref="B15:D16"/>
    <mergeCell ref="G15:H15"/>
    <mergeCell ref="I15:K15"/>
    <mergeCell ref="G16:H16"/>
    <mergeCell ref="I16:K16"/>
    <mergeCell ref="A13:A14"/>
    <mergeCell ref="B13:D14"/>
    <mergeCell ref="G14:H14"/>
    <mergeCell ref="I14:K14"/>
    <mergeCell ref="B1:I1"/>
    <mergeCell ref="A4:K5"/>
    <mergeCell ref="A8:B8"/>
    <mergeCell ref="C8:D8"/>
    <mergeCell ref="E8:F8"/>
    <mergeCell ref="H8:J8"/>
    <mergeCell ref="A11:A12"/>
    <mergeCell ref="B11:D12"/>
    <mergeCell ref="G11:H11"/>
    <mergeCell ref="G12:H12"/>
    <mergeCell ref="I12:K12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44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E753E1-7D75-B24C-BE6E-A9D279AE167A}">
          <x14:formula1>
            <xm:f>'NE PAS TOUCHER'!$B$2:$B$20</xm:f>
          </x14:formula1>
          <xm:sqref>B13:D14</xm:sqref>
        </x14:dataValidation>
        <x14:dataValidation type="list" allowBlank="1" showInputMessage="1" showErrorMessage="1" xr:uid="{943C7E87-8611-AF4E-A5FB-A0B7A1146CD5}">
          <x14:formula1>
            <xm:f>'LISTE DES OCCUPANTS'!$A$2:$A$28</xm:f>
          </x14:formula1>
          <xm:sqref>I12:K12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NE PAS TOUCHER</vt:lpstr>
      <vt:lpstr>LISTE DES OCCUPANTS</vt:lpstr>
      <vt:lpstr>PV - LISTE DES RESERVES</vt:lpstr>
      <vt:lpstr>RECAP</vt:lpstr>
      <vt:lpstr>VIERGE</vt:lpstr>
      <vt:lpstr>'PV - LISTE DES RESERVES'!Zone_d_impression</vt:lpstr>
      <vt:lpstr>RECAP!Zone_d_impression</vt:lpstr>
      <vt:lpstr>VIERGE!Zone_d_impression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</dc:creator>
  <cp:lastModifiedBy>Séverine TOUSSAERT</cp:lastModifiedBy>
  <cp:lastPrinted>2020-07-31T10:23:38Z</cp:lastPrinted>
  <dcterms:created xsi:type="dcterms:W3CDTF">2009-10-30T22:07:15Z</dcterms:created>
  <dcterms:modified xsi:type="dcterms:W3CDTF">2020-08-06T08:36:06Z</dcterms:modified>
</cp:coreProperties>
</file>