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always" defaultThemeVersion="164011"/>
  <mc:AlternateContent xmlns:mc="http://schemas.openxmlformats.org/markup-compatibility/2006">
    <mc:Choice Requires="x15">
      <x15ac:absPath xmlns:x15ac="http://schemas.microsoft.com/office/spreadsheetml/2010/11/ac" url="C:\Users\merik\OneDrive\Bureau\"/>
    </mc:Choice>
  </mc:AlternateContent>
  <bookViews>
    <workbookView xWindow="0" yWindow="0" windowWidth="24000" windowHeight="9480"/>
  </bookViews>
  <sheets>
    <sheet name="SEPTEMBRE" sheetId="8" r:id="rId1"/>
  </sheets>
  <externalReferences>
    <externalReference r:id="rId2"/>
    <externalReference r:id="rId3"/>
    <externalReference r:id="rId4"/>
    <externalReference r:id="rId5"/>
  </externalReferences>
  <definedNames>
    <definedName name="An">#REF!</definedName>
    <definedName name="Fériés">#REF!</definedName>
    <definedName name="Fêtes">#REF!</definedName>
    <definedName name="Lunaison_age">[1]LUNAISON!$J$19:$K$28</definedName>
    <definedName name="mar_01">#REF!,#REF!</definedName>
    <definedName name="MOIS" hidden="1">#REF!</definedName>
    <definedName name="PERSONNES">#REF!</definedName>
    <definedName name="Vacances_scolaires" hidden="1">#REF!</definedName>
    <definedName name="_xlnm.Print_Area" localSheetId="0">SEPTEMBRE!$A$1:$Q$50</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8" l="1"/>
  <c r="M42" i="8"/>
  <c r="L42" i="8"/>
  <c r="M41" i="8"/>
  <c r="L41" i="8"/>
  <c r="M40" i="8"/>
  <c r="L40" i="8"/>
  <c r="M39" i="8"/>
  <c r="L39" i="8"/>
  <c r="M38" i="8"/>
  <c r="L38" i="8"/>
  <c r="M37" i="8"/>
  <c r="L37" i="8"/>
  <c r="M36" i="8"/>
  <c r="L36" i="8"/>
  <c r="M35" i="8"/>
  <c r="L35" i="8"/>
  <c r="M34" i="8"/>
  <c r="L34" i="8"/>
  <c r="M33" i="8"/>
  <c r="L33" i="8"/>
  <c r="M32" i="8"/>
  <c r="L32" i="8"/>
  <c r="M31" i="8"/>
  <c r="L31" i="8"/>
  <c r="M30" i="8"/>
  <c r="L30" i="8"/>
  <c r="M29" i="8"/>
  <c r="L29" i="8"/>
  <c r="M28" i="8"/>
  <c r="L28" i="8"/>
  <c r="M27" i="8"/>
  <c r="L27" i="8"/>
  <c r="M26" i="8"/>
  <c r="L26" i="8"/>
  <c r="M25" i="8"/>
  <c r="L25" i="8"/>
  <c r="M24" i="8"/>
  <c r="L24" i="8"/>
  <c r="M23" i="8"/>
  <c r="L23" i="8"/>
  <c r="M22" i="8"/>
  <c r="L22" i="8"/>
  <c r="M21" i="8"/>
  <c r="L21" i="8"/>
  <c r="M20" i="8"/>
  <c r="L20" i="8"/>
  <c r="M19" i="8"/>
  <c r="L19" i="8"/>
  <c r="M18" i="8"/>
  <c r="L18" i="8"/>
  <c r="M17" i="8"/>
  <c r="L17" i="8"/>
  <c r="M16" i="8"/>
  <c r="L16" i="8"/>
  <c r="L15" i="8"/>
  <c r="M14" i="8"/>
  <c r="L14" i="8"/>
  <c r="M13" i="8"/>
  <c r="L1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7" i="8"/>
  <c r="C27" i="8"/>
  <c r="D26" i="8"/>
  <c r="C26" i="8"/>
  <c r="D25" i="8"/>
  <c r="C25" i="8"/>
  <c r="D24" i="8"/>
  <c r="C24" i="8"/>
  <c r="C23" i="8"/>
  <c r="D22" i="8"/>
  <c r="C22" i="8"/>
  <c r="D21" i="8"/>
  <c r="C21" i="8"/>
  <c r="D20" i="8"/>
  <c r="C20" i="8"/>
  <c r="D19" i="8"/>
  <c r="C19" i="8"/>
  <c r="D18" i="8"/>
  <c r="D17" i="8"/>
  <c r="C17" i="8"/>
  <c r="D16" i="8"/>
  <c r="C16" i="8"/>
  <c r="D15" i="8"/>
  <c r="C15" i="8"/>
  <c r="D14" i="8"/>
  <c r="C14" i="8"/>
  <c r="D13" i="8"/>
  <c r="C13" i="8"/>
  <c r="H4" i="8"/>
  <c r="Q6" i="8"/>
  <c r="M6" i="8"/>
  <c r="N42" i="8" l="1"/>
  <c r="N41" i="8"/>
  <c r="N40" i="8"/>
  <c r="N39" i="8"/>
  <c r="N38" i="8"/>
  <c r="N37" i="8"/>
  <c r="N36" i="8"/>
  <c r="N35" i="8"/>
  <c r="N34" i="8"/>
  <c r="N33" i="8"/>
  <c r="N32" i="8"/>
  <c r="N31" i="8"/>
  <c r="N30" i="8"/>
  <c r="N29" i="8"/>
  <c r="N26" i="8"/>
  <c r="N25" i="8"/>
  <c r="N24" i="8"/>
  <c r="N23" i="8"/>
  <c r="N22" i="8"/>
  <c r="N21" i="8"/>
  <c r="N20" i="8"/>
  <c r="N19" i="8"/>
  <c r="N18" i="8"/>
  <c r="N17" i="8"/>
  <c r="N16" i="8"/>
  <c r="N15" i="8"/>
  <c r="E42" i="8"/>
  <c r="E41" i="8"/>
  <c r="E40" i="8"/>
  <c r="E39" i="8"/>
  <c r="E38" i="8"/>
  <c r="E37" i="8"/>
  <c r="E36" i="8"/>
  <c r="E35" i="8"/>
  <c r="E34" i="8"/>
  <c r="E33" i="8"/>
  <c r="E32" i="8"/>
  <c r="E31" i="8"/>
  <c r="E30" i="8"/>
  <c r="E29" i="8"/>
  <c r="E26" i="8"/>
  <c r="E25" i="8"/>
  <c r="E24" i="8"/>
  <c r="E23" i="8"/>
  <c r="E22" i="8"/>
  <c r="E21" i="8"/>
  <c r="E20" i="8"/>
  <c r="E19" i="8"/>
  <c r="E18" i="8"/>
  <c r="E17" i="8"/>
  <c r="E16" i="8"/>
  <c r="E15" i="8"/>
  <c r="N45" i="8" l="1"/>
  <c r="E13" i="8"/>
  <c r="E14" i="8"/>
  <c r="N13" i="8"/>
  <c r="N14" i="8"/>
  <c r="S22" i="8" l="1"/>
  <c r="S21" i="8"/>
  <c r="S20" i="8"/>
  <c r="S19" i="8"/>
  <c r="S18" i="8"/>
  <c r="S17" i="8"/>
  <c r="S16" i="8"/>
  <c r="S15" i="8"/>
  <c r="S14" i="8"/>
  <c r="S13" i="8"/>
  <c r="F23" i="8" s="1"/>
  <c r="F14" i="8" l="1"/>
  <c r="F16" i="8"/>
  <c r="F18" i="8"/>
  <c r="F15" i="8"/>
  <c r="F17" i="8"/>
  <c r="F13" i="8"/>
  <c r="N4" i="8"/>
  <c r="N10" i="8"/>
  <c r="J50" i="8" l="1"/>
  <c r="J49" i="8"/>
  <c r="Q47" i="8"/>
  <c r="J47" i="8"/>
  <c r="J46" i="8"/>
  <c r="M44" i="8"/>
  <c r="J44" i="8"/>
  <c r="O43" i="8"/>
  <c r="O42" i="8"/>
  <c r="O41" i="8"/>
  <c r="O40" i="8"/>
  <c r="J40" i="8"/>
  <c r="O39" i="8"/>
  <c r="J39" i="8"/>
  <c r="O38" i="8"/>
  <c r="J38" i="8"/>
  <c r="O37" i="8"/>
  <c r="J37" i="8"/>
  <c r="O36" i="8"/>
  <c r="J36" i="8"/>
  <c r="O35" i="8"/>
  <c r="J35" i="8"/>
  <c r="O34" i="8"/>
  <c r="J34" i="8"/>
  <c r="O33" i="8"/>
  <c r="J33" i="8"/>
  <c r="O32" i="8"/>
  <c r="J32" i="8"/>
  <c r="O31" i="8"/>
  <c r="J31" i="8"/>
  <c r="O30" i="8"/>
  <c r="J30" i="8"/>
  <c r="O29" i="8"/>
  <c r="J29" i="8"/>
  <c r="O28" i="8"/>
  <c r="J28" i="8"/>
  <c r="O27" i="8"/>
  <c r="J27" i="8"/>
  <c r="J26" i="8"/>
  <c r="O25" i="8"/>
  <c r="J25" i="8"/>
  <c r="O24" i="8"/>
  <c r="J24" i="8"/>
  <c r="J23" i="8"/>
  <c r="O22" i="8"/>
  <c r="J22" i="8"/>
  <c r="O21" i="8"/>
  <c r="J21" i="8"/>
  <c r="O20" i="8"/>
  <c r="J20" i="8"/>
  <c r="J19" i="8"/>
  <c r="O18" i="8"/>
  <c r="J18" i="8"/>
  <c r="O17" i="8"/>
  <c r="J17" i="8"/>
  <c r="O16" i="8"/>
  <c r="J16" i="8"/>
  <c r="J15" i="8"/>
  <c r="O14" i="8"/>
  <c r="J14" i="8"/>
  <c r="O13" i="8"/>
  <c r="J13" i="8"/>
  <c r="J12" i="8"/>
  <c r="M11" i="8"/>
  <c r="L11" i="8"/>
  <c r="O10" i="8"/>
  <c r="L10" i="8"/>
  <c r="K10" i="8"/>
  <c r="J10" i="8"/>
  <c r="J9" i="8"/>
  <c r="J7" i="8"/>
  <c r="O6" i="8"/>
  <c r="J6" i="8"/>
  <c r="J3" i="8"/>
  <c r="O19" i="8" l="1"/>
  <c r="O15" i="8"/>
  <c r="O26" i="8"/>
  <c r="L1" i="8" l="1"/>
  <c r="L2" i="8"/>
  <c r="E28" i="8" l="1"/>
  <c r="N28" i="8" l="1"/>
  <c r="N27" i="8"/>
  <c r="E27" i="8"/>
  <c r="Q4" i="8" l="1"/>
  <c r="L7" i="8" l="1"/>
  <c r="B13" i="8" l="1"/>
  <c r="K13" i="8" l="1"/>
  <c r="B14" i="8"/>
  <c r="K14" i="8" l="1"/>
  <c r="B15" i="8"/>
  <c r="K15" i="8" l="1"/>
  <c r="B16" i="8"/>
  <c r="K16" i="8" l="1"/>
  <c r="B17" i="8"/>
  <c r="K17" i="8" l="1"/>
  <c r="B18" i="8"/>
  <c r="K18" i="8" l="1"/>
  <c r="B19" i="8"/>
  <c r="K19" i="8" l="1"/>
  <c r="B20" i="8"/>
  <c r="K20" i="8" l="1"/>
  <c r="B21" i="8"/>
  <c r="K21" i="8" l="1"/>
  <c r="B22" i="8"/>
  <c r="K22" i="8" l="1"/>
  <c r="B23" i="8"/>
  <c r="K23" i="8" l="1"/>
  <c r="B24" i="8"/>
  <c r="K24" i="8" l="1"/>
  <c r="B25" i="8"/>
  <c r="K25" i="8" l="1"/>
  <c r="B26" i="8"/>
  <c r="K26" i="8" l="1"/>
  <c r="B27" i="8"/>
  <c r="K27" i="8" l="1"/>
  <c r="B28" i="8"/>
  <c r="K28" i="8" l="1"/>
  <c r="B29" i="8"/>
  <c r="K29" i="8" l="1"/>
  <c r="B30" i="8"/>
  <c r="K30" i="8" l="1"/>
  <c r="B31" i="8"/>
  <c r="K31" i="8" l="1"/>
  <c r="B32" i="8"/>
  <c r="K32" i="8" l="1"/>
  <c r="B33" i="8"/>
  <c r="K33" i="8" l="1"/>
  <c r="B34" i="8"/>
  <c r="K34" i="8" l="1"/>
  <c r="B35" i="8"/>
  <c r="K35" i="8" l="1"/>
  <c r="B36" i="8"/>
  <c r="K36" i="8" l="1"/>
  <c r="B37" i="8"/>
  <c r="K37" i="8" l="1"/>
  <c r="B38" i="8"/>
  <c r="K38" i="8" l="1"/>
  <c r="B39" i="8"/>
  <c r="K39" i="8" l="1"/>
  <c r="B40" i="8" l="1"/>
  <c r="B41" i="8"/>
  <c r="K40" i="8"/>
  <c r="B42" i="8" l="1"/>
  <c r="B43" i="8" l="1"/>
  <c r="C43" i="8" s="1"/>
  <c r="K41" i="8" l="1"/>
  <c r="K42" i="8"/>
  <c r="K43" i="8"/>
  <c r="M43" i="8"/>
  <c r="D43" i="8"/>
  <c r="E43" i="8"/>
  <c r="E45" i="8" s="1"/>
  <c r="L43" i="8"/>
  <c r="N43" i="8" l="1"/>
  <c r="N44" i="8" s="1"/>
  <c r="Q48" i="8" s="1"/>
  <c r="J41" i="8"/>
  <c r="H6" i="8" l="1"/>
  <c r="C7" i="8"/>
  <c r="O23" i="8"/>
  <c r="J42" i="8"/>
  <c r="J43" i="8"/>
  <c r="H48" i="8"/>
</calcChain>
</file>

<file path=xl/comments1.xml><?xml version="1.0" encoding="utf-8"?>
<comments xmlns="http://schemas.openxmlformats.org/spreadsheetml/2006/main">
  <authors>
    <author>Horus Sekhmeb</author>
  </authors>
  <commentList>
    <comment ref="C7" authorId="0" shapeId="0">
      <text>
        <r>
          <rPr>
            <sz val="9"/>
            <color indexed="81"/>
            <rFont val="Tahoma"/>
            <family val="2"/>
          </rPr>
          <t>=SI($D$6&lt;&gt;"";INDEX('L:\ACTID 87\[BENEFICIAIRES.xlsx]PERSONNES'!$D$2:$D$96;EQUIV(</t>
        </r>
        <r>
          <rPr>
            <b/>
            <sz val="9"/>
            <color indexed="81"/>
            <rFont val="Tahoma"/>
            <family val="2"/>
          </rPr>
          <t>$D$6&amp;" "&amp;$H$6;'L:\ACTID 87\[BENEFICIAIRES.xlsx]PERSONNES'!$B$2:$B$96&amp;" "&amp;'L:\ACTID 87\[BENEFICIAIRES.xlsx]PERSONNES'!$C$2:$C$96</t>
        </r>
        <r>
          <rPr>
            <sz val="9"/>
            <color indexed="81"/>
            <rFont val="Tahoma"/>
            <family val="2"/>
          </rPr>
          <t>;0));"")
donne "Bastier Josette" et non "Aguilella Ramon" dans mon fichier PERSONNES j'ai plusieurs noms propres identiques seuls les prénoms et les adresses changent.  Je veux donc pouvoir obtenir l'adresse par rapport au nom et prénom. 
Le fichier PERSONNES se décompose comme suit :
COLONNE A :Titre (Madame ou Monsieur)
COLONNE B : Nom
COLONNE C : Prénom
COLONNE D : Adresse
COLONNE E : Fixe
COLONNE F : Mobile</t>
        </r>
      </text>
    </comment>
  </commentList>
</comments>
</file>

<file path=xl/sharedStrings.xml><?xml version="1.0" encoding="utf-8"?>
<sst xmlns="http://schemas.openxmlformats.org/spreadsheetml/2006/main" count="56" uniqueCount="30">
  <si>
    <t>Date</t>
  </si>
  <si>
    <t xml:space="preserve"> </t>
  </si>
  <si>
    <t>De l'intervenant(e)</t>
  </si>
  <si>
    <t>Mois :</t>
  </si>
  <si>
    <r>
      <rPr>
        <b/>
        <u/>
        <sz val="7"/>
        <color theme="1"/>
        <rFont val="Calibri"/>
        <family val="2"/>
        <scheme val="minor"/>
      </rPr>
      <t>Bénéficiaire</t>
    </r>
    <r>
      <rPr>
        <b/>
        <sz val="7"/>
        <color theme="1"/>
        <rFont val="Calibri"/>
        <family val="2"/>
        <scheme val="minor"/>
      </rPr>
      <t xml:space="preserve"> : Nom :</t>
    </r>
  </si>
  <si>
    <t>Prénom :</t>
  </si>
  <si>
    <t>Adresse :</t>
  </si>
  <si>
    <t>Mettre (en couleur) un "D" devant les dates des dimanches</t>
  </si>
  <si>
    <t>Jour</t>
  </si>
  <si>
    <t>Nombre d'heures</t>
  </si>
  <si>
    <t>Total
Jour</t>
  </si>
  <si>
    <t>Signature bénéficiaire</t>
  </si>
  <si>
    <t>Matin</t>
  </si>
  <si>
    <t>Après-midi</t>
  </si>
  <si>
    <t>A compléter et faire signer chaque jour d'intervention</t>
  </si>
  <si>
    <t>M</t>
  </si>
  <si>
    <t>J</t>
  </si>
  <si>
    <t>V</t>
  </si>
  <si>
    <t>S</t>
  </si>
  <si>
    <t>D</t>
  </si>
  <si>
    <t>L</t>
  </si>
  <si>
    <t>TOTAL DES HEURES</t>
  </si>
  <si>
    <t>Semaine</t>
  </si>
  <si>
    <r>
      <rPr>
        <b/>
        <sz val="7"/>
        <color theme="4"/>
        <rFont val="Calibri"/>
        <family val="2"/>
        <scheme val="minor"/>
      </rPr>
      <t>Dim.</t>
    </r>
    <r>
      <rPr>
        <b/>
        <sz val="7"/>
        <rFont val="Calibri"/>
        <family val="2"/>
        <scheme val="minor"/>
      </rPr>
      <t xml:space="preserve"> &amp; </t>
    </r>
    <r>
      <rPr>
        <b/>
        <sz val="7"/>
        <color rgb="FFFF0000"/>
        <rFont val="Calibri"/>
        <family val="2"/>
        <scheme val="minor"/>
      </rPr>
      <t>J.F.</t>
    </r>
  </si>
  <si>
    <t>SIGNATURES</t>
  </si>
  <si>
    <r>
      <rPr>
        <b/>
        <sz val="8"/>
        <color theme="1"/>
        <rFont val="Calibri"/>
        <family val="2"/>
        <scheme val="minor"/>
      </rPr>
      <t>Du bénéficiaire</t>
    </r>
    <r>
      <rPr>
        <sz val="8"/>
        <color theme="1"/>
        <rFont val="Calibri"/>
        <family val="2"/>
        <scheme val="minor"/>
      </rPr>
      <t xml:space="preserve">
Attestant l'exactitude du nombre d'heures d'interventions effectuées dans le mois suivant le détail journalier ci-dessus :</t>
    </r>
  </si>
  <si>
    <t>TOTAL
MOIS</t>
  </si>
  <si>
    <t>PO10-Presta-FO02a-V1 - 19/10/2015</t>
  </si>
  <si>
    <t>FEUILLET DE SIGNATURE</t>
  </si>
  <si>
    <t xml:space="preserve">Intervenant(e)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</si>
</sst>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h]:mm:ss;@"/>
    <numFmt numFmtId="165" formatCode="mmmm\ yyyy"/>
    <numFmt numFmtId="166" formatCode="[$-40C]ddd"/>
    <numFmt numFmtId="167" formatCode="[$-40C]d"/>
    <numFmt numFmtId="168" formatCode="d"/>
  </numFmts>
  <fonts count="27"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b/>
      <sz val="8"/>
      <color theme="1"/>
      <name val="Calibri"/>
      <family val="2"/>
      <scheme val="minor"/>
    </font>
    <font>
      <sz val="9"/>
      <color theme="1"/>
      <name val="Calibri"/>
      <family val="2"/>
      <scheme val="minor"/>
    </font>
    <font>
      <b/>
      <sz val="9"/>
      <color theme="1"/>
      <name val="Calibri"/>
      <family val="2"/>
      <scheme val="minor"/>
    </font>
    <font>
      <b/>
      <sz val="9"/>
      <color rgb="FFFF0000"/>
      <name val="Calibri"/>
      <family val="2"/>
      <scheme val="minor"/>
    </font>
    <font>
      <b/>
      <u/>
      <sz val="10"/>
      <color theme="1"/>
      <name val="Calibri"/>
      <family val="2"/>
      <scheme val="minor"/>
    </font>
    <font>
      <sz val="7"/>
      <color theme="1"/>
      <name val="Calibri"/>
      <family val="2"/>
      <scheme val="minor"/>
    </font>
    <font>
      <b/>
      <sz val="12"/>
      <color theme="1"/>
      <name val="Algerian"/>
      <family val="5"/>
    </font>
    <font>
      <b/>
      <i/>
      <sz val="8"/>
      <color theme="1"/>
      <name val="Arial"/>
      <family val="2"/>
    </font>
    <font>
      <b/>
      <sz val="7"/>
      <color theme="1"/>
      <name val="Calibri"/>
      <family val="2"/>
      <scheme val="minor"/>
    </font>
    <font>
      <b/>
      <sz val="7"/>
      <name val="Calibri"/>
      <family val="2"/>
      <scheme val="minor"/>
    </font>
    <font>
      <b/>
      <sz val="7"/>
      <color theme="4"/>
      <name val="Calibri"/>
      <family val="2"/>
      <scheme val="minor"/>
    </font>
    <font>
      <b/>
      <sz val="7"/>
      <color rgb="FFFF0000"/>
      <name val="Calibri"/>
      <family val="2"/>
      <scheme val="minor"/>
    </font>
    <font>
      <sz val="7"/>
      <name val="Calibri"/>
      <family val="2"/>
      <scheme val="minor"/>
    </font>
    <font>
      <b/>
      <u/>
      <sz val="7"/>
      <color theme="1"/>
      <name val="Calibri"/>
      <family val="2"/>
      <scheme val="minor"/>
    </font>
    <font>
      <b/>
      <i/>
      <sz val="7"/>
      <color theme="1"/>
      <name val="Calibri"/>
      <family val="2"/>
      <scheme val="minor"/>
    </font>
    <font>
      <b/>
      <sz val="10"/>
      <color rgb="FFFF0000"/>
      <name val="Calibri"/>
      <family val="2"/>
      <scheme val="minor"/>
    </font>
    <font>
      <b/>
      <u/>
      <sz val="8"/>
      <color theme="1"/>
      <name val="Calibri"/>
      <family val="2"/>
      <scheme val="minor"/>
    </font>
    <font>
      <b/>
      <sz val="8"/>
      <color rgb="FFFF0000"/>
      <name val="Calibri"/>
      <family val="2"/>
      <scheme val="minor"/>
    </font>
    <font>
      <sz val="10"/>
      <name val="Arial"/>
      <family val="2"/>
    </font>
    <font>
      <b/>
      <sz val="8"/>
      <color theme="1"/>
      <name val="Monotype Corsiva"/>
      <family val="4"/>
    </font>
    <font>
      <b/>
      <sz val="8"/>
      <name val="Monotype Corsiva"/>
      <family val="4"/>
    </font>
    <font>
      <sz val="9"/>
      <color indexed="81"/>
      <name val="Tahoma"/>
      <family val="2"/>
    </font>
    <font>
      <b/>
      <sz val="9"/>
      <color indexed="81"/>
      <name val="Tahoma"/>
      <family val="2"/>
    </font>
  </fonts>
  <fills count="12">
    <fill>
      <patternFill patternType="none"/>
    </fill>
    <fill>
      <patternFill patternType="gray125"/>
    </fill>
    <fill>
      <patternFill patternType="solid">
        <fgColor rgb="FFFF0000"/>
        <bgColor indexed="64"/>
      </patternFill>
    </fill>
    <fill>
      <patternFill patternType="solid">
        <fgColor rgb="FFFAA096"/>
        <bgColor indexed="64"/>
      </patternFill>
    </fill>
    <fill>
      <patternFill patternType="solid">
        <fgColor rgb="FFFADC78"/>
        <bgColor indexed="64"/>
      </patternFill>
    </fill>
    <fill>
      <patternFill patternType="solid">
        <fgColor rgb="FFD2FAFA"/>
        <bgColor indexed="64"/>
      </patternFill>
    </fill>
    <fill>
      <patternFill patternType="solid">
        <fgColor rgb="FF00AA50"/>
        <bgColor indexed="64"/>
      </patternFill>
    </fill>
    <fill>
      <patternFill patternType="solid">
        <fgColor rgb="FFBEFABE"/>
        <bgColor indexed="64"/>
      </patternFill>
    </fill>
    <fill>
      <patternFill patternType="solid">
        <fgColor rgb="FFFADCFA"/>
        <bgColor indexed="64"/>
      </patternFill>
    </fill>
    <fill>
      <patternFill patternType="solid">
        <fgColor rgb="FFE6B4FA"/>
        <bgColor indexed="64"/>
      </patternFill>
    </fill>
    <fill>
      <patternFill patternType="solid">
        <fgColor rgb="FFFAC8B4"/>
        <bgColor indexed="64"/>
      </patternFill>
    </fill>
    <fill>
      <patternFill patternType="solid">
        <fgColor rgb="FF46E6F0"/>
        <bgColor indexed="64"/>
      </patternFill>
    </fill>
  </fills>
  <borders count="3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double">
        <color auto="1"/>
      </right>
      <top style="thin">
        <color auto="1"/>
      </top>
      <bottom/>
      <diagonal/>
    </border>
    <border>
      <left style="double">
        <color auto="1"/>
      </left>
      <right style="double">
        <color auto="1"/>
      </right>
      <top style="double">
        <color auto="1"/>
      </top>
      <bottom style="double">
        <color auto="1"/>
      </bottom>
      <diagonal/>
    </border>
    <border>
      <left/>
      <right style="double">
        <color auto="1"/>
      </right>
      <top/>
      <bottom style="thin">
        <color auto="1"/>
      </bottom>
      <diagonal/>
    </border>
    <border>
      <left style="double">
        <color auto="1"/>
      </left>
      <right style="double">
        <color auto="1"/>
      </right>
      <top/>
      <bottom style="double">
        <color auto="1"/>
      </bottom>
      <diagonal/>
    </border>
  </borders>
  <cellStyleXfs count="2">
    <xf numFmtId="0" fontId="0" fillId="0" borderId="0"/>
    <xf numFmtId="0" fontId="22" fillId="0" borderId="0"/>
  </cellStyleXfs>
  <cellXfs count="147">
    <xf numFmtId="0" fontId="0" fillId="0" borderId="0" xfId="0"/>
    <xf numFmtId="0" fontId="6" fillId="0" borderId="0" xfId="0" applyFont="1" applyAlignment="1">
      <alignment vertical="center"/>
    </xf>
    <xf numFmtId="0" fontId="0" fillId="0" borderId="0" xfId="0" applyAlignment="1">
      <alignment vertical="center"/>
    </xf>
    <xf numFmtId="0" fontId="7"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vertical="center"/>
    </xf>
    <xf numFmtId="0" fontId="9" fillId="0" borderId="0" xfId="0" applyFont="1" applyFill="1" applyAlignment="1">
      <alignment vertical="center"/>
    </xf>
    <xf numFmtId="0" fontId="9" fillId="0" borderId="0" xfId="0" applyFont="1" applyAlignment="1">
      <alignment vertical="center"/>
    </xf>
    <xf numFmtId="0" fontId="12" fillId="0" borderId="0" xfId="0" applyFont="1" applyAlignment="1">
      <alignment vertical="center"/>
    </xf>
    <xf numFmtId="164" fontId="13" fillId="0" borderId="17" xfId="0" applyNumberFormat="1" applyFont="1" applyFill="1" applyBorder="1" applyAlignment="1">
      <alignment horizontal="left" vertical="center"/>
    </xf>
    <xf numFmtId="0" fontId="12" fillId="0" borderId="17" xfId="0" applyFont="1" applyFill="1" applyBorder="1" applyAlignment="1">
      <alignment horizontal="right" vertical="center"/>
    </xf>
    <xf numFmtId="165" fontId="12" fillId="0" borderId="22" xfId="0" applyNumberFormat="1" applyFont="1" applyFill="1" applyBorder="1" applyAlignment="1">
      <alignment horizontal="left" vertical="center"/>
    </xf>
    <xf numFmtId="0" fontId="15" fillId="0" borderId="0" xfId="0" applyFont="1" applyAlignment="1">
      <alignment vertical="center"/>
    </xf>
    <xf numFmtId="0" fontId="9" fillId="0" borderId="0" xfId="0" applyFont="1" applyFill="1" applyBorder="1" applyAlignment="1">
      <alignment horizontal="center" vertical="center"/>
    </xf>
    <xf numFmtId="164" fontId="16"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164" fontId="13" fillId="0" borderId="0" xfId="0" applyNumberFormat="1" applyFont="1" applyFill="1" applyBorder="1" applyAlignment="1">
      <alignment horizontal="center" vertical="center"/>
    </xf>
    <xf numFmtId="0" fontId="7" fillId="0" borderId="0" xfId="0" applyFont="1" applyFill="1" applyAlignment="1">
      <alignment vertical="center"/>
    </xf>
    <xf numFmtId="0" fontId="12" fillId="0" borderId="19" xfId="0" applyFont="1" applyFill="1" applyBorder="1" applyAlignment="1">
      <alignment horizontal="left" vertical="center"/>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0" xfId="0" applyFont="1" applyFill="1" applyAlignment="1">
      <alignment vertical="center"/>
    </xf>
    <xf numFmtId="0" fontId="15" fillId="0" borderId="0" xfId="0" applyFont="1" applyFill="1" applyAlignment="1">
      <alignment horizontal="center" vertical="center"/>
    </xf>
    <xf numFmtId="164" fontId="16" fillId="0" borderId="15" xfId="0" applyNumberFormat="1" applyFont="1" applyFill="1" applyBorder="1" applyAlignment="1">
      <alignment horizontal="center" vertical="center"/>
    </xf>
    <xf numFmtId="164" fontId="13" fillId="0" borderId="15" xfId="0" applyNumberFormat="1" applyFont="1" applyFill="1" applyBorder="1" applyAlignment="1">
      <alignment horizontal="center" vertical="center"/>
    </xf>
    <xf numFmtId="164" fontId="13" fillId="0" borderId="9" xfId="0" applyNumberFormat="1" applyFont="1" applyFill="1" applyBorder="1" applyAlignment="1">
      <alignment vertical="center"/>
    </xf>
    <xf numFmtId="164" fontId="13" fillId="0" borderId="12"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164" fontId="13" fillId="0" borderId="26" xfId="0" applyNumberFormat="1" applyFont="1" applyFill="1" applyBorder="1" applyAlignment="1">
      <alignment vertical="center"/>
    </xf>
    <xf numFmtId="164" fontId="15" fillId="0" borderId="15" xfId="0" applyNumberFormat="1" applyFont="1" applyFill="1" applyBorder="1" applyAlignment="1">
      <alignment horizontal="center" vertical="center"/>
    </xf>
    <xf numFmtId="164" fontId="16" fillId="0" borderId="0" xfId="0" applyNumberFormat="1"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xf>
    <xf numFmtId="164" fontId="16" fillId="0" borderId="0" xfId="0" applyNumberFormat="1" applyFont="1" applyFill="1" applyAlignment="1">
      <alignment vertical="center"/>
    </xf>
    <xf numFmtId="164" fontId="13" fillId="0" borderId="0" xfId="0" applyNumberFormat="1" applyFont="1" applyFill="1" applyAlignment="1">
      <alignment horizontal="center" vertical="center"/>
    </xf>
    <xf numFmtId="0" fontId="19" fillId="0" borderId="0" xfId="0" applyFont="1" applyFill="1" applyAlignment="1">
      <alignment horizontal="center" vertical="center"/>
    </xf>
    <xf numFmtId="0" fontId="6" fillId="0" borderId="28" xfId="0" applyFont="1" applyFill="1" applyBorder="1" applyAlignment="1">
      <alignment horizontal="center" vertical="center" wrapText="1"/>
    </xf>
    <xf numFmtId="164" fontId="1" fillId="0" borderId="30" xfId="0" applyNumberFormat="1" applyFont="1" applyFill="1" applyBorder="1" applyAlignment="1">
      <alignment horizontal="center" vertical="center"/>
    </xf>
    <xf numFmtId="0" fontId="3" fillId="0" borderId="0" xfId="0" applyFont="1" applyFill="1" applyAlignment="1">
      <alignment vertical="center"/>
    </xf>
    <xf numFmtId="0" fontId="21" fillId="0" borderId="0" xfId="0" applyFont="1" applyFill="1" applyAlignment="1">
      <alignment horizontal="center" vertical="center"/>
    </xf>
    <xf numFmtId="0" fontId="0" fillId="0" borderId="0" xfId="0" applyBorder="1" applyAlignment="1">
      <alignment vertical="center"/>
    </xf>
    <xf numFmtId="164" fontId="0" fillId="0" borderId="0" xfId="0" applyNumberFormat="1" applyBorder="1" applyAlignment="1">
      <alignment vertical="center"/>
    </xf>
    <xf numFmtId="164" fontId="0" fillId="0" borderId="0" xfId="0" applyNumberFormat="1" applyFill="1" applyBorder="1" applyAlignment="1">
      <alignment vertical="center"/>
    </xf>
    <xf numFmtId="164" fontId="0" fillId="0" borderId="0" xfId="0" applyNumberFormat="1" applyAlignment="1">
      <alignment vertical="center"/>
    </xf>
    <xf numFmtId="164" fontId="0" fillId="0" borderId="0" xfId="0" applyNumberFormat="1" applyFill="1" applyAlignment="1">
      <alignment vertical="center"/>
    </xf>
    <xf numFmtId="0" fontId="23" fillId="2" borderId="0" xfId="0" applyFont="1" applyFill="1" applyBorder="1" applyAlignment="1" applyProtection="1">
      <alignment horizontal="left" vertical="center"/>
      <protection locked="0"/>
    </xf>
    <xf numFmtId="0" fontId="23" fillId="8" borderId="0" xfId="0" applyFont="1" applyFill="1" applyAlignment="1" applyProtection="1">
      <alignment horizontal="left" vertical="center"/>
      <protection locked="0"/>
    </xf>
    <xf numFmtId="0" fontId="23" fillId="7" borderId="0" xfId="0" applyFont="1" applyFill="1" applyAlignment="1" applyProtection="1">
      <alignment horizontal="left" vertical="center"/>
      <protection locked="0"/>
    </xf>
    <xf numFmtId="0" fontId="23" fillId="6" borderId="0" xfId="0" applyFont="1" applyFill="1" applyAlignment="1" applyProtection="1">
      <alignment horizontal="left" vertical="center"/>
      <protection locked="0"/>
    </xf>
    <xf numFmtId="0" fontId="23" fillId="5" borderId="0" xfId="0" applyFont="1" applyFill="1" applyAlignment="1" applyProtection="1">
      <alignment horizontal="left" vertical="center"/>
      <protection locked="0"/>
    </xf>
    <xf numFmtId="21" fontId="24" fillId="9" borderId="0" xfId="1" applyNumberFormat="1" applyFont="1" applyFill="1" applyBorder="1" applyAlignment="1" applyProtection="1">
      <alignment horizontal="left" vertical="center"/>
      <protection locked="0"/>
    </xf>
    <xf numFmtId="21" fontId="24" fillId="10" borderId="0" xfId="1" applyNumberFormat="1" applyFont="1" applyFill="1" applyBorder="1" applyAlignment="1" applyProtection="1">
      <alignment horizontal="left" vertical="center"/>
      <protection locked="0"/>
    </xf>
    <xf numFmtId="21" fontId="24" fillId="11" borderId="0" xfId="1" applyNumberFormat="1"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23" fillId="0" borderId="0" xfId="0" applyFont="1" applyFill="1" applyAlignment="1" applyProtection="1">
      <alignment horizontal="left" vertical="center"/>
      <protection locked="0"/>
    </xf>
    <xf numFmtId="21" fontId="24" fillId="4" borderId="0" xfId="1" applyNumberFormat="1" applyFont="1" applyFill="1" applyBorder="1" applyAlignment="1" applyProtection="1">
      <alignment horizontal="left" vertical="center"/>
      <protection locked="0"/>
    </xf>
    <xf numFmtId="21" fontId="24" fillId="3" borderId="0" xfId="1" applyNumberFormat="1" applyFont="1" applyFill="1" applyBorder="1" applyAlignment="1" applyProtection="1">
      <alignment horizontal="left" vertical="center"/>
      <protection locked="0"/>
    </xf>
    <xf numFmtId="0" fontId="0" fillId="0" borderId="0" xfId="0" applyAlignment="1">
      <alignment vertical="center" wrapText="1"/>
    </xf>
    <xf numFmtId="166" fontId="13" fillId="0" borderId="15" xfId="0" applyNumberFormat="1" applyFont="1" applyFill="1" applyBorder="1" applyAlignment="1">
      <alignment horizontal="center" vertical="center"/>
    </xf>
    <xf numFmtId="166" fontId="12" fillId="0" borderId="21" xfId="0" applyNumberFormat="1" applyFont="1" applyFill="1" applyBorder="1" applyAlignment="1">
      <alignment horizontal="left" vertical="center" wrapText="1"/>
    </xf>
    <xf numFmtId="166" fontId="9" fillId="0" borderId="0" xfId="0" applyNumberFormat="1" applyFont="1" applyFill="1" applyBorder="1" applyAlignment="1">
      <alignment horizontal="center" vertical="center"/>
    </xf>
    <xf numFmtId="166" fontId="0" fillId="0" borderId="0" xfId="0" applyNumberFormat="1" applyBorder="1" applyAlignment="1">
      <alignment vertical="center"/>
    </xf>
    <xf numFmtId="166" fontId="0" fillId="0" borderId="0" xfId="0" applyNumberFormat="1" applyAlignment="1">
      <alignment vertical="center"/>
    </xf>
    <xf numFmtId="167" fontId="12" fillId="0" borderId="17" xfId="0" applyNumberFormat="1" applyFont="1" applyFill="1" applyBorder="1" applyAlignment="1">
      <alignment horizontal="left" vertical="center"/>
    </xf>
    <xf numFmtId="167" fontId="9" fillId="0" borderId="0" xfId="0" applyNumberFormat="1" applyFont="1" applyFill="1" applyBorder="1" applyAlignment="1">
      <alignment horizontal="center" vertical="center"/>
    </xf>
    <xf numFmtId="167" fontId="13" fillId="0" borderId="15" xfId="0" applyNumberFormat="1" applyFont="1" applyFill="1" applyBorder="1" applyAlignment="1">
      <alignment horizontal="center" vertical="center"/>
    </xf>
    <xf numFmtId="167" fontId="12" fillId="0" borderId="15" xfId="0" applyNumberFormat="1" applyFont="1" applyFill="1" applyBorder="1" applyAlignment="1">
      <alignment horizontal="center" vertical="center"/>
    </xf>
    <xf numFmtId="167" fontId="0" fillId="0" borderId="0" xfId="0" applyNumberFormat="1" applyBorder="1" applyAlignment="1">
      <alignment vertical="center"/>
    </xf>
    <xf numFmtId="167" fontId="0" fillId="0" borderId="0" xfId="0" applyNumberFormat="1" applyAlignment="1">
      <alignment vertical="center"/>
    </xf>
    <xf numFmtId="168" fontId="13" fillId="0" borderId="15" xfId="0" applyNumberFormat="1" applyFont="1" applyFill="1" applyBorder="1" applyAlignment="1">
      <alignment horizontal="center" vertical="center"/>
    </xf>
    <xf numFmtId="168" fontId="12" fillId="0" borderId="17" xfId="0" applyNumberFormat="1" applyFont="1" applyFill="1" applyBorder="1" applyAlignment="1">
      <alignment horizontal="left" vertical="center"/>
    </xf>
    <xf numFmtId="168" fontId="9" fillId="0" borderId="0" xfId="0" applyNumberFormat="1" applyFont="1" applyFill="1" applyBorder="1" applyAlignment="1">
      <alignment horizontal="center" vertical="center"/>
    </xf>
    <xf numFmtId="168" fontId="12" fillId="0" borderId="15" xfId="0" applyNumberFormat="1" applyFont="1" applyFill="1" applyBorder="1" applyAlignment="1">
      <alignment horizontal="center" vertical="center"/>
    </xf>
    <xf numFmtId="168" fontId="0" fillId="0" borderId="0" xfId="0" applyNumberFormat="1" applyBorder="1" applyAlignment="1">
      <alignment vertical="center"/>
    </xf>
    <xf numFmtId="168" fontId="0" fillId="0" borderId="0" xfId="0" applyNumberFormat="1" applyAlignment="1">
      <alignment vertical="center"/>
    </xf>
    <xf numFmtId="49" fontId="12" fillId="0" borderId="21"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xf>
    <xf numFmtId="49" fontId="13" fillId="0" borderId="15" xfId="0" applyNumberFormat="1" applyFont="1" applyFill="1" applyBorder="1" applyAlignment="1">
      <alignment horizontal="center" vertical="center"/>
    </xf>
    <xf numFmtId="49" fontId="0" fillId="0" borderId="0" xfId="0" applyNumberFormat="1" applyBorder="1" applyAlignment="1">
      <alignment vertical="center"/>
    </xf>
    <xf numFmtId="49" fontId="0" fillId="0" borderId="0" xfId="0" applyNumberFormat="1" applyAlignment="1">
      <alignment vertical="center"/>
    </xf>
    <xf numFmtId="0" fontId="0" fillId="0" borderId="0" xfId="0" quotePrefix="1" applyAlignment="1">
      <alignment vertical="center"/>
    </xf>
    <xf numFmtId="0" fontId="12" fillId="0" borderId="18" xfId="0" applyFont="1" applyFill="1" applyBorder="1" applyAlignment="1">
      <alignment horizontal="left" vertical="center" wrapText="1"/>
    </xf>
    <xf numFmtId="0" fontId="12" fillId="0" borderId="19"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17" xfId="0" applyFont="1" applyFill="1" applyBorder="1" applyAlignment="1">
      <alignment horizontal="right" vertical="center"/>
    </xf>
    <xf numFmtId="0" fontId="12" fillId="0" borderId="19" xfId="0" applyFont="1" applyFill="1" applyBorder="1" applyAlignment="1">
      <alignment horizontal="left" vertical="center" wrapText="1"/>
    </xf>
    <xf numFmtId="164" fontId="13" fillId="0" borderId="19" xfId="0" applyNumberFormat="1" applyFont="1" applyFill="1" applyBorder="1" applyAlignment="1">
      <alignment horizontal="left" vertical="center"/>
    </xf>
    <xf numFmtId="0" fontId="9" fillId="0" borderId="0" xfId="0" applyFont="1" applyFill="1" applyAlignment="1">
      <alignment horizontal="center" vertical="center"/>
    </xf>
    <xf numFmtId="0" fontId="9" fillId="0" borderId="17"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167" fontId="9" fillId="0" borderId="12" xfId="0" applyNumberFormat="1" applyFont="1" applyBorder="1" applyAlignment="1">
      <alignment horizontal="center" vertical="center"/>
    </xf>
    <xf numFmtId="167" fontId="9" fillId="0" borderId="25" xfId="0" applyNumberFormat="1" applyFont="1" applyBorder="1" applyAlignment="1">
      <alignment horizontal="center" vertical="center"/>
    </xf>
    <xf numFmtId="164" fontId="16" fillId="0" borderId="15"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wrapText="1"/>
    </xf>
    <xf numFmtId="164" fontId="13" fillId="0" borderId="25"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18" fillId="0" borderId="13"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4" xfId="0"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25" xfId="0" applyNumberFormat="1" applyFont="1" applyFill="1" applyBorder="1" applyAlignment="1">
      <alignment horizontal="center" vertical="center"/>
    </xf>
    <xf numFmtId="168" fontId="9" fillId="0" borderId="12" xfId="0" applyNumberFormat="1" applyFont="1" applyFill="1" applyBorder="1" applyAlignment="1">
      <alignment horizontal="center" vertical="center"/>
    </xf>
    <xf numFmtId="168" fontId="9" fillId="0" borderId="25" xfId="0" applyNumberFormat="1"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1" xfId="0" applyFont="1" applyFill="1" applyBorder="1" applyAlignment="1">
      <alignment horizontal="center" vertical="center"/>
    </xf>
    <xf numFmtId="166" fontId="9" fillId="0" borderId="12" xfId="0" applyNumberFormat="1" applyFont="1" applyBorder="1" applyAlignment="1">
      <alignment horizontal="center" vertical="center"/>
    </xf>
    <xf numFmtId="166" fontId="9" fillId="0" borderId="25" xfId="0" applyNumberFormat="1" applyFont="1" applyBorder="1" applyAlignment="1">
      <alignment horizontal="center" vertical="center"/>
    </xf>
    <xf numFmtId="0" fontId="12" fillId="0" borderId="2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19" xfId="0" applyFont="1" applyFill="1" applyBorder="1" applyAlignment="1">
      <alignment horizontal="center" vertical="center"/>
    </xf>
    <xf numFmtId="21" fontId="12" fillId="0" borderId="13" xfId="0" applyNumberFormat="1" applyFont="1" applyFill="1" applyBorder="1" applyAlignment="1">
      <alignment horizontal="right" vertical="center"/>
    </xf>
    <xf numFmtId="0" fontId="12" fillId="0" borderId="16" xfId="0" applyFont="1" applyFill="1" applyBorder="1" applyAlignment="1">
      <alignment horizontal="right" vertical="center"/>
    </xf>
    <xf numFmtId="0" fontId="12" fillId="0" borderId="14" xfId="0" applyFont="1" applyFill="1" applyBorder="1" applyAlignment="1">
      <alignment horizontal="right" vertical="center"/>
    </xf>
    <xf numFmtId="0" fontId="12" fillId="0" borderId="13" xfId="0" applyFont="1" applyFill="1" applyBorder="1" applyAlignment="1">
      <alignment horizontal="right" vertical="center"/>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9" xfId="0" applyFont="1" applyFill="1" applyBorder="1" applyAlignment="1">
      <alignment horizontal="left" vertical="top" wrapText="1"/>
    </xf>
    <xf numFmtId="0" fontId="20" fillId="0" borderId="3" xfId="0" applyFont="1" applyFill="1" applyBorder="1" applyAlignment="1">
      <alignment horizontal="left" vertical="top"/>
    </xf>
    <xf numFmtId="0" fontId="20" fillId="0" borderId="4" xfId="0" applyFont="1" applyFill="1" applyBorder="1" applyAlignment="1">
      <alignment horizontal="left" vertical="top"/>
    </xf>
    <xf numFmtId="0" fontId="20" fillId="0" borderId="5" xfId="0" applyFont="1" applyFill="1" applyBorder="1" applyAlignment="1">
      <alignment horizontal="left" vertical="top"/>
    </xf>
    <xf numFmtId="0" fontId="9" fillId="0" borderId="2" xfId="0" applyFont="1" applyFill="1" applyBorder="1" applyAlignment="1">
      <alignment horizontal="righ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8" fillId="0" borderId="0" xfId="0" applyFont="1" applyFill="1" applyBorder="1" applyAlignment="1">
      <alignment horizontal="left" vertical="center"/>
    </xf>
  </cellXfs>
  <cellStyles count="2">
    <cellStyle name="Normal" xfId="0" builtinId="0"/>
    <cellStyle name="Normal 2" xfId="1"/>
  </cellStyles>
  <dxfs count="96">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color theme="4"/>
      </font>
    </dxf>
    <dxf>
      <font>
        <b/>
        <i val="0"/>
      </font>
      <fill>
        <patternFill>
          <bgColor rgb="FFFADCFA"/>
        </patternFill>
      </fill>
    </dxf>
    <dxf>
      <font>
        <b/>
        <i val="0"/>
      </font>
      <fill>
        <patternFill>
          <bgColor rgb="FFBEFABE"/>
        </patternFill>
      </fill>
    </dxf>
    <dxf>
      <font>
        <b/>
        <i val="0"/>
      </font>
      <fill>
        <patternFill>
          <bgColor rgb="FFFF0000"/>
        </patternFill>
      </fill>
    </dxf>
    <dxf>
      <font>
        <b/>
        <i val="0"/>
      </font>
      <fill>
        <patternFill>
          <bgColor rgb="FF00AA50"/>
        </patternFill>
      </fill>
    </dxf>
    <dxf>
      <font>
        <b/>
        <i val="0"/>
      </font>
      <fill>
        <patternFill>
          <bgColor rgb="FFD2FAFA"/>
        </patternFill>
      </fill>
    </dxf>
    <dxf>
      <font>
        <b/>
        <i val="0"/>
      </font>
      <fill>
        <patternFill>
          <bgColor rgb="FF46E6F0"/>
        </patternFill>
      </fill>
    </dxf>
    <dxf>
      <font>
        <color theme="0"/>
      </font>
    </dxf>
    <dxf>
      <font>
        <color theme="0"/>
      </font>
    </dxf>
    <dxf>
      <font>
        <color theme="0"/>
      </font>
    </dxf>
    <dxf>
      <font>
        <color theme="0"/>
      </font>
    </dxf>
    <dxf>
      <font>
        <b/>
        <i val="0"/>
        <color theme="0"/>
      </font>
    </dxf>
    <dxf>
      <font>
        <color theme="0"/>
      </font>
    </dxf>
    <dxf>
      <font>
        <b/>
        <i val="0"/>
        <color theme="4"/>
      </font>
    </dxf>
    <dxf>
      <font>
        <color theme="0"/>
      </font>
    </dxf>
    <dxf>
      <font>
        <b/>
        <i val="0"/>
        <color theme="4"/>
      </font>
    </dxf>
    <dxf>
      <font>
        <color theme="0"/>
      </font>
    </dxf>
    <dxf>
      <font>
        <b/>
        <i val="0"/>
        <color theme="4"/>
      </font>
    </dxf>
    <dxf>
      <font>
        <color theme="0"/>
      </font>
    </dxf>
    <dxf>
      <font>
        <b/>
        <i val="0"/>
        <color theme="4"/>
      </font>
    </dxf>
    <dxf>
      <font>
        <color theme="0"/>
      </font>
    </dxf>
    <dxf>
      <font>
        <b/>
        <i val="0"/>
        <color theme="4"/>
      </font>
    </dxf>
    <dxf>
      <font>
        <b/>
        <i val="0"/>
        <color theme="4"/>
      </font>
    </dxf>
    <dxf>
      <font>
        <b/>
        <i val="0"/>
        <color theme="4"/>
      </font>
    </dxf>
    <dxf>
      <font>
        <b/>
        <i val="0"/>
        <color theme="4"/>
      </font>
    </dxf>
    <dxf>
      <font>
        <b/>
        <i val="0"/>
        <color theme="4"/>
      </font>
    </dxf>
    <dxf>
      <font>
        <b/>
        <i val="0"/>
        <color theme="4"/>
      </font>
    </dxf>
    <dxf>
      <font>
        <color theme="0"/>
      </font>
    </dxf>
    <dxf>
      <font>
        <b/>
        <i val="0"/>
        <color theme="4"/>
      </font>
    </dxf>
    <dxf>
      <font>
        <b/>
        <i val="0"/>
        <color theme="8"/>
      </font>
    </dxf>
    <dxf>
      <font>
        <b/>
        <i val="0"/>
        <color theme="4"/>
      </font>
    </dxf>
    <dxf>
      <font>
        <b/>
        <i val="0"/>
        <color theme="4"/>
      </font>
    </dxf>
    <dxf>
      <font>
        <b/>
        <i val="0"/>
        <color theme="4"/>
      </font>
    </dxf>
    <dxf>
      <font>
        <color theme="0"/>
      </font>
    </dxf>
    <dxf>
      <font>
        <b/>
        <i val="0"/>
        <color theme="4"/>
      </font>
    </dxf>
    <dxf>
      <font>
        <b/>
        <i val="0"/>
        <color theme="4"/>
      </font>
    </dxf>
    <dxf>
      <font>
        <color theme="0"/>
      </font>
    </dxf>
    <dxf>
      <font>
        <b/>
        <i val="0"/>
        <color theme="4"/>
      </font>
    </dxf>
    <dxf>
      <font>
        <b/>
        <i val="0"/>
        <color theme="4"/>
      </font>
    </dxf>
    <dxf>
      <font>
        <color theme="0"/>
      </font>
    </dxf>
    <dxf>
      <font>
        <b/>
        <i val="0"/>
        <color theme="4"/>
      </font>
    </dxf>
    <dxf>
      <font>
        <b/>
        <i val="0"/>
        <color theme="4"/>
      </font>
    </dxf>
    <dxf>
      <font>
        <color theme="0"/>
      </font>
    </dxf>
    <dxf>
      <font>
        <b/>
        <i val="0"/>
        <color theme="4"/>
      </font>
    </dxf>
    <dxf>
      <font>
        <b/>
        <i val="0"/>
        <color theme="4"/>
      </font>
    </dxf>
    <dxf>
      <font>
        <color theme="0"/>
      </font>
    </dxf>
    <dxf>
      <font>
        <b/>
        <i val="0"/>
        <color theme="4"/>
      </font>
    </dxf>
    <dxf>
      <font>
        <b/>
        <i val="0"/>
        <color theme="4"/>
      </font>
    </dxf>
    <dxf>
      <font>
        <color theme="0"/>
      </font>
    </dxf>
    <dxf>
      <font>
        <b/>
        <i val="0"/>
        <color theme="4"/>
      </font>
    </dxf>
    <dxf>
      <font>
        <color theme="0"/>
      </font>
    </dxf>
    <dxf>
      <font>
        <b/>
        <i val="0"/>
        <color theme="4"/>
      </font>
    </dxf>
    <dxf>
      <font>
        <color theme="0"/>
      </font>
    </dxf>
    <dxf>
      <font>
        <b/>
        <i val="0"/>
        <color theme="4"/>
      </font>
    </dxf>
    <dxf>
      <font>
        <b/>
        <i val="0"/>
        <color theme="4"/>
      </font>
    </dxf>
    <dxf>
      <font>
        <color theme="0"/>
      </font>
    </dxf>
    <dxf>
      <font>
        <b/>
        <i val="0"/>
        <color theme="4"/>
      </font>
    </dxf>
    <dxf>
      <font>
        <b/>
        <i val="0"/>
        <color theme="4"/>
      </font>
    </dxf>
    <dxf>
      <font>
        <color theme="0"/>
      </font>
    </dxf>
    <dxf>
      <font>
        <b/>
        <i val="0"/>
        <color theme="4"/>
      </font>
    </dxf>
    <dxf>
      <font>
        <b/>
        <i val="0"/>
        <color theme="4"/>
      </font>
    </dxf>
    <dxf>
      <font>
        <color theme="0"/>
      </font>
    </dxf>
    <dxf>
      <font>
        <b/>
        <i val="0"/>
        <color theme="4"/>
      </font>
    </dxf>
    <dxf>
      <font>
        <color theme="0"/>
      </font>
    </dxf>
    <dxf>
      <font>
        <b/>
        <i val="0"/>
        <color theme="4"/>
      </font>
    </dxf>
    <dxf>
      <font>
        <color theme="0"/>
      </font>
    </dxf>
    <dxf>
      <font>
        <b/>
        <i val="0"/>
        <color theme="4"/>
      </font>
    </dxf>
    <dxf>
      <font>
        <color theme="0"/>
      </font>
    </dxf>
    <dxf>
      <font>
        <b/>
        <i val="0"/>
        <color theme="4"/>
      </font>
    </dxf>
    <dxf>
      <font>
        <color theme="0"/>
      </font>
    </dxf>
    <dxf>
      <font>
        <b/>
        <i val="0"/>
        <color theme="4"/>
      </font>
    </dxf>
    <dxf>
      <font>
        <color theme="0"/>
      </font>
    </dxf>
    <dxf>
      <font>
        <b/>
        <i val="0"/>
        <color theme="4"/>
      </font>
    </dxf>
    <dxf>
      <font>
        <color theme="0"/>
      </font>
    </dxf>
    <dxf>
      <font>
        <b/>
        <i val="0"/>
        <color theme="4"/>
      </font>
    </dxf>
    <dxf>
      <font>
        <color theme="0"/>
      </font>
    </dxf>
    <dxf>
      <font>
        <b/>
        <i val="0"/>
        <color theme="4"/>
      </font>
    </dxf>
  </dxfs>
  <tableStyles count="0" defaultTableStyle="TableStyleMedium2" defaultPivotStyle="PivotStyleLight16"/>
  <colors>
    <mruColors>
      <color rgb="FF46E6F0"/>
      <color rgb="FFD2FAFA"/>
      <color rgb="FF00AA50"/>
      <color rgb="FFBEFABE"/>
      <color rgb="FFFADCFA"/>
      <color rgb="FF48E6EE"/>
      <color rgb="FF46BEF0"/>
      <color rgb="FF4682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CALLENDRIER%20PERPETUEL\CALENDRI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CTID%2087\DOSSIER%20A3\HORAIRE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CTID%2087\BENEFICIAIR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ACTID%2087\CALENDRIER%20ACT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COULEUR"/>
      <sheetName val="MOIS+JOURS+FETES+FERIES"/>
      <sheetName val="LUNAISON"/>
      <sheetName val="EPHIMERIDE"/>
      <sheetName val="FERIES"/>
      <sheetName val="VACANCES SCOLAIRES"/>
      <sheetName val="VACANCES ENSEIGNANTS"/>
      <sheetName val="ANNIVERSAIRES"/>
      <sheetName val="CALENDRIER"/>
      <sheetName val="MENSUEL"/>
      <sheetName val="CONGES"/>
    </sheetNames>
    <sheetDataSet>
      <sheetData sheetId="0"/>
      <sheetData sheetId="1">
        <row r="2">
          <cell r="I2">
            <v>2020</v>
          </cell>
        </row>
      </sheetData>
      <sheetData sheetId="2">
        <row r="19">
          <cell r="J19">
            <v>2013</v>
          </cell>
          <cell r="K19">
            <v>19</v>
          </cell>
        </row>
        <row r="20">
          <cell r="J20">
            <v>2014</v>
          </cell>
          <cell r="K20">
            <v>0</v>
          </cell>
        </row>
        <row r="21">
          <cell r="J21">
            <v>2015</v>
          </cell>
          <cell r="K21">
            <v>10</v>
          </cell>
        </row>
        <row r="22">
          <cell r="J22">
            <v>2016</v>
          </cell>
          <cell r="K22">
            <v>21</v>
          </cell>
        </row>
        <row r="23">
          <cell r="J23">
            <v>2017</v>
          </cell>
          <cell r="K23">
            <v>2</v>
          </cell>
        </row>
        <row r="24">
          <cell r="J24">
            <v>2018</v>
          </cell>
          <cell r="K24">
            <v>13</v>
          </cell>
        </row>
        <row r="25">
          <cell r="J25">
            <v>2019</v>
          </cell>
          <cell r="K25">
            <v>24</v>
          </cell>
        </row>
        <row r="26">
          <cell r="J26">
            <v>2020</v>
          </cell>
          <cell r="K26">
            <v>6</v>
          </cell>
        </row>
        <row r="27">
          <cell r="J27">
            <v>2021</v>
          </cell>
          <cell r="K27">
            <v>17</v>
          </cell>
        </row>
        <row r="28">
          <cell r="J28">
            <v>2022</v>
          </cell>
          <cell r="K28">
            <v>29</v>
          </cell>
        </row>
      </sheetData>
      <sheetData sheetId="3">
        <row r="3">
          <cell r="B3" t="str">
            <v>St Clair du Dauphiné</v>
          </cell>
        </row>
      </sheetData>
      <sheetData sheetId="4"/>
      <sheetData sheetId="5">
        <row r="24">
          <cell r="I24" t="str">
            <v>Zone A : Besançon, Bordeaux, Clermont-Ferrand, Dijon, Grenoble, Limoges, Lyon, Poitiers</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RAIRE"/>
    </sheetNames>
    <sheetDataSet>
      <sheetData sheetId="0">
        <row r="1">
          <cell r="A1" t="str">
            <v>Férié</v>
          </cell>
        </row>
        <row r="2">
          <cell r="A2" t="str">
            <v>Abs : Modulation - L_TRF</v>
          </cell>
        </row>
        <row r="3">
          <cell r="A3" t="str">
            <v>Repos Hebdo L_TRF</v>
          </cell>
        </row>
        <row r="4">
          <cell r="A4" t="str">
            <v>Congés</v>
          </cell>
        </row>
        <row r="5">
          <cell r="A5" t="str">
            <v>Maladie</v>
          </cell>
        </row>
        <row r="6">
          <cell r="A6" t="str">
            <v>Accident du travail</v>
          </cell>
        </row>
        <row r="7">
          <cell r="A7" t="str">
            <v>Indisponibilité L_TRF</v>
          </cell>
        </row>
        <row r="8">
          <cell r="A8" t="str">
            <v>Dispo Urgences asso</v>
          </cell>
        </row>
        <row r="9">
          <cell r="A9" t="str">
            <v>Remplacement Urgences</v>
          </cell>
        </row>
        <row r="10">
          <cell r="A10" t="str">
            <v>Gestion des clés</v>
          </cell>
        </row>
        <row r="1148">
          <cell r="A1148" t="str">
            <v>Septembre</v>
          </cell>
          <cell r="B1148">
            <v>2020</v>
          </cell>
        </row>
        <row r="1150">
          <cell r="B1150" t="str">
            <v>Ramon</v>
          </cell>
        </row>
        <row r="1152">
          <cell r="D1152">
            <v>0</v>
          </cell>
          <cell r="F1152">
            <v>0</v>
          </cell>
          <cell r="H1152">
            <v>0</v>
          </cell>
          <cell r="J1152">
            <v>0</v>
          </cell>
          <cell r="L1152">
            <v>0</v>
          </cell>
          <cell r="N1152">
            <v>0</v>
          </cell>
          <cell r="P1152">
            <v>0</v>
          </cell>
          <cell r="R1152">
            <v>0</v>
          </cell>
          <cell r="T1152">
            <v>0</v>
          </cell>
          <cell r="V1152">
            <v>0</v>
          </cell>
          <cell r="Z1152">
            <v>0</v>
          </cell>
          <cell r="AB1152">
            <v>0</v>
          </cell>
          <cell r="AD1152">
            <v>0</v>
          </cell>
          <cell r="AF1152">
            <v>0</v>
          </cell>
          <cell r="AH1152">
            <v>0</v>
          </cell>
          <cell r="AJ1152">
            <v>0</v>
          </cell>
          <cell r="AL1152">
            <v>0</v>
          </cell>
          <cell r="AN1152">
            <v>0</v>
          </cell>
          <cell r="AP1152">
            <v>0</v>
          </cell>
          <cell r="AR1152">
            <v>0</v>
          </cell>
          <cell r="AV1152">
            <v>0</v>
          </cell>
          <cell r="AX1152">
            <v>0</v>
          </cell>
          <cell r="AZ1152">
            <v>0</v>
          </cell>
          <cell r="BB1152">
            <v>0</v>
          </cell>
          <cell r="BD1152">
            <v>0</v>
          </cell>
          <cell r="BF1152">
            <v>0</v>
          </cell>
          <cell r="BH1152">
            <v>0</v>
          </cell>
          <cell r="BJ1152">
            <v>0</v>
          </cell>
          <cell r="BL1152">
            <v>0</v>
          </cell>
          <cell r="BN1152">
            <v>0</v>
          </cell>
          <cell r="BP1152">
            <v>0</v>
          </cell>
          <cell r="BR1152">
            <v>0</v>
          </cell>
          <cell r="BT1152">
            <v>0</v>
          </cell>
          <cell r="BV1152">
            <v>0</v>
          </cell>
          <cell r="BX1152">
            <v>0</v>
          </cell>
          <cell r="BZ1152">
            <v>0</v>
          </cell>
          <cell r="CB1152">
            <v>0</v>
          </cell>
          <cell r="CD1152">
            <v>0</v>
          </cell>
          <cell r="CF1152">
            <v>0</v>
          </cell>
          <cell r="CH1152">
            <v>0</v>
          </cell>
          <cell r="CJ1152">
            <v>0</v>
          </cell>
          <cell r="CL1152">
            <v>0</v>
          </cell>
          <cell r="CN1152">
            <v>0</v>
          </cell>
          <cell r="CP1152">
            <v>0</v>
          </cell>
          <cell r="CR1152">
            <v>0</v>
          </cell>
          <cell r="CT1152">
            <v>0</v>
          </cell>
          <cell r="CV1152">
            <v>0</v>
          </cell>
          <cell r="CX1152">
            <v>0</v>
          </cell>
          <cell r="CZ1152">
            <v>0</v>
          </cell>
          <cell r="DB1152">
            <v>0</v>
          </cell>
          <cell r="DD1152">
            <v>0</v>
          </cell>
          <cell r="DF1152">
            <v>0</v>
          </cell>
          <cell r="DH1152">
            <v>0</v>
          </cell>
          <cell r="DJ1152">
            <v>0</v>
          </cell>
          <cell r="DL1152">
            <v>0</v>
          </cell>
          <cell r="DN1152">
            <v>0</v>
          </cell>
          <cell r="DP1152">
            <v>0</v>
          </cell>
          <cell r="DR1152">
            <v>0</v>
          </cell>
          <cell r="DT1152"/>
          <cell r="DV1152"/>
        </row>
        <row r="1154">
          <cell r="A1154">
            <v>0</v>
          </cell>
          <cell r="B1154">
            <v>0</v>
          </cell>
        </row>
        <row r="1156">
          <cell r="D1156">
            <v>0</v>
          </cell>
          <cell r="F1156">
            <v>0</v>
          </cell>
          <cell r="H1156">
            <v>0</v>
          </cell>
          <cell r="J1156">
            <v>0</v>
          </cell>
          <cell r="L1156">
            <v>0</v>
          </cell>
          <cell r="N1156">
            <v>0</v>
          </cell>
          <cell r="P1156">
            <v>0</v>
          </cell>
          <cell r="R1156">
            <v>0</v>
          </cell>
          <cell r="T1156">
            <v>0</v>
          </cell>
          <cell r="V1156">
            <v>0</v>
          </cell>
          <cell r="X1156">
            <v>0</v>
          </cell>
          <cell r="Z1156">
            <v>0</v>
          </cell>
          <cell r="AB1156">
            <v>0</v>
          </cell>
          <cell r="AD1156">
            <v>0</v>
          </cell>
          <cell r="AF1156">
            <v>0</v>
          </cell>
          <cell r="AH1156">
            <v>0</v>
          </cell>
          <cell r="AJ1156">
            <v>0</v>
          </cell>
          <cell r="AL1156">
            <v>0</v>
          </cell>
          <cell r="AN1156">
            <v>0</v>
          </cell>
          <cell r="AP1156">
            <v>0</v>
          </cell>
          <cell r="AR1156">
            <v>0</v>
          </cell>
          <cell r="AT1156">
            <v>0</v>
          </cell>
          <cell r="AV1156">
            <v>0</v>
          </cell>
          <cell r="AX1156">
            <v>0</v>
          </cell>
          <cell r="AZ1156">
            <v>0</v>
          </cell>
          <cell r="BB1156">
            <v>0</v>
          </cell>
          <cell r="BD1156">
            <v>0</v>
          </cell>
          <cell r="BF1156">
            <v>0</v>
          </cell>
          <cell r="BH1156">
            <v>0</v>
          </cell>
          <cell r="BJ1156">
            <v>0</v>
          </cell>
          <cell r="BL1156">
            <v>0</v>
          </cell>
          <cell r="BN1156">
            <v>0</v>
          </cell>
          <cell r="BP1156">
            <v>0</v>
          </cell>
          <cell r="BR1156">
            <v>0</v>
          </cell>
          <cell r="BT1156">
            <v>0</v>
          </cell>
          <cell r="BV1156">
            <v>0</v>
          </cell>
          <cell r="BX1156">
            <v>0</v>
          </cell>
          <cell r="BZ1156">
            <v>0</v>
          </cell>
          <cell r="CB1156">
            <v>0</v>
          </cell>
          <cell r="CD1156">
            <v>0</v>
          </cell>
          <cell r="CF1156">
            <v>0</v>
          </cell>
          <cell r="CH1156">
            <v>0</v>
          </cell>
          <cell r="CJ1156">
            <v>0</v>
          </cell>
          <cell r="CL1156">
            <v>0</v>
          </cell>
          <cell r="CN1156">
            <v>0</v>
          </cell>
          <cell r="CP1156">
            <v>0</v>
          </cell>
          <cell r="CR1156">
            <v>0</v>
          </cell>
          <cell r="CT1156">
            <v>0</v>
          </cell>
          <cell r="CV1156">
            <v>0</v>
          </cell>
          <cell r="CX1156">
            <v>0</v>
          </cell>
          <cell r="CZ1156">
            <v>0</v>
          </cell>
          <cell r="DB1156">
            <v>0</v>
          </cell>
          <cell r="DD1156">
            <v>0</v>
          </cell>
          <cell r="DF1156">
            <v>0</v>
          </cell>
          <cell r="DH1156">
            <v>0</v>
          </cell>
          <cell r="DJ1156">
            <v>0</v>
          </cell>
          <cell r="DL1156">
            <v>0</v>
          </cell>
          <cell r="DN1156">
            <v>0</v>
          </cell>
          <cell r="DP1156">
            <v>0</v>
          </cell>
          <cell r="DR1156">
            <v>0</v>
          </cell>
          <cell r="DT1156"/>
          <cell r="DV1156"/>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S"/>
      <sheetName val="ACTIONS"/>
    </sheetNames>
    <sheetDataSet>
      <sheetData sheetId="0">
        <row r="2">
          <cell r="A2" t="str">
            <v>Madame</v>
          </cell>
          <cell r="B2" t="str">
            <v>AGUILELLA</v>
          </cell>
          <cell r="C2" t="str">
            <v>Françoise</v>
          </cell>
          <cell r="D2" t="str">
            <v>78 rue François Chénieux 87000 LIMOGES</v>
          </cell>
          <cell r="G2" t="str">
            <v>AGUILELLA Françoise</v>
          </cell>
        </row>
        <row r="3">
          <cell r="A3" t="str">
            <v>Monsieur</v>
          </cell>
          <cell r="B3" t="str">
            <v>AGUILELLA</v>
          </cell>
          <cell r="C3" t="str">
            <v>Ramon</v>
          </cell>
          <cell r="D3" t="str">
            <v>18 avenue Garibaldi 87000 LIMOGES</v>
          </cell>
          <cell r="G3" t="str">
            <v>AGUILELLA Ramon</v>
          </cell>
        </row>
        <row r="4">
          <cell r="A4" t="str">
            <v>Monsieur</v>
          </cell>
          <cell r="B4" t="str">
            <v>ALLEGRAUD</v>
          </cell>
          <cell r="C4" t="str">
            <v>Jean-Gabriel</v>
          </cell>
          <cell r="D4" t="str">
            <v>Résidence VIVEA 18 boulevard de la Cité 87000 LIMOGES</v>
          </cell>
          <cell r="G4" t="str">
            <v>ALLEGRAUD Jean-Gabriel</v>
          </cell>
        </row>
        <row r="5">
          <cell r="A5" t="str">
            <v>Madame</v>
          </cell>
          <cell r="B5" t="str">
            <v>ANDRIEUX</v>
          </cell>
          <cell r="C5" t="str">
            <v>Renée</v>
          </cell>
          <cell r="D5" t="str">
            <v>59 rue Fréderic Mistral 87000 LIMOGES</v>
          </cell>
          <cell r="G5" t="str">
            <v>ANDRIEUX Renée</v>
          </cell>
        </row>
        <row r="6">
          <cell r="A6" t="str">
            <v>Madame</v>
          </cell>
          <cell r="B6" t="str">
            <v>BARATEAU</v>
          </cell>
          <cell r="C6" t="str">
            <v>Jeanne</v>
          </cell>
          <cell r="D6" t="str">
            <v>73 rue du Pont Saint Martial 87000 LIMOGES</v>
          </cell>
          <cell r="G6" t="str">
            <v>BARATEAU Jeanne</v>
          </cell>
        </row>
        <row r="7">
          <cell r="A7" t="str">
            <v>Madame</v>
          </cell>
          <cell r="B7" t="str">
            <v>BASTIER</v>
          </cell>
          <cell r="C7" t="str">
            <v>Josette</v>
          </cell>
          <cell r="D7" t="str">
            <v>17 boulevard Bel Air 87000 LIMOGES</v>
          </cell>
          <cell r="G7" t="str">
            <v>BASTIER Josette</v>
          </cell>
        </row>
        <row r="8">
          <cell r="A8" t="str">
            <v>Madame</v>
          </cell>
          <cell r="B8" t="str">
            <v>BAUSMAYER</v>
          </cell>
          <cell r="C8" t="str">
            <v>Christiane</v>
          </cell>
          <cell r="D8" t="str">
            <v>10 rue André Antoine 87100 LIMOGES</v>
          </cell>
          <cell r="G8" t="str">
            <v>BAUSMAYER Christiane</v>
          </cell>
        </row>
        <row r="9">
          <cell r="A9" t="str">
            <v>Monsieur</v>
          </cell>
          <cell r="B9" t="str">
            <v>BEAUGER</v>
          </cell>
          <cell r="C9" t="str">
            <v>Marcel</v>
          </cell>
          <cell r="D9" t="str">
            <v>26 rue de la Conque 87000 LIMOGES</v>
          </cell>
          <cell r="G9" t="str">
            <v>BEAUGER Marcel</v>
          </cell>
        </row>
        <row r="10">
          <cell r="A10" t="str">
            <v>Madame</v>
          </cell>
          <cell r="B10" t="str">
            <v>BERNARDON</v>
          </cell>
          <cell r="C10" t="str">
            <v>Paulette</v>
          </cell>
          <cell r="D10" t="str">
            <v>28 rue Aigueperse 87000 LIMOGES</v>
          </cell>
          <cell r="G10" t="str">
            <v>BERNARDON Paulette</v>
          </cell>
        </row>
        <row r="11">
          <cell r="A11" t="str">
            <v>Monsieur</v>
          </cell>
          <cell r="B11" t="str">
            <v xml:space="preserve">BERRAIS </v>
          </cell>
          <cell r="C11" t="str">
            <v>Bernard</v>
          </cell>
          <cell r="D11" t="str">
            <v>5 allée de la Résistance 87220 FEYTIAT</v>
          </cell>
          <cell r="G11" t="str">
            <v>BERRAIS  Bernard</v>
          </cell>
        </row>
        <row r="12">
          <cell r="A12" t="str">
            <v>Madame</v>
          </cell>
          <cell r="B12" t="str">
            <v>BLIND</v>
          </cell>
          <cell r="C12" t="str">
            <v>Marie-France</v>
          </cell>
          <cell r="D12" t="str">
            <v>39 rue de La Conque 87000 LIMOGES</v>
          </cell>
          <cell r="G12" t="str">
            <v>BLIND Marie-France</v>
          </cell>
        </row>
        <row r="13">
          <cell r="A13" t="str">
            <v>Madame</v>
          </cell>
          <cell r="B13" t="str">
            <v>BOMPIEYRE</v>
          </cell>
          <cell r="C13" t="str">
            <v>Jacqueline</v>
          </cell>
          <cell r="D13" t="str">
            <v>12 rue du Général du Bessol 87000 LIMOGES</v>
          </cell>
          <cell r="G13" t="str">
            <v>BOMPIEYRE Jacqueline</v>
          </cell>
        </row>
        <row r="14">
          <cell r="A14" t="str">
            <v>Madame</v>
          </cell>
          <cell r="B14" t="str">
            <v>BONNAVAL</v>
          </cell>
          <cell r="C14" t="str">
            <v>Geneviève</v>
          </cell>
          <cell r="D14" t="str">
            <v>8 boulevard Gambetta 87000 LIMOGES</v>
          </cell>
          <cell r="G14" t="str">
            <v>BONNAVAL Geneviève</v>
          </cell>
        </row>
        <row r="15">
          <cell r="A15" t="str">
            <v>Madame</v>
          </cell>
          <cell r="B15" t="str">
            <v>BONNETAUD</v>
          </cell>
          <cell r="C15" t="str">
            <v>Raymonde</v>
          </cell>
          <cell r="D15" t="str">
            <v>11 rue de Montplaisir 87000 LIMOGES</v>
          </cell>
          <cell r="G15" t="str">
            <v>BONNETAUD Raymonde</v>
          </cell>
        </row>
        <row r="16">
          <cell r="A16" t="str">
            <v>Madame</v>
          </cell>
          <cell r="B16" t="str">
            <v>BOULOGNE</v>
          </cell>
          <cell r="C16" t="str">
            <v>Marie-France</v>
          </cell>
          <cell r="D16" t="str">
            <v>8 rue Ferrerie 87000 LIMOGES</v>
          </cell>
          <cell r="G16" t="str">
            <v>BOULOGNE Marie-France</v>
          </cell>
        </row>
        <row r="17">
          <cell r="A17" t="str">
            <v>Madame</v>
          </cell>
          <cell r="B17" t="str">
            <v>BOYER</v>
          </cell>
          <cell r="C17" t="str">
            <v>Ginette</v>
          </cell>
          <cell r="D17" t="str">
            <v>239 rue Armand Dutreix 87000 LIMOGES</v>
          </cell>
          <cell r="G17" t="str">
            <v>BOYER Ginette</v>
          </cell>
        </row>
        <row r="18">
          <cell r="A18" t="str">
            <v>Monsieur</v>
          </cell>
          <cell r="B18" t="str">
            <v>CALAND</v>
          </cell>
          <cell r="C18" t="str">
            <v>Fernand</v>
          </cell>
          <cell r="D18" t="str">
            <v>37E rue Ferdinand Buisson 87000 LIMOGES</v>
          </cell>
          <cell r="G18" t="str">
            <v>CALAND Fernand</v>
          </cell>
        </row>
        <row r="19">
          <cell r="A19" t="str">
            <v>Monsieur</v>
          </cell>
          <cell r="B19" t="str">
            <v>CATEAU</v>
          </cell>
          <cell r="C19" t="str">
            <v>Simon</v>
          </cell>
          <cell r="D19" t="str">
            <v>4 quai Louis Goujaud 87000 LIMOGES</v>
          </cell>
          <cell r="G19" t="str">
            <v>CATEAU Simon</v>
          </cell>
        </row>
        <row r="20">
          <cell r="A20" t="str">
            <v>Madame</v>
          </cell>
          <cell r="B20" t="str">
            <v xml:space="preserve">CATEL </v>
          </cell>
          <cell r="C20" t="str">
            <v>Monique</v>
          </cell>
          <cell r="D20" t="str">
            <v>5 rue René Caillé 87000 LIMOGES</v>
          </cell>
          <cell r="G20" t="str">
            <v>CATEL  Monique</v>
          </cell>
        </row>
        <row r="21">
          <cell r="A21" t="str">
            <v>Monsieur</v>
          </cell>
          <cell r="B21" t="str">
            <v>CHABRIER</v>
          </cell>
          <cell r="C21" t="str">
            <v>Jean-Marie</v>
          </cell>
          <cell r="D21" t="str">
            <v>Foyer UNIFORES 23 rue du cercler 87000 LIMOGES</v>
          </cell>
          <cell r="G21" t="str">
            <v>CHABRIER Jean-Marie</v>
          </cell>
        </row>
        <row r="22">
          <cell r="A22" t="str">
            <v>Monsieur</v>
          </cell>
          <cell r="B22" t="str">
            <v>CHALE</v>
          </cell>
          <cell r="C22" t="str">
            <v>Jean-François</v>
          </cell>
          <cell r="D22" t="str">
            <v>Foyer UNIFORES 23 rue du cercler 87000 LIMOGES</v>
          </cell>
          <cell r="G22" t="str">
            <v>CHALE Jean-François</v>
          </cell>
        </row>
        <row r="23">
          <cell r="A23" t="str">
            <v>Madame</v>
          </cell>
          <cell r="B23" t="str">
            <v>CLASSEAU</v>
          </cell>
          <cell r="C23" t="str">
            <v>Marie-Claude</v>
          </cell>
          <cell r="D23" t="str">
            <v>18 rue Adrien Pressemane 87000 LIMOGES</v>
          </cell>
          <cell r="G23" t="str">
            <v>CLASSEAU Marie-Claude</v>
          </cell>
        </row>
        <row r="24">
          <cell r="A24" t="str">
            <v>Monsieur</v>
          </cell>
          <cell r="B24" t="str">
            <v xml:space="preserve">CONTRE </v>
          </cell>
          <cell r="C24" t="str">
            <v>Dominique</v>
          </cell>
          <cell r="D24" t="str">
            <v>10 rue Neuve Saint-Etienne 87000 LIMOGES</v>
          </cell>
          <cell r="G24" t="str">
            <v>CONTRE  Dominique</v>
          </cell>
        </row>
        <row r="25">
          <cell r="A25" t="str">
            <v>Monsieur</v>
          </cell>
          <cell r="B25" t="str">
            <v>COURIVAUD</v>
          </cell>
          <cell r="C25" t="str">
            <v>Robert</v>
          </cell>
          <cell r="D25" t="str">
            <v>54 rue Montmailler 87000 LIMOGES</v>
          </cell>
          <cell r="G25" t="str">
            <v>COURIVAUD Robert</v>
          </cell>
        </row>
        <row r="26">
          <cell r="A26" t="str">
            <v>Madame</v>
          </cell>
          <cell r="B26" t="str">
            <v>CROZAT</v>
          </cell>
          <cell r="C26" t="str">
            <v>Jeannine</v>
          </cell>
          <cell r="D26" t="str">
            <v>12 place Gustave Philippon 87000 LIMOGES</v>
          </cell>
          <cell r="G26" t="str">
            <v>CROZAT Jeannine</v>
          </cell>
        </row>
        <row r="27">
          <cell r="A27" t="str">
            <v>Madame</v>
          </cell>
          <cell r="B27" t="str">
            <v>DEFAYE</v>
          </cell>
          <cell r="C27" t="str">
            <v>Hélène</v>
          </cell>
          <cell r="D27" t="str">
            <v>3 allée Chantegrive 87000 LIMOGES</v>
          </cell>
          <cell r="G27" t="str">
            <v>DEFAYE Hélène</v>
          </cell>
        </row>
        <row r="28">
          <cell r="A28" t="str">
            <v>Monsieur</v>
          </cell>
          <cell r="B28" t="str">
            <v>DEJULY</v>
          </cell>
          <cell r="C28" t="str">
            <v>Marcel</v>
          </cell>
          <cell r="D28" t="str">
            <v>Villas Saint Martin 281 rue François Perrin 87000 LIMOGES</v>
          </cell>
          <cell r="G28" t="str">
            <v>DEJULY Marcel</v>
          </cell>
        </row>
        <row r="29">
          <cell r="A29" t="str">
            <v>Monsieur</v>
          </cell>
          <cell r="B29" t="str">
            <v>DEKESTER</v>
          </cell>
          <cell r="C29" t="str">
            <v>Joseph</v>
          </cell>
          <cell r="D29" t="str">
            <v>8 Bis Cité Amphithéatre 87000 LIMOGES</v>
          </cell>
          <cell r="G29" t="str">
            <v>DEKESTER Joseph</v>
          </cell>
        </row>
        <row r="30">
          <cell r="A30" t="str">
            <v>Monsieur</v>
          </cell>
          <cell r="B30" t="str">
            <v>DELAGE</v>
          </cell>
          <cell r="C30" t="str">
            <v>Bruno</v>
          </cell>
          <cell r="D30" t="str">
            <v>16 rue du Puy Lannaud 87000 LIMOGES</v>
          </cell>
          <cell r="G30" t="str">
            <v>DELAGE Bruno</v>
          </cell>
        </row>
        <row r="31">
          <cell r="A31" t="str">
            <v>Monsieur</v>
          </cell>
          <cell r="B31" t="str">
            <v>DESSEX</v>
          </cell>
          <cell r="C31" t="str">
            <v>Benoit</v>
          </cell>
          <cell r="D31" t="str">
            <v>71 rue Watteau 87000 LIMOGES</v>
          </cell>
          <cell r="G31" t="str">
            <v>DESSEX Benoit</v>
          </cell>
        </row>
        <row r="32">
          <cell r="A32" t="str">
            <v>Monsieur</v>
          </cell>
          <cell r="B32" t="str">
            <v>DEVALOIS</v>
          </cell>
          <cell r="C32" t="str">
            <v>Bernard</v>
          </cell>
          <cell r="D32" t="str">
            <v>15 rue du Moulin du Gué 87210 COUZEIX</v>
          </cell>
          <cell r="G32" t="str">
            <v>DEVALOIS Bernard</v>
          </cell>
        </row>
        <row r="33">
          <cell r="A33" t="str">
            <v>Monsieur</v>
          </cell>
          <cell r="B33" t="str">
            <v>DEVAUX</v>
          </cell>
          <cell r="C33" t="str">
            <v>Christophe</v>
          </cell>
          <cell r="D33" t="str">
            <v>13 avenue du Président Vincent Auriol 87000 LIMOGES</v>
          </cell>
          <cell r="G33" t="str">
            <v>DEVAUX Christophe</v>
          </cell>
        </row>
        <row r="34">
          <cell r="A34" t="str">
            <v>Monsieur</v>
          </cell>
          <cell r="B34" t="str">
            <v>DIALLO</v>
          </cell>
          <cell r="C34" t="str">
            <v>Mamadou</v>
          </cell>
          <cell r="D34" t="str">
            <v>12 rue Hoche 87000 LIMOGES</v>
          </cell>
          <cell r="G34" t="str">
            <v>DIALLO Mamadou</v>
          </cell>
        </row>
        <row r="35">
          <cell r="A35" t="str">
            <v>Monsieur</v>
          </cell>
          <cell r="B35" t="str">
            <v>DOIRAT</v>
          </cell>
          <cell r="C35" t="str">
            <v>Fabrice</v>
          </cell>
          <cell r="D35" t="str">
            <v>Unité de vie Victor Thuillat 4 Cité Victor Thuillat 87100 LIMOGES</v>
          </cell>
          <cell r="G35" t="str">
            <v>DOIRAT Fabrice</v>
          </cell>
        </row>
        <row r="36">
          <cell r="A36" t="str">
            <v>Monsieur</v>
          </cell>
          <cell r="B36" t="str">
            <v>DOS SANTOS PEREIRA</v>
          </cell>
          <cell r="C36" t="str">
            <v>Armand</v>
          </cell>
          <cell r="D36" t="str">
            <v>3 rue René Caille 87100 LIMOGES</v>
          </cell>
          <cell r="G36" t="str">
            <v>DOS SANTOS PEREIRA Armand</v>
          </cell>
        </row>
        <row r="37">
          <cell r="A37" t="str">
            <v>Monsieur</v>
          </cell>
          <cell r="B37" t="str">
            <v>DUMAS</v>
          </cell>
          <cell r="C37" t="str">
            <v>Jean-Philippe</v>
          </cell>
          <cell r="D37" t="str">
            <v>239 rue Armand Dutreix 87000 LIMOGES</v>
          </cell>
          <cell r="G37" t="str">
            <v>DUMAS Jean-Philippe</v>
          </cell>
        </row>
        <row r="38">
          <cell r="A38" t="str">
            <v>Monsieur</v>
          </cell>
          <cell r="B38" t="str">
            <v>FAURE</v>
          </cell>
          <cell r="C38" t="str">
            <v>Pierre</v>
          </cell>
          <cell r="D38" t="str">
            <v>28 rue Armand Dutreix 87000 LIMOGES</v>
          </cell>
          <cell r="G38" t="str">
            <v>FAURE Pierre</v>
          </cell>
        </row>
        <row r="39">
          <cell r="A39" t="str">
            <v>Madame</v>
          </cell>
          <cell r="B39" t="str">
            <v>FOUCAUD</v>
          </cell>
          <cell r="C39" t="str">
            <v>Janine</v>
          </cell>
          <cell r="D39" t="str">
            <v>39 rue Jean Fredon 87000 LIMOGES</v>
          </cell>
          <cell r="G39" t="str">
            <v>FOUCAUD Janine</v>
          </cell>
        </row>
        <row r="40">
          <cell r="A40" t="str">
            <v>Monsieur</v>
          </cell>
          <cell r="B40" t="str">
            <v>GABORIT</v>
          </cell>
          <cell r="C40" t="str">
            <v>Gérard</v>
          </cell>
          <cell r="D40" t="str">
            <v>22 rue du Consultat 87000 LIMOGES</v>
          </cell>
          <cell r="G40" t="str">
            <v>GABORIT Gérard</v>
          </cell>
        </row>
        <row r="41">
          <cell r="A41" t="str">
            <v>Madame</v>
          </cell>
          <cell r="B41" t="str">
            <v>GAUTHEY</v>
          </cell>
          <cell r="C41" t="str">
            <v>Germaine</v>
          </cell>
          <cell r="D41" t="str">
            <v>60 rue René Péchiéras 87100 LIMOGES</v>
          </cell>
          <cell r="G41" t="str">
            <v>GAUTHEY Germaine</v>
          </cell>
        </row>
        <row r="42">
          <cell r="A42" t="str">
            <v>Madame</v>
          </cell>
          <cell r="B42" t="str">
            <v>GAYOT</v>
          </cell>
          <cell r="C42" t="str">
            <v>Christiane</v>
          </cell>
          <cell r="D42" t="str">
            <v>Unité de vie des Coutures 5 rue René Caillé 87000 LIMOGES</v>
          </cell>
          <cell r="G42" t="str">
            <v>GAYOT Christiane</v>
          </cell>
        </row>
        <row r="43">
          <cell r="A43" t="str">
            <v>Madame</v>
          </cell>
          <cell r="B43" t="str">
            <v>GOMES</v>
          </cell>
          <cell r="C43" t="str">
            <v>Maria-Luisa</v>
          </cell>
          <cell r="D43" t="str">
            <v>7 rue Jean Gabin 87000 LIMOGES</v>
          </cell>
          <cell r="G43" t="str">
            <v>GOMES Maria-Luisa</v>
          </cell>
        </row>
        <row r="44">
          <cell r="A44" t="str">
            <v>Monsieur</v>
          </cell>
          <cell r="B44" t="str">
            <v xml:space="preserve">GOYAU </v>
          </cell>
          <cell r="C44" t="str">
            <v>Jean-Christian</v>
          </cell>
          <cell r="D44" t="str">
            <v>36 rue Jean de la Fontaine 87100 LIMOGES</v>
          </cell>
          <cell r="G44" t="str">
            <v>GOYAU  Jean-Christian</v>
          </cell>
        </row>
        <row r="45">
          <cell r="A45" t="str">
            <v>Madame</v>
          </cell>
          <cell r="B45" t="str">
            <v>GRENADOU</v>
          </cell>
          <cell r="C45" t="str">
            <v>Jeannine</v>
          </cell>
          <cell r="D45" t="str">
            <v>Foyer logement Domytis 1 Rue Joseph Leyssenne 87350 PANAZOL</v>
          </cell>
          <cell r="G45" t="str">
            <v>GRENADOU Jeannine</v>
          </cell>
        </row>
        <row r="46">
          <cell r="A46" t="str">
            <v>Madame</v>
          </cell>
          <cell r="B46" t="str">
            <v>GUILLEMAIN</v>
          </cell>
          <cell r="C46" t="str">
            <v>Rolande</v>
          </cell>
          <cell r="D46" t="str">
            <v>99 avenue des Ruchoux 87000 LIMOGES</v>
          </cell>
          <cell r="G46" t="str">
            <v>GUILLEMAIN Rolande</v>
          </cell>
        </row>
        <row r="47">
          <cell r="A47" t="str">
            <v>Monsieur</v>
          </cell>
          <cell r="B47" t="str">
            <v>JARRIGE</v>
          </cell>
          <cell r="C47" t="str">
            <v>Joël</v>
          </cell>
          <cell r="D47" t="str">
            <v>Foyer Unifores, 23 rue du cercler 87000 LIMOGES</v>
          </cell>
          <cell r="G47" t="str">
            <v>JARRIGE Joël</v>
          </cell>
        </row>
        <row r="48">
          <cell r="A48" t="str">
            <v>Monsieur</v>
          </cell>
          <cell r="B48" t="str">
            <v>KALUME ILUNGA</v>
          </cell>
          <cell r="C48" t="str">
            <v>Sébastien</v>
          </cell>
          <cell r="D48" t="str">
            <v>6 avenue Léon Blum 87000 LIMOGES</v>
          </cell>
          <cell r="G48" t="str">
            <v>KALUME ILUNGA Sébastien</v>
          </cell>
        </row>
        <row r="49">
          <cell r="A49" t="str">
            <v>Madame</v>
          </cell>
          <cell r="B49" t="str">
            <v>LABORIE</v>
          </cell>
          <cell r="C49" t="str">
            <v>Marguerite</v>
          </cell>
          <cell r="D49" t="str">
            <v>15 boulevard de Vanteaux 87000 LIMOGES</v>
          </cell>
          <cell r="G49" t="str">
            <v>LABORIE Marguerite</v>
          </cell>
        </row>
        <row r="50">
          <cell r="A50" t="str">
            <v>Madame</v>
          </cell>
          <cell r="B50" t="str">
            <v xml:space="preserve">LACHAIZE </v>
          </cell>
          <cell r="C50" t="str">
            <v>Estelle</v>
          </cell>
          <cell r="D50" t="str">
            <v>14 avenue du Président Léon Blum  87000 LIMOGES</v>
          </cell>
          <cell r="G50" t="str">
            <v>LACHAIZE  Estelle</v>
          </cell>
        </row>
        <row r="51">
          <cell r="A51" t="str">
            <v>Monsieur</v>
          </cell>
          <cell r="B51" t="str">
            <v>LACOTTE</v>
          </cell>
          <cell r="C51" t="str">
            <v>Michel</v>
          </cell>
          <cell r="D51" t="str">
            <v>Balcons De Renoir 3 18 rue Auguste Renoir 87000 LIMOGES</v>
          </cell>
          <cell r="G51" t="str">
            <v>LACOTTE Michel</v>
          </cell>
        </row>
        <row r="52">
          <cell r="A52" t="str">
            <v>Monsieur</v>
          </cell>
          <cell r="B52" t="str">
            <v>LAPEYRE</v>
          </cell>
          <cell r="C52" t="str">
            <v>Jean-Claude</v>
          </cell>
          <cell r="D52" t="str">
            <v>2 rue du Commandant Tulsane 87000 LIMOGES</v>
          </cell>
          <cell r="G52" t="str">
            <v>LAPEYRE Jean-Claude</v>
          </cell>
        </row>
        <row r="53">
          <cell r="A53" t="str">
            <v>Monsieur</v>
          </cell>
          <cell r="B53" t="str">
            <v>LE LEPVRIER</v>
          </cell>
          <cell r="C53" t="str">
            <v>Patrick</v>
          </cell>
          <cell r="D53" t="str">
            <v>9 rue haute Cité, 87000 LIMOGES - 09.51.52.40.18</v>
          </cell>
          <cell r="G53" t="str">
            <v>LE LEPVRIER Patrick</v>
          </cell>
        </row>
        <row r="54">
          <cell r="A54" t="str">
            <v>Monsieur</v>
          </cell>
          <cell r="B54" t="str">
            <v>LEBLANC</v>
          </cell>
          <cell r="C54" t="str">
            <v>Robert</v>
          </cell>
          <cell r="D54" t="str">
            <v>17 boulevard Georges Perin 87000 LIMOGES</v>
          </cell>
          <cell r="G54" t="str">
            <v>LEBLANC Robert</v>
          </cell>
        </row>
        <row r="55">
          <cell r="A55" t="str">
            <v>Monsieur</v>
          </cell>
          <cell r="B55" t="str">
            <v>LECLERE</v>
          </cell>
          <cell r="C55" t="str">
            <v>Frédéric</v>
          </cell>
          <cell r="D55" t="str">
            <v>24 rue du Lavoir 87000 LIMOGES</v>
          </cell>
          <cell r="G55" t="str">
            <v>LECLERE Frédéric</v>
          </cell>
        </row>
        <row r="56">
          <cell r="A56" t="str">
            <v xml:space="preserve">Madame </v>
          </cell>
          <cell r="B56" t="str">
            <v>LEGIER</v>
          </cell>
          <cell r="C56" t="str">
            <v>Jacqueline</v>
          </cell>
          <cell r="D56" t="str">
            <v>12 cours Gay Lussac 87000 LIMOGES</v>
          </cell>
          <cell r="G56" t="str">
            <v>LEGIER Jacqueline</v>
          </cell>
        </row>
        <row r="57">
          <cell r="A57" t="str">
            <v>Monsieur</v>
          </cell>
          <cell r="B57" t="str">
            <v>LEYMARIE</v>
          </cell>
          <cell r="C57" t="str">
            <v>Thierry</v>
          </cell>
          <cell r="D57" t="str">
            <v>5 impasse Léonard Duclou 87000 LIMOGES</v>
          </cell>
          <cell r="G57" t="str">
            <v>LEYMARIE Thierry</v>
          </cell>
        </row>
        <row r="58">
          <cell r="A58" t="str">
            <v>Monsieur</v>
          </cell>
          <cell r="B58" t="str">
            <v>MAESTRACCI</v>
          </cell>
          <cell r="C58" t="str">
            <v>Vincent</v>
          </cell>
          <cell r="D58" t="str">
            <v>25 Bis cours Jean Pénicaud 87100 LIMOGES</v>
          </cell>
          <cell r="G58" t="str">
            <v>MAESTRACCI Vincent</v>
          </cell>
        </row>
        <row r="59">
          <cell r="A59" t="str">
            <v>Madame</v>
          </cell>
          <cell r="B59" t="str">
            <v xml:space="preserve">MALABRE </v>
          </cell>
          <cell r="C59" t="str">
            <v>Suzanne</v>
          </cell>
          <cell r="D59" t="str">
            <v>7 rue des Feuillants 87000 LIMOGES</v>
          </cell>
          <cell r="G59" t="str">
            <v>MALABRE  Suzanne</v>
          </cell>
        </row>
        <row r="60">
          <cell r="A60" t="str">
            <v>Madame</v>
          </cell>
          <cell r="B60" t="str">
            <v>MALE</v>
          </cell>
          <cell r="C60" t="str">
            <v>Gisèle</v>
          </cell>
          <cell r="D60" t="str">
            <v>11 rue Eugéne Jamot La croix de l'échalier 87000 LIMOGES</v>
          </cell>
          <cell r="G60" t="str">
            <v>MALE Gisèle</v>
          </cell>
        </row>
        <row r="61">
          <cell r="A61" t="str">
            <v xml:space="preserve">Madame </v>
          </cell>
          <cell r="B61" t="str">
            <v>MARTIAL-DURAND</v>
          </cell>
          <cell r="C61" t="str">
            <v>Marie</v>
          </cell>
          <cell r="D61" t="str">
            <v>14 cours Gay Lussac 87000 LIMOGES</v>
          </cell>
          <cell r="G61" t="str">
            <v>MARTIAL-DURAND Marie</v>
          </cell>
        </row>
        <row r="62">
          <cell r="A62" t="str">
            <v xml:space="preserve">Madame </v>
          </cell>
          <cell r="B62" t="str">
            <v>MELLON</v>
          </cell>
          <cell r="C62" t="str">
            <v>Marie-Laure</v>
          </cell>
          <cell r="D62" t="str">
            <v>5 rue Armand Dutreix 87000 LIMOGES</v>
          </cell>
          <cell r="G62" t="str">
            <v>MELLON Marie-Laure</v>
          </cell>
        </row>
        <row r="63">
          <cell r="A63" t="str">
            <v>Madame</v>
          </cell>
          <cell r="B63" t="str">
            <v>MEMY</v>
          </cell>
          <cell r="C63" t="str">
            <v>Jeanne</v>
          </cell>
          <cell r="D63" t="str">
            <v>Résidence des Cervières Rue Cévervières 87000 LIMOGES</v>
          </cell>
          <cell r="G63" t="str">
            <v>MEMY Jeanne</v>
          </cell>
        </row>
        <row r="64">
          <cell r="A64" t="str">
            <v>Madame</v>
          </cell>
          <cell r="B64" t="str">
            <v>MICHAUD</v>
          </cell>
          <cell r="C64" t="str">
            <v>Claude</v>
          </cell>
          <cell r="D64" t="str">
            <v>20 rue de Genève 87000 LIMOGES</v>
          </cell>
          <cell r="G64" t="str">
            <v>MICHAUD Claude</v>
          </cell>
        </row>
        <row r="65">
          <cell r="A65" t="str">
            <v>Madame</v>
          </cell>
          <cell r="B65" t="str">
            <v xml:space="preserve">MORGAT </v>
          </cell>
          <cell r="C65" t="str">
            <v>Marie-Thérèse</v>
          </cell>
          <cell r="D65" t="str">
            <v>14 rue George Sand 87350 PANAZOL</v>
          </cell>
          <cell r="G65" t="str">
            <v>MORGAT  Marie-Thérèse</v>
          </cell>
        </row>
        <row r="66">
          <cell r="A66" t="str">
            <v>Madame</v>
          </cell>
          <cell r="B66" t="str">
            <v xml:space="preserve">MORIN </v>
          </cell>
          <cell r="C66" t="str">
            <v>Sandrine</v>
          </cell>
          <cell r="D66" t="str">
            <v>119 avenue Emile Labussière 87100 LIMOGES</v>
          </cell>
          <cell r="G66" t="str">
            <v>MORIN  Sandrine</v>
          </cell>
        </row>
        <row r="67">
          <cell r="A67" t="str">
            <v>Madame</v>
          </cell>
          <cell r="B67" t="str">
            <v>MORISSET</v>
          </cell>
          <cell r="C67" t="str">
            <v>Ginette</v>
          </cell>
          <cell r="D67" t="str">
            <v>14 rue Alfred de Vigny 87100 LIMOGES</v>
          </cell>
          <cell r="G67" t="str">
            <v>MORISSET Ginette</v>
          </cell>
        </row>
        <row r="68">
          <cell r="A68" t="str">
            <v>Madame</v>
          </cell>
          <cell r="B68" t="str">
            <v>MOSNIER</v>
          </cell>
          <cell r="C68" t="str">
            <v>Odette</v>
          </cell>
          <cell r="D68" t="str">
            <v>29A rue des Pénitents Blancs 87000 LIMOGES</v>
          </cell>
          <cell r="G68" t="str">
            <v>MOSNIER Odette</v>
          </cell>
        </row>
        <row r="69">
          <cell r="A69" t="str">
            <v>Madame</v>
          </cell>
          <cell r="B69" t="str">
            <v>MURITH</v>
          </cell>
          <cell r="C69" t="str">
            <v>Camille</v>
          </cell>
          <cell r="D69" t="str">
            <v>14 avenue du Président Léon Blum  87000 LIMOGES</v>
          </cell>
          <cell r="G69" t="str">
            <v>MURITH Camille</v>
          </cell>
        </row>
        <row r="70">
          <cell r="A70" t="str">
            <v>Monsieur</v>
          </cell>
          <cell r="B70" t="str">
            <v>OLLELE N'CHO</v>
          </cell>
          <cell r="C70" t="str">
            <v>Félix</v>
          </cell>
          <cell r="D70" t="str">
            <v>Résidence Gluck 24 rue de Gluck 87000 LIMOGES</v>
          </cell>
          <cell r="G70" t="str">
            <v>OLLELE N'CHO Félix</v>
          </cell>
        </row>
        <row r="71">
          <cell r="A71" t="str">
            <v>Monsieur</v>
          </cell>
          <cell r="B71" t="str">
            <v>ONDZEMBAS</v>
          </cell>
          <cell r="C71" t="str">
            <v>Eros-Miracle</v>
          </cell>
          <cell r="D71" t="str">
            <v>11 rue du Docteur Léon Jouhaud 87100 LIMOGES</v>
          </cell>
          <cell r="G71" t="str">
            <v>ONDZEMBAS Eros-Miracle</v>
          </cell>
        </row>
        <row r="72">
          <cell r="A72" t="str">
            <v>Madame</v>
          </cell>
          <cell r="B72" t="str">
            <v xml:space="preserve">ONYIRIMBA </v>
          </cell>
          <cell r="C72" t="str">
            <v>Ihuoma</v>
          </cell>
          <cell r="D72" t="str">
            <v>21 rue Michel Ange 87000 LIMOGES</v>
          </cell>
          <cell r="G72" t="str">
            <v>ONYIRIMBA  Ihuoma</v>
          </cell>
        </row>
        <row r="73">
          <cell r="A73" t="str">
            <v>Madame</v>
          </cell>
          <cell r="B73" t="str">
            <v>PEREIRA</v>
          </cell>
          <cell r="C73" t="str">
            <v>Maria</v>
          </cell>
          <cell r="D73" t="str">
            <v>28 Rue Domnolet Lafarge 87000 LIMOGES</v>
          </cell>
          <cell r="G73" t="str">
            <v>PEREIRA Maria</v>
          </cell>
        </row>
        <row r="74">
          <cell r="A74" t="str">
            <v>Monsieur</v>
          </cell>
          <cell r="B74" t="str">
            <v>PERIOT</v>
          </cell>
          <cell r="C74" t="str">
            <v>Serge</v>
          </cell>
          <cell r="D74" t="str">
            <v>Foyer UNIFORMES 23 rue du Cercler 87000 LIMOGES</v>
          </cell>
          <cell r="G74" t="str">
            <v>PERIOT Serge</v>
          </cell>
        </row>
        <row r="75">
          <cell r="A75" t="str">
            <v>Madame</v>
          </cell>
          <cell r="B75" t="str">
            <v>PETITJEAN</v>
          </cell>
          <cell r="C75" t="str">
            <v>Raymonde</v>
          </cell>
          <cell r="D75" t="str">
            <v>6 avenue Locarno 87100 LIMOGES</v>
          </cell>
          <cell r="G75" t="str">
            <v>PETITJEAN Raymonde</v>
          </cell>
        </row>
        <row r="76">
          <cell r="A76" t="str">
            <v>Madame</v>
          </cell>
          <cell r="B76" t="str">
            <v>PIOT</v>
          </cell>
          <cell r="C76" t="str">
            <v>Marie-Claude</v>
          </cell>
          <cell r="D76" t="str">
            <v>3 Cité Victor Thuillat 87100 LIMOGES</v>
          </cell>
          <cell r="G76" t="str">
            <v>PIOT Marie-Claude</v>
          </cell>
        </row>
        <row r="77">
          <cell r="A77" t="str">
            <v>Monsieur</v>
          </cell>
          <cell r="B77" t="str">
            <v>PIQUET</v>
          </cell>
          <cell r="C77" t="str">
            <v>Guy</v>
          </cell>
          <cell r="D77" t="str">
            <v>44 boulevard Gambetta 87000 LIMOGES</v>
          </cell>
          <cell r="G77" t="str">
            <v>PIQUET Guy</v>
          </cell>
        </row>
        <row r="78">
          <cell r="A78" t="str">
            <v>Monsieur</v>
          </cell>
          <cell r="B78" t="str">
            <v>POUMEROULIE</v>
          </cell>
          <cell r="C78" t="str">
            <v>René</v>
          </cell>
          <cell r="D78" t="str">
            <v>17 rue Désirée 87000 LIMOGES</v>
          </cell>
          <cell r="G78" t="str">
            <v>POUMEROULIE René</v>
          </cell>
        </row>
        <row r="79">
          <cell r="A79" t="str">
            <v>Madame</v>
          </cell>
          <cell r="B79" t="str">
            <v>POUMEROULIE</v>
          </cell>
          <cell r="C79" t="str">
            <v>Simone</v>
          </cell>
          <cell r="D79" t="str">
            <v>18 rue Désirée 87000 LIMOGES</v>
          </cell>
          <cell r="G79" t="str">
            <v>POUMEROULIE Simone</v>
          </cell>
        </row>
        <row r="80">
          <cell r="A80" t="str">
            <v>Madame</v>
          </cell>
          <cell r="B80" t="str">
            <v>PRIEUR</v>
          </cell>
          <cell r="C80" t="str">
            <v>Eliane</v>
          </cell>
          <cell r="D80" t="str">
            <v>19 allée Le Gréco 87100 LIMOGES</v>
          </cell>
          <cell r="G80" t="str">
            <v>PRIEUR Eliane</v>
          </cell>
        </row>
        <row r="81">
          <cell r="A81" t="str">
            <v>Monsieur</v>
          </cell>
          <cell r="B81" t="str">
            <v>PROD'HOMME</v>
          </cell>
          <cell r="C81" t="str">
            <v>Jean-Claude</v>
          </cell>
          <cell r="D81" t="str">
            <v>5 Cité Victor Thuillat 87100 LIMOGES</v>
          </cell>
          <cell r="G81" t="str">
            <v>PROD'HOMME Jean-Claude</v>
          </cell>
        </row>
        <row r="82">
          <cell r="A82" t="str">
            <v>Madame</v>
          </cell>
          <cell r="B82" t="str">
            <v>PUIGRENIER</v>
          </cell>
          <cell r="C82" t="str">
            <v>Bernadette</v>
          </cell>
          <cell r="D82" t="str">
            <v>Résidence Les vignes 1 allée Plantagenet 87000 LIMOGES</v>
          </cell>
          <cell r="G82" t="str">
            <v>PUIGRENIER Bernadette</v>
          </cell>
        </row>
        <row r="83">
          <cell r="A83" t="str">
            <v>Monsieur</v>
          </cell>
          <cell r="B83" t="str">
            <v>RAULET</v>
          </cell>
          <cell r="C83" t="str">
            <v>Jean</v>
          </cell>
          <cell r="D83" t="str">
            <v>252 rue Aristide Briand 87100 LIMOGES</v>
          </cell>
          <cell r="G83" t="str">
            <v>RAULET Jean</v>
          </cell>
        </row>
        <row r="84">
          <cell r="A84" t="str">
            <v>Madame</v>
          </cell>
          <cell r="B84" t="str">
            <v>RENAUDIE</v>
          </cell>
          <cell r="C84" t="str">
            <v>Marthe</v>
          </cell>
          <cell r="D84" t="str">
            <v>156 avenue du Maréchal de Lattre de Tassigny 87100 LIMOGES</v>
          </cell>
          <cell r="G84" t="str">
            <v>RENAUDIE Marthe</v>
          </cell>
        </row>
        <row r="85">
          <cell r="A85" t="str">
            <v>Madame</v>
          </cell>
          <cell r="B85" t="str">
            <v>REY</v>
          </cell>
          <cell r="C85" t="str">
            <v>Lucienne</v>
          </cell>
          <cell r="D85" t="str">
            <v>52 rue de Pilsen 87000 LIMOGES</v>
          </cell>
          <cell r="G85" t="str">
            <v>REY Lucienne</v>
          </cell>
        </row>
        <row r="86">
          <cell r="A86" t="str">
            <v>Madame</v>
          </cell>
          <cell r="B86" t="str">
            <v>ROBINET</v>
          </cell>
          <cell r="C86" t="str">
            <v>Jeanne</v>
          </cell>
          <cell r="D86" t="str">
            <v>5 allée des aubépines 87280 LIMOGES</v>
          </cell>
          <cell r="G86" t="str">
            <v>ROBINET Jeanne</v>
          </cell>
        </row>
        <row r="87">
          <cell r="A87" t="str">
            <v>Madame</v>
          </cell>
          <cell r="B87" t="str">
            <v>SIVIGLIANI</v>
          </cell>
          <cell r="C87" t="str">
            <v>Lucienne</v>
          </cell>
          <cell r="D87" t="str">
            <v>33 cours Bugeaud 87000 LIMOGES</v>
          </cell>
          <cell r="G87" t="str">
            <v>SIVIGLIANI Lucienne</v>
          </cell>
        </row>
        <row r="88">
          <cell r="A88" t="str">
            <v>Madame</v>
          </cell>
          <cell r="B88" t="str">
            <v>VALIERE</v>
          </cell>
          <cell r="C88" t="str">
            <v>Simone</v>
          </cell>
          <cell r="D88" t="str">
            <v>24 rue Degas 87100 LIMOGES</v>
          </cell>
          <cell r="G88" t="str">
            <v>VALIERE Simone</v>
          </cell>
        </row>
        <row r="89">
          <cell r="A89" t="str">
            <v>Monsieur</v>
          </cell>
          <cell r="B89" t="str">
            <v xml:space="preserve">VANTROU </v>
          </cell>
          <cell r="C89" t="str">
            <v>Jean-Yves</v>
          </cell>
          <cell r="D89" t="str">
            <v>86 avenue Ernest Ruben 87000 LIMOGES</v>
          </cell>
          <cell r="G89" t="str">
            <v>VANTROU  Jean-Yves</v>
          </cell>
        </row>
        <row r="90">
          <cell r="A90" t="str">
            <v>Madame</v>
          </cell>
          <cell r="B90" t="str">
            <v>VENDREDI</v>
          </cell>
          <cell r="C90" t="str">
            <v>Jeanine</v>
          </cell>
          <cell r="D90" t="str">
            <v>15 rue Romain Rolland 87000 LIMOGES</v>
          </cell>
          <cell r="G90" t="str">
            <v>VENDREDI Jeanine</v>
          </cell>
        </row>
        <row r="91">
          <cell r="A91" t="str">
            <v>Monsieur</v>
          </cell>
          <cell r="B91" t="str">
            <v>VERGER</v>
          </cell>
          <cell r="C91" t="str">
            <v>Jean-Pierre</v>
          </cell>
          <cell r="D91" t="str">
            <v>103 avenue de Louyat 87100 LIMOGES</v>
          </cell>
          <cell r="G91" t="str">
            <v>VERGER Jean-Pierre</v>
          </cell>
        </row>
        <row r="92">
          <cell r="A92" t="str">
            <v>Madame</v>
          </cell>
          <cell r="B92" t="str">
            <v>VERGNE</v>
          </cell>
          <cell r="C92" t="str">
            <v>Nicole</v>
          </cell>
          <cell r="D92" t="str">
            <v>63 rue Edouard About 87000 LIMOGES</v>
          </cell>
          <cell r="G92" t="str">
            <v>VERGNE Nicole</v>
          </cell>
        </row>
        <row r="93">
          <cell r="A93" t="str">
            <v>Madame</v>
          </cell>
          <cell r="B93" t="str">
            <v>VEYSSIERE</v>
          </cell>
          <cell r="C93" t="str">
            <v>Régine</v>
          </cell>
          <cell r="D93" t="str">
            <v>7 rue Irène et Frédéric Juliot Curie 87100 LIMOGES</v>
          </cell>
          <cell r="G93" t="str">
            <v>VEYSSIERE Régine</v>
          </cell>
        </row>
        <row r="94">
          <cell r="A94" t="str">
            <v>Monsieur</v>
          </cell>
          <cell r="B94" t="str">
            <v>VIEL</v>
          </cell>
          <cell r="C94" t="str">
            <v>Robert</v>
          </cell>
          <cell r="D94" t="str">
            <v>Foyer logement des Casseaux 5 rue du Masgoulet 87100 LIMOGES</v>
          </cell>
          <cell r="G94" t="str">
            <v>VIEL Robert</v>
          </cell>
        </row>
        <row r="95">
          <cell r="A95" t="str">
            <v>Madame</v>
          </cell>
          <cell r="B95" t="str">
            <v xml:space="preserve">VIOLLET </v>
          </cell>
          <cell r="C95" t="str">
            <v>Sophie</v>
          </cell>
          <cell r="D95" t="str">
            <v>5 Cité Victor Thuillat 87100 LIMOGES</v>
          </cell>
          <cell r="G95" t="str">
            <v>VIOLLET  Sophie</v>
          </cell>
        </row>
        <row r="96">
          <cell r="A96" t="str">
            <v>Madame</v>
          </cell>
          <cell r="B96" t="str">
            <v>YAO</v>
          </cell>
          <cell r="C96" t="str">
            <v>Eliane</v>
          </cell>
          <cell r="D96" t="str">
            <v>13 rue Jean Pouyat 87100 LIMOGES</v>
          </cell>
          <cell r="G96" t="str">
            <v>YAO Eliane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COULEUR"/>
      <sheetName val="MOIS+JOURS+FETES+FERIES"/>
      <sheetName val="LUNAISON"/>
      <sheetName val="EPHIMERIDE"/>
      <sheetName val="FERIES"/>
      <sheetName val="VACANCES SCOLAIRES"/>
      <sheetName val="VACANCES ENSEIGNANTS"/>
      <sheetName val="ANNIVERSAIRES"/>
      <sheetName val="CALENDRIER"/>
      <sheetName val="MENSUEL"/>
      <sheetName val="CONGES"/>
    </sheetNames>
    <sheetDataSet>
      <sheetData sheetId="0"/>
      <sheetData sheetId="1"/>
      <sheetData sheetId="2"/>
      <sheetData sheetId="3"/>
      <sheetData sheetId="4"/>
      <sheetData sheetId="5"/>
      <sheetData sheetId="6"/>
      <sheetData sheetId="7"/>
      <sheetData sheetId="8">
        <row r="3">
          <cell r="L3">
            <v>43862</v>
          </cell>
        </row>
        <row r="4">
          <cell r="L4">
            <v>43863</v>
          </cell>
        </row>
        <row r="5">
          <cell r="L5">
            <v>43864</v>
          </cell>
        </row>
        <row r="6">
          <cell r="L6">
            <v>43865</v>
          </cell>
        </row>
        <row r="7">
          <cell r="L7">
            <v>43866</v>
          </cell>
        </row>
        <row r="8">
          <cell r="L8">
            <v>43867</v>
          </cell>
        </row>
        <row r="9">
          <cell r="L9">
            <v>43868</v>
          </cell>
        </row>
        <row r="10">
          <cell r="L10">
            <v>43869</v>
          </cell>
        </row>
        <row r="11">
          <cell r="L11">
            <v>43870</v>
          </cell>
        </row>
        <row r="12">
          <cell r="L12">
            <v>43871</v>
          </cell>
        </row>
        <row r="13">
          <cell r="L13">
            <v>43872</v>
          </cell>
        </row>
        <row r="14">
          <cell r="L14">
            <v>43873</v>
          </cell>
        </row>
        <row r="15">
          <cell r="L15">
            <v>43874</v>
          </cell>
        </row>
        <row r="16">
          <cell r="L16">
            <v>43875</v>
          </cell>
        </row>
        <row r="17">
          <cell r="L17">
            <v>43876</v>
          </cell>
        </row>
        <row r="18">
          <cell r="L18">
            <v>43877</v>
          </cell>
        </row>
        <row r="19">
          <cell r="L19">
            <v>43878</v>
          </cell>
        </row>
        <row r="20">
          <cell r="L20">
            <v>43879</v>
          </cell>
        </row>
        <row r="21">
          <cell r="L21">
            <v>43880</v>
          </cell>
        </row>
        <row r="22">
          <cell r="L22">
            <v>43881</v>
          </cell>
        </row>
        <row r="23">
          <cell r="L23">
            <v>43882</v>
          </cell>
        </row>
        <row r="24">
          <cell r="L24">
            <v>43883</v>
          </cell>
        </row>
        <row r="25">
          <cell r="L25">
            <v>43884</v>
          </cell>
        </row>
        <row r="26">
          <cell r="L26">
            <v>43885</v>
          </cell>
        </row>
        <row r="27">
          <cell r="L27">
            <v>43886</v>
          </cell>
        </row>
        <row r="28">
          <cell r="L28">
            <v>43887</v>
          </cell>
        </row>
        <row r="29">
          <cell r="L29">
            <v>43888</v>
          </cell>
        </row>
        <row r="30">
          <cell r="L30">
            <v>43889</v>
          </cell>
        </row>
        <row r="31">
          <cell r="L31">
            <v>43890</v>
          </cell>
        </row>
        <row r="32">
          <cell r="L32" t="str">
            <v/>
          </cell>
        </row>
      </sheetData>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A51"/>
  <sheetViews>
    <sheetView tabSelected="1" view="pageBreakPreview" zoomScale="57" zoomScaleNormal="60" zoomScaleSheetLayoutView="57" workbookViewId="0">
      <selection activeCell="A13" sqref="A13:A43"/>
    </sheetView>
  </sheetViews>
  <sheetFormatPr baseColWidth="10" defaultRowHeight="15" x14ac:dyDescent="0.25"/>
  <cols>
    <col min="1" max="1" width="9.85546875" style="82" bestFit="1" customWidth="1"/>
    <col min="2" max="2" width="3.7109375" style="77" customWidth="1"/>
    <col min="3" max="4" width="7.7109375" style="46" customWidth="1"/>
    <col min="5" max="5" width="58.140625" style="47" customWidth="1"/>
    <col min="6" max="6" width="3.7109375" style="2" customWidth="1"/>
    <col min="7" max="7" width="2.140625" style="2" customWidth="1"/>
    <col min="8" max="8" width="12.7109375" style="2" customWidth="1"/>
    <col min="9" max="9" width="1.7109375" style="2" customWidth="1"/>
    <col min="10" max="10" width="3.7109375" style="65" customWidth="1"/>
    <col min="11" max="11" width="3.7109375" style="71" customWidth="1"/>
    <col min="12" max="13" width="7.7109375" style="46" customWidth="1"/>
    <col min="14" max="14" width="8.5703125" style="47" customWidth="1"/>
    <col min="15" max="15" width="3.7109375" style="2" customWidth="1"/>
    <col min="16" max="16" width="2.140625" style="2" customWidth="1"/>
    <col min="17" max="17" width="12.7109375" style="2" customWidth="1"/>
    <col min="18" max="18" width="0.85546875" style="2" customWidth="1"/>
    <col min="19" max="19" width="22.85546875" style="2" bestFit="1" customWidth="1"/>
    <col min="20" max="22" width="11.42578125" style="2" customWidth="1"/>
    <col min="23" max="23" width="11.42578125" style="2"/>
    <col min="24" max="24" width="11.42578125" style="2" customWidth="1"/>
    <col min="25" max="25" width="11.42578125" style="2"/>
    <col min="26" max="26" width="11.42578125" style="2" customWidth="1"/>
    <col min="27" max="27" width="11.42578125" style="2"/>
    <col min="28" max="28" width="11.42578125" style="2" customWidth="1"/>
    <col min="29" max="16384" width="11.42578125" style="2"/>
  </cols>
  <sheetData>
    <row r="1" spans="1:27" ht="27" customHeight="1" x14ac:dyDescent="0.25">
      <c r="A1" s="90"/>
      <c r="B1" s="90"/>
      <c r="C1" s="92" t="s">
        <v>28</v>
      </c>
      <c r="D1" s="92"/>
      <c r="E1" s="92"/>
      <c r="F1" s="92"/>
      <c r="G1" s="92"/>
      <c r="H1" s="92"/>
      <c r="J1" s="90"/>
      <c r="K1" s="90"/>
      <c r="L1" s="92" t="str">
        <f>$C$1</f>
        <v>FEUILLET DE SIGNATURE</v>
      </c>
      <c r="M1" s="92"/>
      <c r="N1" s="92"/>
      <c r="O1" s="92"/>
      <c r="P1" s="92"/>
      <c r="Q1" s="92"/>
      <c r="R1" s="3"/>
      <c r="T1" s="3"/>
      <c r="U1" s="4"/>
      <c r="V1" s="5"/>
      <c r="W1" s="4"/>
      <c r="X1" s="6"/>
      <c r="Y1" s="5"/>
      <c r="Z1" s="6"/>
      <c r="AA1" s="5"/>
    </row>
    <row r="2" spans="1:27" ht="15.75" customHeight="1" thickBot="1" x14ac:dyDescent="0.3">
      <c r="A2" s="91"/>
      <c r="B2" s="91"/>
      <c r="C2" s="93"/>
      <c r="D2" s="93"/>
      <c r="E2" s="93"/>
      <c r="F2" s="93"/>
      <c r="G2" s="93"/>
      <c r="H2" s="93"/>
      <c r="J2" s="91"/>
      <c r="K2" s="91"/>
      <c r="L2" s="93">
        <f>$C$2</f>
        <v>0</v>
      </c>
      <c r="M2" s="93"/>
      <c r="N2" s="93"/>
      <c r="O2" s="93"/>
      <c r="P2" s="93"/>
      <c r="Q2" s="93"/>
      <c r="R2" s="3"/>
      <c r="T2" s="6"/>
      <c r="U2" s="6"/>
      <c r="V2" s="6"/>
      <c r="W2" s="6"/>
      <c r="X2" s="6"/>
      <c r="Y2" s="6"/>
      <c r="Z2" s="6"/>
      <c r="AA2" s="6"/>
    </row>
    <row r="3" spans="1:27" ht="15.75" customHeight="1" thickTop="1" x14ac:dyDescent="0.25">
      <c r="A3" s="84" t="s">
        <v>29</v>
      </c>
      <c r="B3" s="85"/>
      <c r="C3" s="85"/>
      <c r="D3" s="85"/>
      <c r="E3" s="85"/>
      <c r="F3" s="85"/>
      <c r="G3" s="85"/>
      <c r="H3" s="86"/>
      <c r="I3" s="7"/>
      <c r="J3" s="84" t="str">
        <f>$A$3</f>
        <v xml:space="preserve">Intervenant(e) : </v>
      </c>
      <c r="K3" s="85"/>
      <c r="L3" s="85"/>
      <c r="M3" s="85"/>
      <c r="N3" s="85"/>
      <c r="O3" s="85"/>
      <c r="P3" s="85"/>
      <c r="Q3" s="86"/>
      <c r="R3" s="3"/>
      <c r="T3" s="8"/>
      <c r="U3" s="9"/>
      <c r="V3" s="8"/>
      <c r="W3" s="8"/>
      <c r="X3" s="8"/>
      <c r="Y3" s="8"/>
      <c r="Z3" s="8"/>
      <c r="AA3" s="8"/>
    </row>
    <row r="4" spans="1:27" ht="15.75" customHeight="1" thickBot="1" x14ac:dyDescent="0.3">
      <c r="A4" s="78"/>
      <c r="B4" s="73"/>
      <c r="C4" s="10"/>
      <c r="D4" s="10"/>
      <c r="E4" s="87" t="s">
        <v>3</v>
      </c>
      <c r="F4" s="87"/>
      <c r="G4" s="11"/>
      <c r="H4" s="12" t="str">
        <f>CONCATENATE([2]HORAIRE!$A$1148," ",[2]HORAIRE!$B$1148)</f>
        <v>Septembre 2020</v>
      </c>
      <c r="I4" s="7"/>
      <c r="J4" s="62"/>
      <c r="K4" s="66"/>
      <c r="L4" s="10"/>
      <c r="M4" s="10"/>
      <c r="N4" s="87" t="str">
        <f>$E$4</f>
        <v>Mois :</v>
      </c>
      <c r="O4" s="87"/>
      <c r="P4" s="11"/>
      <c r="Q4" s="12" t="str">
        <f>$H$4</f>
        <v>Septembre 2020</v>
      </c>
      <c r="R4" s="3"/>
      <c r="S4" s="60"/>
      <c r="T4" s="8"/>
      <c r="U4" s="13"/>
      <c r="V4" s="8"/>
      <c r="W4" s="8"/>
      <c r="X4" s="8"/>
      <c r="Y4" s="8"/>
      <c r="Z4" s="8"/>
      <c r="AA4" s="8"/>
    </row>
    <row r="5" spans="1:27" ht="9.9499999999999993" customHeight="1" thickTop="1" thickBot="1" x14ac:dyDescent="0.3">
      <c r="A5" s="79"/>
      <c r="B5" s="74"/>
      <c r="C5" s="15"/>
      <c r="D5" s="15"/>
      <c r="E5" s="15"/>
      <c r="F5" s="16"/>
      <c r="G5" s="14"/>
      <c r="H5" s="14"/>
      <c r="I5" s="7"/>
      <c r="J5" s="63"/>
      <c r="K5" s="67"/>
      <c r="L5" s="15"/>
      <c r="M5" s="15"/>
      <c r="N5" s="17"/>
      <c r="O5" s="14"/>
      <c r="P5" s="14"/>
      <c r="Q5" s="14"/>
      <c r="R5" s="18"/>
      <c r="T5" s="8"/>
      <c r="U5" s="9"/>
      <c r="V5" s="8"/>
      <c r="W5" s="8"/>
      <c r="X5" s="8"/>
      <c r="Y5" s="8"/>
      <c r="Z5" s="8"/>
      <c r="AA5" s="8"/>
    </row>
    <row r="6" spans="1:27" ht="20.100000000000001" customHeight="1" thickTop="1" x14ac:dyDescent="0.25">
      <c r="A6" s="84" t="s">
        <v>4</v>
      </c>
      <c r="B6" s="88"/>
      <c r="C6" s="88"/>
      <c r="D6" s="89"/>
      <c r="E6" s="89"/>
      <c r="F6" s="19" t="s">
        <v>5</v>
      </c>
      <c r="G6" s="20"/>
      <c r="H6" s="21" t="str">
        <f>[2]HORAIRE!$B$1150</f>
        <v>Ramon</v>
      </c>
      <c r="I6" s="7"/>
      <c r="J6" s="84" t="str">
        <f>$A$6</f>
        <v>Bénéficiaire : Nom :</v>
      </c>
      <c r="K6" s="88"/>
      <c r="L6" s="88"/>
      <c r="M6" s="89">
        <f>[2]HORAIRE!$A$1154</f>
        <v>0</v>
      </c>
      <c r="N6" s="89"/>
      <c r="O6" s="19" t="str">
        <f>$F$6</f>
        <v>Prénom :</v>
      </c>
      <c r="P6" s="20"/>
      <c r="Q6" s="21">
        <f>[2]HORAIRE!$B$1154</f>
        <v>0</v>
      </c>
      <c r="R6" s="18"/>
      <c r="V6" s="8"/>
      <c r="W6" s="8"/>
      <c r="X6" s="8"/>
      <c r="Y6" s="8"/>
      <c r="Z6" s="8"/>
      <c r="AA6" s="8"/>
    </row>
    <row r="7" spans="1:27" ht="15.75" customHeight="1" x14ac:dyDescent="0.25">
      <c r="A7" s="120" t="s">
        <v>6</v>
      </c>
      <c r="B7" s="121"/>
      <c r="C7" s="121" t="str">
        <f>IF($D$6&lt;&gt;"",INDEX([3]PERSONNES!$D$2:$D$96,MATCH($D$6&amp;" "&amp;$H$6,[3]PERSONNES!$G$2:$G$96,0)),"")</f>
        <v/>
      </c>
      <c r="D7" s="121"/>
      <c r="E7" s="121"/>
      <c r="F7" s="121"/>
      <c r="G7" s="121"/>
      <c r="H7" s="122"/>
      <c r="I7" s="7"/>
      <c r="J7" s="120" t="str">
        <f>$A$7</f>
        <v>Adresse :</v>
      </c>
      <c r="K7" s="121"/>
      <c r="L7" s="121" t="str">
        <f>IF($M$6=0,"",INDEX([3]PERSONNES!$A$2:$D$96,MATCH($M$6,[3]PERSONNES!$B$2:$B$96,0),4))</f>
        <v/>
      </c>
      <c r="M7" s="125"/>
      <c r="N7" s="125"/>
      <c r="O7" s="125"/>
      <c r="P7" s="125"/>
      <c r="Q7" s="126"/>
      <c r="R7" s="3"/>
      <c r="S7" s="83"/>
      <c r="V7" s="8"/>
      <c r="W7" s="8"/>
      <c r="X7" s="8"/>
      <c r="Y7" s="8"/>
      <c r="Z7" s="8"/>
      <c r="AA7" s="8"/>
    </row>
    <row r="8" spans="1:27" ht="15.75" customHeight="1" thickBot="1" x14ac:dyDescent="0.3">
      <c r="A8" s="78"/>
      <c r="B8" s="73"/>
      <c r="C8" s="123"/>
      <c r="D8" s="123"/>
      <c r="E8" s="123"/>
      <c r="F8" s="123"/>
      <c r="G8" s="123"/>
      <c r="H8" s="124"/>
      <c r="I8" s="7"/>
      <c r="J8" s="62"/>
      <c r="K8" s="66"/>
      <c r="L8" s="127"/>
      <c r="M8" s="127"/>
      <c r="N8" s="127"/>
      <c r="O8" s="127"/>
      <c r="P8" s="127"/>
      <c r="Q8" s="128"/>
      <c r="R8" s="3"/>
      <c r="V8" s="8"/>
      <c r="W8" s="8"/>
      <c r="X8" s="8"/>
      <c r="Y8" s="8"/>
      <c r="Z8" s="8"/>
      <c r="AA8" s="8"/>
    </row>
    <row r="9" spans="1:27" ht="15.75" customHeight="1" thickTop="1" thickBot="1" x14ac:dyDescent="0.3">
      <c r="A9" s="129" t="s">
        <v>7</v>
      </c>
      <c r="B9" s="129"/>
      <c r="C9" s="129"/>
      <c r="D9" s="129"/>
      <c r="E9" s="129"/>
      <c r="F9" s="129"/>
      <c r="G9" s="129"/>
      <c r="H9" s="129"/>
      <c r="I9" s="7"/>
      <c r="J9" s="129" t="str">
        <f>$A$9</f>
        <v>Mettre (en couleur) un "D" devant les dates des dimanches</v>
      </c>
      <c r="K9" s="129"/>
      <c r="L9" s="129"/>
      <c r="M9" s="129"/>
      <c r="N9" s="129"/>
      <c r="O9" s="129"/>
      <c r="P9" s="129"/>
      <c r="Q9" s="129"/>
      <c r="R9" s="3"/>
      <c r="V9" s="8"/>
      <c r="W9" s="8"/>
      <c r="X9" s="8"/>
      <c r="Y9" s="8"/>
      <c r="Z9" s="8"/>
      <c r="AA9" s="8"/>
    </row>
    <row r="10" spans="1:27" ht="15.75" customHeight="1" thickBot="1" x14ac:dyDescent="0.3">
      <c r="A10" s="108" t="s">
        <v>8</v>
      </c>
      <c r="B10" s="110" t="s">
        <v>0</v>
      </c>
      <c r="C10" s="96" t="s">
        <v>9</v>
      </c>
      <c r="D10" s="96"/>
      <c r="E10" s="97" t="s">
        <v>10</v>
      </c>
      <c r="F10" s="112" t="s">
        <v>11</v>
      </c>
      <c r="G10" s="113"/>
      <c r="H10" s="114"/>
      <c r="I10" s="22"/>
      <c r="J10" s="118" t="str">
        <f>$A$10</f>
        <v>Jour</v>
      </c>
      <c r="K10" s="94" t="str">
        <f>$B$10</f>
        <v>Date</v>
      </c>
      <c r="L10" s="96" t="str">
        <f>$C$10</f>
        <v>Nombre d'heures</v>
      </c>
      <c r="M10" s="96"/>
      <c r="N10" s="97" t="str">
        <f>$E$10</f>
        <v>Total
Jour</v>
      </c>
      <c r="O10" s="99" t="str">
        <f>$F$10</f>
        <v>Signature bénéficiaire</v>
      </c>
      <c r="P10" s="100"/>
      <c r="Q10" s="101"/>
      <c r="R10" s="23"/>
      <c r="S10" s="56"/>
      <c r="V10" s="8"/>
      <c r="W10" s="8"/>
      <c r="X10" s="8"/>
      <c r="Y10" s="8"/>
      <c r="Z10" s="8"/>
      <c r="AA10" s="8"/>
    </row>
    <row r="11" spans="1:27" ht="15.75" customHeight="1" thickBot="1" x14ac:dyDescent="0.3">
      <c r="A11" s="109"/>
      <c r="B11" s="111"/>
      <c r="C11" s="24" t="s">
        <v>12</v>
      </c>
      <c r="D11" s="24" t="s">
        <v>13</v>
      </c>
      <c r="E11" s="98"/>
      <c r="F11" s="115"/>
      <c r="G11" s="116"/>
      <c r="H11" s="117"/>
      <c r="I11" s="22"/>
      <c r="J11" s="119"/>
      <c r="K11" s="95"/>
      <c r="L11" s="24" t="str">
        <f>$C$11</f>
        <v>Matin</v>
      </c>
      <c r="M11" s="24" t="str">
        <f>$D$11</f>
        <v>Après-midi</v>
      </c>
      <c r="N11" s="98"/>
      <c r="O11" s="102"/>
      <c r="P11" s="103"/>
      <c r="Q11" s="104"/>
      <c r="R11" s="23"/>
      <c r="S11" s="57"/>
      <c r="V11" s="8"/>
      <c r="W11" s="8"/>
      <c r="X11" s="8"/>
      <c r="Y11" s="8"/>
      <c r="Z11" s="8"/>
      <c r="AA11" s="8"/>
    </row>
    <row r="12" spans="1:27" ht="15.75" customHeight="1" thickBot="1" x14ac:dyDescent="0.3">
      <c r="A12" s="105" t="s">
        <v>14</v>
      </c>
      <c r="B12" s="106"/>
      <c r="C12" s="106"/>
      <c r="D12" s="106"/>
      <c r="E12" s="106"/>
      <c r="F12" s="106"/>
      <c r="G12" s="106"/>
      <c r="H12" s="107"/>
      <c r="I12" s="7"/>
      <c r="J12" s="105" t="str">
        <f>$A$12</f>
        <v>A compléter et faire signer chaque jour d'intervention</v>
      </c>
      <c r="K12" s="106"/>
      <c r="L12" s="106"/>
      <c r="M12" s="106"/>
      <c r="N12" s="106"/>
      <c r="O12" s="106"/>
      <c r="P12" s="106"/>
      <c r="Q12" s="107"/>
      <c r="R12" s="23"/>
      <c r="S12" s="57"/>
      <c r="V12" s="8"/>
      <c r="W12" s="8"/>
      <c r="X12" s="8"/>
      <c r="Y12" s="8"/>
      <c r="Z12" s="8"/>
      <c r="AA12" s="8"/>
    </row>
    <row r="13" spans="1:27" ht="13.5" customHeight="1" thickBot="1" x14ac:dyDescent="0.3">
      <c r="A13" s="80" t="s">
        <v>16</v>
      </c>
      <c r="B13" s="72">
        <f>[4]CALENDRIER!$L$3</f>
        <v>43862</v>
      </c>
      <c r="C13" s="25">
        <f>[2]HORAIRE!$D$1152</f>
        <v>0</v>
      </c>
      <c r="D13" s="25">
        <f>[2]HORAIRE!$F$1152</f>
        <v>0</v>
      </c>
      <c r="E13" s="25">
        <f>$C$13+$D$13</f>
        <v>0</v>
      </c>
      <c r="F13" s="130" t="str">
        <f>$S$16</f>
        <v>Congés</v>
      </c>
      <c r="G13" s="131"/>
      <c r="H13" s="132"/>
      <c r="I13" s="6"/>
      <c r="J13" s="61" t="str">
        <f>$A$13</f>
        <v>J</v>
      </c>
      <c r="K13" s="68">
        <f>$B$13</f>
        <v>43862</v>
      </c>
      <c r="L13" s="25">
        <f>[2]HORAIRE!$D$1156</f>
        <v>0</v>
      </c>
      <c r="M13" s="25">
        <f>[2]HORAIRE!$F$1156</f>
        <v>0</v>
      </c>
      <c r="N13" s="25">
        <f>$L$13+$M$13</f>
        <v>0</v>
      </c>
      <c r="O13" s="133" t="str">
        <f>$F$13</f>
        <v>Congés</v>
      </c>
      <c r="P13" s="131"/>
      <c r="Q13" s="132"/>
      <c r="R13" s="3"/>
      <c r="S13" s="48" t="str">
        <f>[2]HORAIRE!$A$1</f>
        <v>Férié</v>
      </c>
      <c r="V13" s="9"/>
      <c r="W13" s="9"/>
      <c r="X13" s="1"/>
      <c r="Y13" s="1"/>
      <c r="Z13" s="1"/>
      <c r="AA13" s="1"/>
    </row>
    <row r="14" spans="1:27" ht="13.5" customHeight="1" thickBot="1" x14ac:dyDescent="0.3">
      <c r="A14" s="80" t="s">
        <v>17</v>
      </c>
      <c r="B14" s="75">
        <f>[4]CALENDRIER!$L$4</f>
        <v>43863</v>
      </c>
      <c r="C14" s="25">
        <f>[2]HORAIRE!$H$1152</f>
        <v>0</v>
      </c>
      <c r="D14" s="25">
        <f>[2]HORAIRE!$J$1152</f>
        <v>0</v>
      </c>
      <c r="E14" s="25">
        <f>$C$14+$D$14</f>
        <v>0</v>
      </c>
      <c r="F14" s="130" t="str">
        <f t="shared" ref="F14:F18" si="0">$S$16</f>
        <v>Congés</v>
      </c>
      <c r="G14" s="131"/>
      <c r="H14" s="132"/>
      <c r="I14" s="6"/>
      <c r="J14" s="61" t="str">
        <f>$A$14</f>
        <v>V</v>
      </c>
      <c r="K14" s="69">
        <f>$B$14</f>
        <v>43863</v>
      </c>
      <c r="L14" s="25">
        <f>[2]HORAIRE!$H$1156</f>
        <v>0</v>
      </c>
      <c r="M14" s="25">
        <f>[2]HORAIRE!$J$1156</f>
        <v>0</v>
      </c>
      <c r="N14" s="25">
        <f>$L$14+$M$14</f>
        <v>0</v>
      </c>
      <c r="O14" s="133" t="str">
        <f>$F$14</f>
        <v>Congés</v>
      </c>
      <c r="P14" s="131"/>
      <c r="Q14" s="132"/>
      <c r="R14" s="3"/>
      <c r="S14" s="49" t="str">
        <f>[2]HORAIRE!A$2</f>
        <v>Abs : Modulation - L_TRF</v>
      </c>
      <c r="V14"/>
      <c r="W14" s="9"/>
      <c r="X14" s="1"/>
      <c r="Y14" s="1"/>
      <c r="Z14" s="1"/>
      <c r="AA14" s="1"/>
    </row>
    <row r="15" spans="1:27" ht="13.5" customHeight="1" thickBot="1" x14ac:dyDescent="0.3">
      <c r="A15" s="80" t="s">
        <v>18</v>
      </c>
      <c r="B15" s="75">
        <f>[4]CALENDRIER!$L$5</f>
        <v>43864</v>
      </c>
      <c r="C15" s="25">
        <f>[2]HORAIRE!$L$1152</f>
        <v>0</v>
      </c>
      <c r="D15" s="25">
        <f>[2]HORAIRE!$N$1152</f>
        <v>0</v>
      </c>
      <c r="E15" s="25">
        <f>$C$15+$D$15</f>
        <v>0</v>
      </c>
      <c r="F15" s="130" t="str">
        <f t="shared" si="0"/>
        <v>Congés</v>
      </c>
      <c r="G15" s="131"/>
      <c r="H15" s="132"/>
      <c r="I15" s="6"/>
      <c r="J15" s="61" t="str">
        <f>$A$15</f>
        <v>S</v>
      </c>
      <c r="K15" s="69">
        <f>$B$15</f>
        <v>43864</v>
      </c>
      <c r="L15" s="25">
        <f>[2]HORAIRE!$L$1156</f>
        <v>0</v>
      </c>
      <c r="M15" s="25">
        <f>[2]HORAIRE!$N$1156</f>
        <v>0</v>
      </c>
      <c r="N15" s="25">
        <f>$L$15+$M$15</f>
        <v>0</v>
      </c>
      <c r="O15" s="133" t="str">
        <f>$F$15</f>
        <v>Congés</v>
      </c>
      <c r="P15" s="131"/>
      <c r="Q15" s="132"/>
      <c r="R15" s="3"/>
      <c r="S15" s="50" t="str">
        <f>[2]HORAIRE!$A$3</f>
        <v>Repos Hebdo L_TRF</v>
      </c>
      <c r="V15" s="9"/>
      <c r="W15" s="9"/>
      <c r="X15" s="1"/>
      <c r="Y15" s="1"/>
      <c r="Z15" s="1"/>
      <c r="AA15" s="1"/>
    </row>
    <row r="16" spans="1:27" ht="13.5" customHeight="1" thickBot="1" x14ac:dyDescent="0.3">
      <c r="A16" s="80" t="s">
        <v>19</v>
      </c>
      <c r="B16" s="75">
        <f>[4]CALENDRIER!$L$6</f>
        <v>43865</v>
      </c>
      <c r="C16" s="25">
        <f>[2]HORAIRE!$P$1152</f>
        <v>0</v>
      </c>
      <c r="D16" s="25">
        <f>[2]HORAIRE!$R$1152</f>
        <v>0</v>
      </c>
      <c r="E16" s="25">
        <f>$C$16+$D$16</f>
        <v>0</v>
      </c>
      <c r="F16" s="130" t="str">
        <f t="shared" si="0"/>
        <v>Congés</v>
      </c>
      <c r="G16" s="131"/>
      <c r="H16" s="132"/>
      <c r="I16" s="6"/>
      <c r="J16" s="61" t="str">
        <f>$A$16</f>
        <v>D</v>
      </c>
      <c r="K16" s="69">
        <f>$B$16</f>
        <v>43865</v>
      </c>
      <c r="L16" s="25">
        <f>[2]HORAIRE!$P$1156</f>
        <v>0</v>
      </c>
      <c r="M16" s="25">
        <f>[2]HORAIRE!$R$1156</f>
        <v>0</v>
      </c>
      <c r="N16" s="25">
        <f>$L$16+$M$16</f>
        <v>0</v>
      </c>
      <c r="O16" s="133" t="str">
        <f>$F$16</f>
        <v>Congés</v>
      </c>
      <c r="P16" s="131"/>
      <c r="Q16" s="132"/>
      <c r="R16" s="3"/>
      <c r="S16" s="51" t="str">
        <f>[2]HORAIRE!$A$4</f>
        <v>Congés</v>
      </c>
      <c r="V16" s="9"/>
      <c r="W16" s="9"/>
      <c r="X16" s="1"/>
      <c r="Y16" s="1"/>
      <c r="Z16" s="1"/>
      <c r="AA16" s="1"/>
    </row>
    <row r="17" spans="1:23" ht="13.5" customHeight="1" thickBot="1" x14ac:dyDescent="0.3">
      <c r="A17" s="80" t="s">
        <v>20</v>
      </c>
      <c r="B17" s="75">
        <f>[4]CALENDRIER!$L$7</f>
        <v>43866</v>
      </c>
      <c r="C17" s="25">
        <f>[2]HORAIRE!$T$1152</f>
        <v>0</v>
      </c>
      <c r="D17" s="25">
        <f>[2]HORAIRE!$V$1152</f>
        <v>0</v>
      </c>
      <c r="E17" s="25">
        <f>$C$17+$D$17</f>
        <v>0</v>
      </c>
      <c r="F17" s="130" t="str">
        <f t="shared" si="0"/>
        <v>Congés</v>
      </c>
      <c r="G17" s="131"/>
      <c r="H17" s="132"/>
      <c r="I17" s="6"/>
      <c r="J17" s="61" t="str">
        <f>$A$17</f>
        <v>L</v>
      </c>
      <c r="K17" s="69">
        <f>$B$17</f>
        <v>43866</v>
      </c>
      <c r="L17" s="25">
        <f>[2]HORAIRE!$T$1156</f>
        <v>0</v>
      </c>
      <c r="M17" s="25">
        <f>[2]HORAIRE!$V$1156</f>
        <v>0</v>
      </c>
      <c r="N17" s="25">
        <f>$L$17+$M$17</f>
        <v>0</v>
      </c>
      <c r="O17" s="133" t="str">
        <f>$F$17</f>
        <v>Congés</v>
      </c>
      <c r="P17" s="131"/>
      <c r="Q17" s="132"/>
      <c r="R17" s="3"/>
      <c r="S17" s="52" t="str">
        <f>[2]HORAIRE!$A$5</f>
        <v>Maladie</v>
      </c>
      <c r="V17" s="9"/>
      <c r="W17" s="9"/>
    </row>
    <row r="18" spans="1:23" ht="13.5" customHeight="1" thickBot="1" x14ac:dyDescent="0.3">
      <c r="A18" s="80" t="s">
        <v>15</v>
      </c>
      <c r="B18" s="75">
        <f>[4]CALENDRIER!$L$8</f>
        <v>43867</v>
      </c>
      <c r="C18" s="25">
        <v>4.1666666666666664E-2</v>
      </c>
      <c r="D18" s="25">
        <f>[2]HORAIRE!$Z$1152</f>
        <v>0</v>
      </c>
      <c r="E18" s="25">
        <f>$C$18+$D$18</f>
        <v>4.1666666666666664E-2</v>
      </c>
      <c r="F18" s="130" t="str">
        <f t="shared" si="0"/>
        <v>Congés</v>
      </c>
      <c r="G18" s="131"/>
      <c r="H18" s="132"/>
      <c r="I18" s="6"/>
      <c r="J18" s="61" t="str">
        <f>$A$18</f>
        <v>M</v>
      </c>
      <c r="K18" s="69">
        <f>$B$18</f>
        <v>43867</v>
      </c>
      <c r="L18" s="25">
        <f>[2]HORAIRE!$X$1156</f>
        <v>0</v>
      </c>
      <c r="M18" s="25">
        <f>[2]HORAIRE!$Z$1156</f>
        <v>0</v>
      </c>
      <c r="N18" s="25">
        <f>$L$18+$M$18</f>
        <v>0</v>
      </c>
      <c r="O18" s="133" t="str">
        <f>$F$18</f>
        <v>Congés</v>
      </c>
      <c r="P18" s="131"/>
      <c r="Q18" s="132"/>
      <c r="R18" s="3"/>
      <c r="S18" s="55" t="str">
        <f>[2]HORAIRE!$A$6</f>
        <v>Accident du travail</v>
      </c>
      <c r="V18" s="9"/>
      <c r="W18" s="9"/>
    </row>
    <row r="19" spans="1:23" ht="13.5" customHeight="1" thickBot="1" x14ac:dyDescent="0.3">
      <c r="A19" s="80" t="s">
        <v>15</v>
      </c>
      <c r="B19" s="75">
        <f>[4]CALENDRIER!$L$9</f>
        <v>43868</v>
      </c>
      <c r="C19" s="25">
        <f>[2]HORAIRE!$AB$1152</f>
        <v>0</v>
      </c>
      <c r="D19" s="25">
        <f>[2]HORAIRE!$AD$1152</f>
        <v>0</v>
      </c>
      <c r="E19" s="25">
        <f>$C$19+$D$19</f>
        <v>0</v>
      </c>
      <c r="F19" s="130"/>
      <c r="G19" s="131"/>
      <c r="H19" s="132"/>
      <c r="I19" s="6"/>
      <c r="J19" s="61" t="str">
        <f>$A$19</f>
        <v>M</v>
      </c>
      <c r="K19" s="69">
        <f>$B$19</f>
        <v>43868</v>
      </c>
      <c r="L19" s="25">
        <f>[2]HORAIRE!$AB$1156</f>
        <v>0</v>
      </c>
      <c r="M19" s="25">
        <f>[2]HORAIRE!$AD$1156</f>
        <v>0</v>
      </c>
      <c r="N19" s="25">
        <f>$L$19+$M$19</f>
        <v>0</v>
      </c>
      <c r="O19" s="133">
        <f>$F$19</f>
        <v>0</v>
      </c>
      <c r="P19" s="131"/>
      <c r="Q19" s="132"/>
      <c r="R19" s="3"/>
      <c r="S19" s="58" t="str">
        <f>[2]HORAIRE!$A$7</f>
        <v>Indisponibilité L_TRF</v>
      </c>
      <c r="V19" s="9"/>
      <c r="W19" s="9"/>
    </row>
    <row r="20" spans="1:23" ht="13.5" customHeight="1" thickBot="1" x14ac:dyDescent="0.3">
      <c r="A20" s="80" t="s">
        <v>16</v>
      </c>
      <c r="B20" s="75">
        <f>[4]CALENDRIER!$L$10</f>
        <v>43869</v>
      </c>
      <c r="C20" s="25">
        <f>[2]HORAIRE!$AF$1152</f>
        <v>0</v>
      </c>
      <c r="D20" s="25">
        <f>[2]HORAIRE!$AH$1152</f>
        <v>0</v>
      </c>
      <c r="E20" s="25">
        <f>$C$20+$D$20</f>
        <v>0</v>
      </c>
      <c r="F20" s="130"/>
      <c r="G20" s="131"/>
      <c r="H20" s="132"/>
      <c r="I20" s="6"/>
      <c r="J20" s="61" t="str">
        <f>$A$20</f>
        <v>J</v>
      </c>
      <c r="K20" s="69">
        <f>$B$20</f>
        <v>43869</v>
      </c>
      <c r="L20" s="25">
        <f>[2]HORAIRE!$AF$1156</f>
        <v>0</v>
      </c>
      <c r="M20" s="25">
        <f>[2]HORAIRE!$AH$1156</f>
        <v>0</v>
      </c>
      <c r="N20" s="25">
        <f>$L$20+$M$20</f>
        <v>0</v>
      </c>
      <c r="O20" s="133">
        <f>$F$20</f>
        <v>0</v>
      </c>
      <c r="P20" s="131"/>
      <c r="Q20" s="132"/>
      <c r="R20" s="3"/>
      <c r="S20" s="59" t="str">
        <f>[2]HORAIRE!$A$8</f>
        <v>Dispo Urgences asso</v>
      </c>
      <c r="V20" s="9"/>
      <c r="W20" s="9"/>
    </row>
    <row r="21" spans="1:23" ht="13.5" customHeight="1" thickBot="1" x14ac:dyDescent="0.3">
      <c r="A21" s="80" t="s">
        <v>17</v>
      </c>
      <c r="B21" s="75">
        <f>[4]CALENDRIER!$L$11</f>
        <v>43870</v>
      </c>
      <c r="C21" s="25">
        <f>[2]HORAIRE!$AJ$1152</f>
        <v>0</v>
      </c>
      <c r="D21" s="25">
        <f>[2]HORAIRE!$AL$1152</f>
        <v>0</v>
      </c>
      <c r="E21" s="25">
        <f>$C$21+$D$21</f>
        <v>0</v>
      </c>
      <c r="F21" s="130"/>
      <c r="G21" s="131"/>
      <c r="H21" s="132"/>
      <c r="I21" s="6"/>
      <c r="J21" s="61" t="str">
        <f>$A$21</f>
        <v>V</v>
      </c>
      <c r="K21" s="69">
        <f>$B$21</f>
        <v>43870</v>
      </c>
      <c r="L21" s="25">
        <f>[2]HORAIRE!$AJ$1156</f>
        <v>0</v>
      </c>
      <c r="M21" s="25">
        <f>[2]HORAIRE!$AL$1156</f>
        <v>0</v>
      </c>
      <c r="N21" s="25">
        <f>$L$21+$M$21</f>
        <v>0</v>
      </c>
      <c r="O21" s="133">
        <f>$F$21</f>
        <v>0</v>
      </c>
      <c r="P21" s="131"/>
      <c r="Q21" s="132"/>
      <c r="R21" s="3"/>
      <c r="S21" s="53" t="str">
        <f>[2]HORAIRE!$A$9</f>
        <v>Remplacement Urgences</v>
      </c>
      <c r="V21" s="9"/>
      <c r="W21" s="9"/>
    </row>
    <row r="22" spans="1:23" ht="13.5" customHeight="1" thickBot="1" x14ac:dyDescent="0.3">
      <c r="A22" s="80" t="s">
        <v>18</v>
      </c>
      <c r="B22" s="75">
        <f>[4]CALENDRIER!$L$12</f>
        <v>43871</v>
      </c>
      <c r="C22" s="25">
        <f>[2]HORAIRE!$AN$1152</f>
        <v>0</v>
      </c>
      <c r="D22" s="25">
        <f>[2]HORAIRE!$AP$1152</f>
        <v>0</v>
      </c>
      <c r="E22" s="25">
        <f>$C$22+$D$22</f>
        <v>0</v>
      </c>
      <c r="F22" s="130"/>
      <c r="G22" s="131"/>
      <c r="H22" s="132"/>
      <c r="I22" s="6"/>
      <c r="J22" s="61" t="str">
        <f>$A$22</f>
        <v>S</v>
      </c>
      <c r="K22" s="69">
        <f>$B$22</f>
        <v>43871</v>
      </c>
      <c r="L22" s="25">
        <f>[2]HORAIRE!$AN$1156</f>
        <v>0</v>
      </c>
      <c r="M22" s="25">
        <f>[2]HORAIRE!$AP$1156</f>
        <v>0</v>
      </c>
      <c r="N22" s="25">
        <f>$L$22+$M$22</f>
        <v>0</v>
      </c>
      <c r="O22" s="133">
        <f>$F$22</f>
        <v>0</v>
      </c>
      <c r="P22" s="131"/>
      <c r="Q22" s="132"/>
      <c r="R22" s="3"/>
      <c r="S22" s="54" t="str">
        <f>[2]HORAIRE!$A$10</f>
        <v>Gestion des clés</v>
      </c>
      <c r="V22" s="9"/>
      <c r="W22" s="9"/>
    </row>
    <row r="23" spans="1:23" ht="13.5" customHeight="1" thickBot="1" x14ac:dyDescent="0.3">
      <c r="A23" s="80" t="s">
        <v>19</v>
      </c>
      <c r="B23" s="75">
        <f>[4]CALENDRIER!$L$13</f>
        <v>43872</v>
      </c>
      <c r="C23" s="25">
        <f>[2]HORAIRE!$AR$1152</f>
        <v>0</v>
      </c>
      <c r="D23" s="25">
        <v>4.1666666666666664E-2</v>
      </c>
      <c r="E23" s="25">
        <f>$C$23+$D$23</f>
        <v>4.1666666666666664E-2</v>
      </c>
      <c r="F23" s="130" t="str">
        <f>$S$13</f>
        <v>Férié</v>
      </c>
      <c r="G23" s="131"/>
      <c r="H23" s="132"/>
      <c r="I23" s="6"/>
      <c r="J23" s="61" t="str">
        <f>$A$23</f>
        <v>D</v>
      </c>
      <c r="K23" s="69">
        <f>$B$23</f>
        <v>43872</v>
      </c>
      <c r="L23" s="25">
        <f>[2]HORAIRE!$AR$1156</f>
        <v>0</v>
      </c>
      <c r="M23" s="25">
        <f>[2]HORAIRE!$AT$1156</f>
        <v>0</v>
      </c>
      <c r="N23" s="25">
        <f>$L$23+$M$23</f>
        <v>0</v>
      </c>
      <c r="O23" s="133" t="str">
        <f>$F$23</f>
        <v>Férié</v>
      </c>
      <c r="P23" s="131"/>
      <c r="Q23" s="132"/>
      <c r="R23" s="3"/>
      <c r="V23" s="9"/>
      <c r="W23" s="9"/>
    </row>
    <row r="24" spans="1:23" ht="13.5" customHeight="1" thickBot="1" x14ac:dyDescent="0.3">
      <c r="A24" s="80" t="s">
        <v>20</v>
      </c>
      <c r="B24" s="75">
        <f>[4]CALENDRIER!$L$14</f>
        <v>43873</v>
      </c>
      <c r="C24" s="25">
        <f>[2]HORAIRE!$AV$1152</f>
        <v>0</v>
      </c>
      <c r="D24" s="25">
        <f>[2]HORAIRE!$AX$1152</f>
        <v>0</v>
      </c>
      <c r="E24" s="25">
        <f>$C$24+$D$24</f>
        <v>0</v>
      </c>
      <c r="F24" s="130"/>
      <c r="G24" s="131"/>
      <c r="H24" s="132"/>
      <c r="I24" s="6"/>
      <c r="J24" s="61" t="str">
        <f>$A$24</f>
        <v>L</v>
      </c>
      <c r="K24" s="69">
        <f>$B$24</f>
        <v>43873</v>
      </c>
      <c r="L24" s="25">
        <f>[2]HORAIRE!$AV$1156</f>
        <v>0</v>
      </c>
      <c r="M24" s="25">
        <f>[2]HORAIRE!$AX$1156</f>
        <v>0</v>
      </c>
      <c r="N24" s="25">
        <f>$L$24+$M$24</f>
        <v>0</v>
      </c>
      <c r="O24" s="133">
        <f>$F$24</f>
        <v>0</v>
      </c>
      <c r="P24" s="131"/>
      <c r="Q24" s="132"/>
      <c r="R24" s="3"/>
      <c r="V24" s="9"/>
      <c r="W24" s="9"/>
    </row>
    <row r="25" spans="1:23" ht="13.5" customHeight="1" thickBot="1" x14ac:dyDescent="0.3">
      <c r="A25" s="80" t="s">
        <v>15</v>
      </c>
      <c r="B25" s="75">
        <f>[4]CALENDRIER!$L$15</f>
        <v>43874</v>
      </c>
      <c r="C25" s="25">
        <f>[2]HORAIRE!$AZ$1152</f>
        <v>0</v>
      </c>
      <c r="D25" s="25">
        <f>[2]HORAIRE!$BB$1152</f>
        <v>0</v>
      </c>
      <c r="E25" s="25">
        <f>$C$25+$D$25</f>
        <v>0</v>
      </c>
      <c r="F25" s="130"/>
      <c r="G25" s="131"/>
      <c r="H25" s="132"/>
      <c r="I25" s="6"/>
      <c r="J25" s="61" t="str">
        <f>$A$25</f>
        <v>M</v>
      </c>
      <c r="K25" s="69">
        <f>$B$25</f>
        <v>43874</v>
      </c>
      <c r="L25" s="25">
        <f>[2]HORAIRE!$AZ$1156</f>
        <v>0</v>
      </c>
      <c r="M25" s="25">
        <f>[2]HORAIRE!$BB$1156</f>
        <v>0</v>
      </c>
      <c r="N25" s="25">
        <f>$L$25+$M$25</f>
        <v>0</v>
      </c>
      <c r="O25" s="133">
        <f>$F$25</f>
        <v>0</v>
      </c>
      <c r="P25" s="131"/>
      <c r="Q25" s="132"/>
      <c r="R25" s="3"/>
      <c r="V25" s="9"/>
      <c r="W25" s="9"/>
    </row>
    <row r="26" spans="1:23" ht="13.5" customHeight="1" thickBot="1" x14ac:dyDescent="0.3">
      <c r="A26" s="80" t="s">
        <v>15</v>
      </c>
      <c r="B26" s="75">
        <f>[4]CALENDRIER!$L$16</f>
        <v>43875</v>
      </c>
      <c r="C26" s="25">
        <f>[2]HORAIRE!$BD$1152</f>
        <v>0</v>
      </c>
      <c r="D26" s="25">
        <f>[2]HORAIRE!$BF$1152</f>
        <v>0</v>
      </c>
      <c r="E26" s="25">
        <f>$C$26+$D$26</f>
        <v>0</v>
      </c>
      <c r="F26" s="130"/>
      <c r="G26" s="131"/>
      <c r="H26" s="132"/>
      <c r="I26" s="6"/>
      <c r="J26" s="61" t="str">
        <f>$A$26</f>
        <v>M</v>
      </c>
      <c r="K26" s="69">
        <f>$B$26</f>
        <v>43875</v>
      </c>
      <c r="L26" s="25">
        <f>[2]HORAIRE!$BD$1156</f>
        <v>0</v>
      </c>
      <c r="M26" s="25">
        <f>[2]HORAIRE!$BF$1156</f>
        <v>0</v>
      </c>
      <c r="N26" s="25">
        <f>$L$26+$M$26</f>
        <v>0</v>
      </c>
      <c r="O26" s="133">
        <f>$F$26</f>
        <v>0</v>
      </c>
      <c r="P26" s="131"/>
      <c r="Q26" s="132"/>
      <c r="R26" s="3"/>
      <c r="V26" s="9"/>
      <c r="W26" s="9"/>
    </row>
    <row r="27" spans="1:23" ht="13.5" customHeight="1" thickBot="1" x14ac:dyDescent="0.3">
      <c r="A27" s="80" t="s">
        <v>16</v>
      </c>
      <c r="B27" s="75">
        <f>[4]CALENDRIER!$L$17</f>
        <v>43876</v>
      </c>
      <c r="C27" s="25">
        <f>[2]HORAIRE!$BH$1152</f>
        <v>0</v>
      </c>
      <c r="D27" s="25">
        <f>[2]HORAIRE!$BJ$1152</f>
        <v>0</v>
      </c>
      <c r="E27" s="25">
        <f>$C$27+$D$27</f>
        <v>0</v>
      </c>
      <c r="F27" s="130"/>
      <c r="G27" s="131"/>
      <c r="H27" s="132"/>
      <c r="I27" s="6"/>
      <c r="J27" s="61" t="str">
        <f>$A$27</f>
        <v>J</v>
      </c>
      <c r="K27" s="69">
        <f>$B$27</f>
        <v>43876</v>
      </c>
      <c r="L27" s="25">
        <f>[2]HORAIRE!$BH$1156</f>
        <v>0</v>
      </c>
      <c r="M27" s="25">
        <f>[2]HORAIRE!$BJ$1156</f>
        <v>0</v>
      </c>
      <c r="N27" s="25">
        <f>$L$27+$M$27</f>
        <v>0</v>
      </c>
      <c r="O27" s="133">
        <f>$F$27</f>
        <v>0</v>
      </c>
      <c r="P27" s="131"/>
      <c r="Q27" s="132"/>
      <c r="R27" s="6"/>
      <c r="V27" s="9"/>
      <c r="W27" s="9"/>
    </row>
    <row r="28" spans="1:23" ht="13.5" customHeight="1" thickBot="1" x14ac:dyDescent="0.3">
      <c r="A28" s="80" t="s">
        <v>17</v>
      </c>
      <c r="B28" s="75">
        <f>[4]CALENDRIER!$L$18</f>
        <v>43877</v>
      </c>
      <c r="C28" s="25">
        <f>[2]HORAIRE!$BL$1152</f>
        <v>0</v>
      </c>
      <c r="D28" s="25">
        <f>[2]HORAIRE!$BN$1152</f>
        <v>0</v>
      </c>
      <c r="E28" s="25">
        <f>$C$28+$D$28</f>
        <v>0</v>
      </c>
      <c r="F28" s="130"/>
      <c r="G28" s="131"/>
      <c r="H28" s="132"/>
      <c r="I28" s="6"/>
      <c r="J28" s="61" t="str">
        <f>$A$28</f>
        <v>V</v>
      </c>
      <c r="K28" s="69">
        <f>$B$28</f>
        <v>43877</v>
      </c>
      <c r="L28" s="25">
        <f>[2]HORAIRE!$BL$1156</f>
        <v>0</v>
      </c>
      <c r="M28" s="25">
        <f>[2]HORAIRE!$BN$1156</f>
        <v>0</v>
      </c>
      <c r="N28" s="25">
        <f>$L$28+$M$28</f>
        <v>0</v>
      </c>
      <c r="O28" s="133">
        <f>$F$28</f>
        <v>0</v>
      </c>
      <c r="P28" s="131"/>
      <c r="Q28" s="132"/>
      <c r="R28" s="6"/>
      <c r="V28" s="9"/>
      <c r="W28" s="9"/>
    </row>
    <row r="29" spans="1:23" ht="13.5" customHeight="1" thickBot="1" x14ac:dyDescent="0.3">
      <c r="A29" s="80" t="s">
        <v>18</v>
      </c>
      <c r="B29" s="75">
        <f>[4]CALENDRIER!$L$19</f>
        <v>43878</v>
      </c>
      <c r="C29" s="25">
        <f>[2]HORAIRE!$BP$1152</f>
        <v>0</v>
      </c>
      <c r="D29" s="25">
        <f>[2]HORAIRE!$BR$1152</f>
        <v>0</v>
      </c>
      <c r="E29" s="25">
        <f>$C$29+$D$29</f>
        <v>0</v>
      </c>
      <c r="F29" s="130"/>
      <c r="G29" s="131"/>
      <c r="H29" s="132"/>
      <c r="I29" s="6"/>
      <c r="J29" s="61" t="str">
        <f>$A$29</f>
        <v>S</v>
      </c>
      <c r="K29" s="69">
        <f>$B$29</f>
        <v>43878</v>
      </c>
      <c r="L29" s="25">
        <f>[2]HORAIRE!$BP$1156</f>
        <v>0</v>
      </c>
      <c r="M29" s="25">
        <f>[2]HORAIRE!$BR$1156</f>
        <v>0</v>
      </c>
      <c r="N29" s="25">
        <f>$L$29+$M$29</f>
        <v>0</v>
      </c>
      <c r="O29" s="133">
        <f>$F$29</f>
        <v>0</v>
      </c>
      <c r="P29" s="131"/>
      <c r="Q29" s="132"/>
      <c r="R29" s="6"/>
      <c r="S29" s="22"/>
      <c r="T29" s="9"/>
      <c r="U29" s="9"/>
      <c r="V29" s="9"/>
      <c r="W29" s="9"/>
    </row>
    <row r="30" spans="1:23" ht="13.5" customHeight="1" thickBot="1" x14ac:dyDescent="0.3">
      <c r="A30" s="80" t="s">
        <v>19</v>
      </c>
      <c r="B30" s="75">
        <f>[4]CALENDRIER!$L$20</f>
        <v>43879</v>
      </c>
      <c r="C30" s="25">
        <f>[2]HORAIRE!$BT$1152</f>
        <v>0</v>
      </c>
      <c r="D30" s="25">
        <f>[2]HORAIRE!$BV$1152</f>
        <v>0</v>
      </c>
      <c r="E30" s="25">
        <f>$C$30+$D$30</f>
        <v>0</v>
      </c>
      <c r="F30" s="130"/>
      <c r="G30" s="131"/>
      <c r="H30" s="132"/>
      <c r="I30" s="6"/>
      <c r="J30" s="61" t="str">
        <f>$A$30</f>
        <v>D</v>
      </c>
      <c r="K30" s="69">
        <f>$B$30</f>
        <v>43879</v>
      </c>
      <c r="L30" s="25">
        <f>[2]HORAIRE!$BT$1156</f>
        <v>0</v>
      </c>
      <c r="M30" s="25">
        <f>[2]HORAIRE!$BV$1156</f>
        <v>0</v>
      </c>
      <c r="N30" s="25">
        <f>$L$30+$M$30</f>
        <v>0</v>
      </c>
      <c r="O30" s="133">
        <f>$F$30</f>
        <v>0</v>
      </c>
      <c r="P30" s="131"/>
      <c r="Q30" s="132"/>
      <c r="R30" s="6"/>
      <c r="S30" s="22"/>
      <c r="T30" s="9"/>
      <c r="U30" s="9"/>
      <c r="V30" s="9"/>
      <c r="W30" s="9"/>
    </row>
    <row r="31" spans="1:23" ht="13.5" customHeight="1" thickBot="1" x14ac:dyDescent="0.3">
      <c r="A31" s="80" t="s">
        <v>20</v>
      </c>
      <c r="B31" s="75">
        <f>[4]CALENDRIER!$L$21</f>
        <v>43880</v>
      </c>
      <c r="C31" s="25">
        <f>[2]HORAIRE!$BX$1152</f>
        <v>0</v>
      </c>
      <c r="D31" s="25">
        <f>[2]HORAIRE!$BZ$1152</f>
        <v>0</v>
      </c>
      <c r="E31" s="25">
        <f>$C$31+$D$31</f>
        <v>0</v>
      </c>
      <c r="F31" s="130"/>
      <c r="G31" s="131"/>
      <c r="H31" s="132"/>
      <c r="I31" s="6"/>
      <c r="J31" s="61" t="str">
        <f>$A$31</f>
        <v>L</v>
      </c>
      <c r="K31" s="69">
        <f>$B$31</f>
        <v>43880</v>
      </c>
      <c r="L31" s="25">
        <f>[2]HORAIRE!$BX$1156</f>
        <v>0</v>
      </c>
      <c r="M31" s="25">
        <f>[2]HORAIRE!$BZ$1156</f>
        <v>0</v>
      </c>
      <c r="N31" s="25">
        <f>$L$31+$M$31</f>
        <v>0</v>
      </c>
      <c r="O31" s="133">
        <f>$F$31</f>
        <v>0</v>
      </c>
      <c r="P31" s="131"/>
      <c r="Q31" s="132"/>
      <c r="R31" s="6"/>
      <c r="S31" s="22"/>
      <c r="T31" s="9"/>
      <c r="U31" s="9"/>
      <c r="V31" s="9"/>
      <c r="W31" s="9"/>
    </row>
    <row r="32" spans="1:23" ht="13.5" customHeight="1" thickBot="1" x14ac:dyDescent="0.3">
      <c r="A32" s="80" t="s">
        <v>15</v>
      </c>
      <c r="B32" s="75">
        <f>[4]CALENDRIER!$L$22</f>
        <v>43881</v>
      </c>
      <c r="C32" s="25">
        <f>[2]HORAIRE!$CB$1152</f>
        <v>0</v>
      </c>
      <c r="D32" s="25">
        <f>[2]HORAIRE!$CD$1152</f>
        <v>0</v>
      </c>
      <c r="E32" s="25">
        <f>$C$32+$D$32</f>
        <v>0</v>
      </c>
      <c r="F32" s="130"/>
      <c r="G32" s="131"/>
      <c r="H32" s="132"/>
      <c r="I32" s="6"/>
      <c r="J32" s="61" t="str">
        <f>$A$32</f>
        <v>M</v>
      </c>
      <c r="K32" s="69">
        <f>$B$32</f>
        <v>43881</v>
      </c>
      <c r="L32" s="25">
        <f>[2]HORAIRE!$CB$1156</f>
        <v>0</v>
      </c>
      <c r="M32" s="25">
        <f>[2]HORAIRE!$CD$1156</f>
        <v>0</v>
      </c>
      <c r="N32" s="25">
        <f>$L$32+$M$32</f>
        <v>0</v>
      </c>
      <c r="O32" s="133">
        <f>$F$32</f>
        <v>0</v>
      </c>
      <c r="P32" s="131"/>
      <c r="Q32" s="132"/>
      <c r="R32" s="6"/>
      <c r="S32" s="22"/>
      <c r="T32" s="9"/>
      <c r="U32" s="9"/>
      <c r="V32" s="9"/>
      <c r="W32" s="9"/>
    </row>
    <row r="33" spans="1:23" ht="13.5" customHeight="1" thickBot="1" x14ac:dyDescent="0.3">
      <c r="A33" s="80" t="s">
        <v>15</v>
      </c>
      <c r="B33" s="75">
        <f>[4]CALENDRIER!$L$23</f>
        <v>43882</v>
      </c>
      <c r="C33" s="25">
        <f>[2]HORAIRE!$CF$1152</f>
        <v>0</v>
      </c>
      <c r="D33" s="25">
        <f>[2]HORAIRE!$CH$1152</f>
        <v>0</v>
      </c>
      <c r="E33" s="25">
        <f>$C$33+$D$33</f>
        <v>0</v>
      </c>
      <c r="F33" s="130"/>
      <c r="G33" s="131"/>
      <c r="H33" s="132"/>
      <c r="I33" s="6"/>
      <c r="J33" s="61" t="str">
        <f>$A$33</f>
        <v>M</v>
      </c>
      <c r="K33" s="69">
        <f>$B$33</f>
        <v>43882</v>
      </c>
      <c r="L33" s="25">
        <f>[2]HORAIRE!$CF$1156</f>
        <v>0</v>
      </c>
      <c r="M33" s="25">
        <f>[2]HORAIRE!$CH$1156</f>
        <v>0</v>
      </c>
      <c r="N33" s="25">
        <f>$L$33+$M$33</f>
        <v>0</v>
      </c>
      <c r="O33" s="133">
        <f>$F$33</f>
        <v>0</v>
      </c>
      <c r="P33" s="131"/>
      <c r="Q33" s="132"/>
      <c r="R33" s="6"/>
      <c r="S33" s="22"/>
      <c r="T33" s="9"/>
      <c r="U33" s="9"/>
      <c r="V33" s="9"/>
      <c r="W33" s="9"/>
    </row>
    <row r="34" spans="1:23" ht="13.5" customHeight="1" thickBot="1" x14ac:dyDescent="0.3">
      <c r="A34" s="80" t="s">
        <v>16</v>
      </c>
      <c r="B34" s="75">
        <f>[4]CALENDRIER!$L$24</f>
        <v>43883</v>
      </c>
      <c r="C34" s="25">
        <f>[2]HORAIRE!$CJ$1152</f>
        <v>0</v>
      </c>
      <c r="D34" s="25">
        <f>[2]HORAIRE!$CL$1152</f>
        <v>0</v>
      </c>
      <c r="E34" s="25">
        <f>$C$34+$D$34</f>
        <v>0</v>
      </c>
      <c r="F34" s="130"/>
      <c r="G34" s="131"/>
      <c r="H34" s="132"/>
      <c r="I34" s="6"/>
      <c r="J34" s="61" t="str">
        <f>$A$34</f>
        <v>J</v>
      </c>
      <c r="K34" s="69">
        <f>$B$34</f>
        <v>43883</v>
      </c>
      <c r="L34" s="25">
        <f>[2]HORAIRE!$CJ$1156</f>
        <v>0</v>
      </c>
      <c r="M34" s="25">
        <f>[2]HORAIRE!$CL$1156</f>
        <v>0</v>
      </c>
      <c r="N34" s="25">
        <f>$L$34+$M$34</f>
        <v>0</v>
      </c>
      <c r="O34" s="133">
        <f>$F$34</f>
        <v>0</v>
      </c>
      <c r="P34" s="131"/>
      <c r="Q34" s="132"/>
      <c r="R34" s="6"/>
      <c r="S34" s="22"/>
      <c r="T34" s="9"/>
      <c r="U34" s="9"/>
      <c r="V34" s="9"/>
      <c r="W34" s="9"/>
    </row>
    <row r="35" spans="1:23" ht="13.5" customHeight="1" thickBot="1" x14ac:dyDescent="0.3">
      <c r="A35" s="80" t="s">
        <v>17</v>
      </c>
      <c r="B35" s="75">
        <f>[4]CALENDRIER!$L$25</f>
        <v>43884</v>
      </c>
      <c r="C35" s="25">
        <f>[2]HORAIRE!$CN$1152</f>
        <v>0</v>
      </c>
      <c r="D35" s="25">
        <f>[2]HORAIRE!$CP$1152</f>
        <v>0</v>
      </c>
      <c r="E35" s="25">
        <f>$C$35+$D$35</f>
        <v>0</v>
      </c>
      <c r="F35" s="130"/>
      <c r="G35" s="131"/>
      <c r="H35" s="132"/>
      <c r="I35" s="6"/>
      <c r="J35" s="61" t="str">
        <f>$A$35</f>
        <v>V</v>
      </c>
      <c r="K35" s="69">
        <f>$B$35</f>
        <v>43884</v>
      </c>
      <c r="L35" s="25">
        <f>[2]HORAIRE!$CN$1156</f>
        <v>0</v>
      </c>
      <c r="M35" s="25">
        <f>[2]HORAIRE!$CP$1156</f>
        <v>0</v>
      </c>
      <c r="N35" s="25">
        <f>$L$35+$M$35</f>
        <v>0</v>
      </c>
      <c r="O35" s="133">
        <f>$F$35</f>
        <v>0</v>
      </c>
      <c r="P35" s="131"/>
      <c r="Q35" s="132"/>
      <c r="R35" s="6"/>
      <c r="S35" s="22"/>
      <c r="T35" s="9"/>
      <c r="U35" s="9"/>
      <c r="V35" s="9"/>
      <c r="W35" s="9"/>
    </row>
    <row r="36" spans="1:23" ht="13.5" customHeight="1" thickBot="1" x14ac:dyDescent="0.3">
      <c r="A36" s="80" t="s">
        <v>18</v>
      </c>
      <c r="B36" s="75">
        <f>[4]CALENDRIER!$L$26</f>
        <v>43885</v>
      </c>
      <c r="C36" s="25">
        <f>[2]HORAIRE!$CR$1152</f>
        <v>0</v>
      </c>
      <c r="D36" s="25">
        <f>[2]HORAIRE!$CT$1152</f>
        <v>0</v>
      </c>
      <c r="E36" s="25">
        <f>$C$36+$D$36</f>
        <v>0</v>
      </c>
      <c r="F36" s="130"/>
      <c r="G36" s="131"/>
      <c r="H36" s="132"/>
      <c r="I36" s="6"/>
      <c r="J36" s="61" t="str">
        <f>$A$36</f>
        <v>S</v>
      </c>
      <c r="K36" s="69">
        <f>$B$36</f>
        <v>43885</v>
      </c>
      <c r="L36" s="25">
        <f>[2]HORAIRE!$CR$1156</f>
        <v>0</v>
      </c>
      <c r="M36" s="25">
        <f>[2]HORAIRE!$CT$1156</f>
        <v>0</v>
      </c>
      <c r="N36" s="25">
        <f>$L$36+$M$36</f>
        <v>0</v>
      </c>
      <c r="O36" s="133">
        <f>$F$36</f>
        <v>0</v>
      </c>
      <c r="P36" s="131"/>
      <c r="Q36" s="132"/>
      <c r="R36" s="6"/>
      <c r="S36" s="22"/>
      <c r="T36" s="9"/>
      <c r="U36" s="9"/>
      <c r="V36" s="9"/>
      <c r="W36" s="9"/>
    </row>
    <row r="37" spans="1:23" ht="13.5" customHeight="1" thickBot="1" x14ac:dyDescent="0.3">
      <c r="A37" s="80" t="s">
        <v>19</v>
      </c>
      <c r="B37" s="75">
        <f>[4]CALENDRIER!$L$27</f>
        <v>43886</v>
      </c>
      <c r="C37" s="25">
        <f>[2]HORAIRE!$CV$1152</f>
        <v>0</v>
      </c>
      <c r="D37" s="25">
        <f>[2]HORAIRE!$CX$1152</f>
        <v>0</v>
      </c>
      <c r="E37" s="25">
        <f>$C$37+$D$37</f>
        <v>0</v>
      </c>
      <c r="F37" s="130"/>
      <c r="G37" s="131"/>
      <c r="H37" s="132"/>
      <c r="I37" s="6"/>
      <c r="J37" s="61" t="str">
        <f>$A$37</f>
        <v>D</v>
      </c>
      <c r="K37" s="69">
        <f>$B$37</f>
        <v>43886</v>
      </c>
      <c r="L37" s="25">
        <f>[2]HORAIRE!$CV$1156</f>
        <v>0</v>
      </c>
      <c r="M37" s="25">
        <f>[2]HORAIRE!$CX$1156</f>
        <v>0</v>
      </c>
      <c r="N37" s="25">
        <f>$L$37+$M$37</f>
        <v>0</v>
      </c>
      <c r="O37" s="133">
        <f>$F$37</f>
        <v>0</v>
      </c>
      <c r="P37" s="131"/>
      <c r="Q37" s="132"/>
      <c r="R37" s="3"/>
      <c r="S37" s="22"/>
      <c r="T37" s="9"/>
      <c r="U37" s="9"/>
      <c r="V37" s="9"/>
      <c r="W37" s="9"/>
    </row>
    <row r="38" spans="1:23" ht="13.5" customHeight="1" thickBot="1" x14ac:dyDescent="0.3">
      <c r="A38" s="80" t="s">
        <v>20</v>
      </c>
      <c r="B38" s="75">
        <f>[4]CALENDRIER!$L$28</f>
        <v>43887</v>
      </c>
      <c r="C38" s="25">
        <f>[2]HORAIRE!$CZ$1152</f>
        <v>0</v>
      </c>
      <c r="D38" s="25">
        <f>[2]HORAIRE!$DB$1152</f>
        <v>0</v>
      </c>
      <c r="E38" s="25">
        <f>$C$38+$D$38</f>
        <v>0</v>
      </c>
      <c r="F38" s="130"/>
      <c r="G38" s="131"/>
      <c r="H38" s="132"/>
      <c r="I38" s="6"/>
      <c r="J38" s="61" t="str">
        <f>$A$38</f>
        <v>L</v>
      </c>
      <c r="K38" s="69">
        <f>$B$38</f>
        <v>43887</v>
      </c>
      <c r="L38" s="25">
        <f>[2]HORAIRE!$CZ$1156</f>
        <v>0</v>
      </c>
      <c r="M38" s="25">
        <f>[2]HORAIRE!$DB$1156</f>
        <v>0</v>
      </c>
      <c r="N38" s="25">
        <f>$L$38+$M$38</f>
        <v>0</v>
      </c>
      <c r="O38" s="133">
        <f>$F$38</f>
        <v>0</v>
      </c>
      <c r="P38" s="131"/>
      <c r="Q38" s="132"/>
      <c r="R38" s="3"/>
      <c r="S38" s="22"/>
      <c r="T38" s="9"/>
      <c r="U38" s="9"/>
      <c r="V38" s="9"/>
      <c r="W38" s="9"/>
    </row>
    <row r="39" spans="1:23" ht="13.5" customHeight="1" thickBot="1" x14ac:dyDescent="0.3">
      <c r="A39" s="80" t="s">
        <v>15</v>
      </c>
      <c r="B39" s="75">
        <f>[4]CALENDRIER!$L$29</f>
        <v>43888</v>
      </c>
      <c r="C39" s="25">
        <f>[2]HORAIRE!$DD$1152</f>
        <v>0</v>
      </c>
      <c r="D39" s="25">
        <f>[2]HORAIRE!$DF$1152</f>
        <v>0</v>
      </c>
      <c r="E39" s="25">
        <f>$C$39+$D$39</f>
        <v>0</v>
      </c>
      <c r="F39" s="130"/>
      <c r="G39" s="131"/>
      <c r="H39" s="132"/>
      <c r="I39" s="6"/>
      <c r="J39" s="61" t="str">
        <f>$A$39</f>
        <v>M</v>
      </c>
      <c r="K39" s="69">
        <f>$B$39</f>
        <v>43888</v>
      </c>
      <c r="L39" s="25">
        <f>[2]HORAIRE!$DD$1156</f>
        <v>0</v>
      </c>
      <c r="M39" s="25">
        <f>[2]HORAIRE!$DF$1156</f>
        <v>0</v>
      </c>
      <c r="N39" s="25">
        <f>$L$39+$M$39</f>
        <v>0</v>
      </c>
      <c r="O39" s="133">
        <f>$F$39</f>
        <v>0</v>
      </c>
      <c r="P39" s="131"/>
      <c r="Q39" s="132"/>
      <c r="R39" s="3"/>
      <c r="S39" s="22"/>
      <c r="T39" s="9"/>
      <c r="U39" s="9"/>
      <c r="V39" s="9"/>
      <c r="W39" s="9"/>
    </row>
    <row r="40" spans="1:23" ht="13.5" customHeight="1" thickBot="1" x14ac:dyDescent="0.3">
      <c r="A40" s="80" t="s">
        <v>15</v>
      </c>
      <c r="B40" s="75">
        <f>[4]CALENDRIER!$L$30</f>
        <v>43889</v>
      </c>
      <c r="C40" s="25">
        <f>[2]HORAIRE!$DH$1152</f>
        <v>0</v>
      </c>
      <c r="D40" s="25">
        <f>[2]HORAIRE!$DJ$1152</f>
        <v>0</v>
      </c>
      <c r="E40" s="25">
        <f>$C$40+$D$40</f>
        <v>0</v>
      </c>
      <c r="F40" s="130"/>
      <c r="G40" s="131"/>
      <c r="H40" s="132"/>
      <c r="I40" s="6"/>
      <c r="J40" s="61" t="str">
        <f>$A$40</f>
        <v>M</v>
      </c>
      <c r="K40" s="69">
        <f>$B$40</f>
        <v>43889</v>
      </c>
      <c r="L40" s="25">
        <f>[2]HORAIRE!$DH$1156</f>
        <v>0</v>
      </c>
      <c r="M40" s="25">
        <f>[2]HORAIRE!$DJ$1156</f>
        <v>0</v>
      </c>
      <c r="N40" s="25">
        <f>$L$40+$M$40</f>
        <v>0</v>
      </c>
      <c r="O40" s="133">
        <f>$F$40</f>
        <v>0</v>
      </c>
      <c r="P40" s="131"/>
      <c r="Q40" s="132"/>
      <c r="R40" s="3"/>
      <c r="S40" s="22"/>
      <c r="T40" s="9"/>
      <c r="U40" s="9"/>
      <c r="V40" s="9"/>
      <c r="W40" s="9"/>
    </row>
    <row r="41" spans="1:23" ht="13.5" customHeight="1" thickBot="1" x14ac:dyDescent="0.3">
      <c r="A41" s="80" t="s">
        <v>16</v>
      </c>
      <c r="B41" s="75">
        <f>IFERROR(IF(OR([4]CALENDRIER!$L$30=0,MONTH([4]CALENDRIER!$L$30+1)&gt;MONTH([4]CALENDRIER!$L$30)),0,[4]CALENDRIER!$L$30+1),0)</f>
        <v>43890</v>
      </c>
      <c r="C41" s="25">
        <f>[2]HORAIRE!$DL$1152</f>
        <v>0</v>
      </c>
      <c r="D41" s="25">
        <f>[2]HORAIRE!$DN$1152</f>
        <v>0</v>
      </c>
      <c r="E41" s="25">
        <f>$C$41+$D$41</f>
        <v>0</v>
      </c>
      <c r="F41" s="130"/>
      <c r="G41" s="131"/>
      <c r="H41" s="132"/>
      <c r="I41" s="6"/>
      <c r="J41" s="61" t="str">
        <f>$A$41</f>
        <v>J</v>
      </c>
      <c r="K41" s="69">
        <f>$B$41</f>
        <v>43890</v>
      </c>
      <c r="L41" s="25">
        <f>[2]HORAIRE!$DL$1156</f>
        <v>0</v>
      </c>
      <c r="M41" s="25">
        <f>[2]HORAIRE!$DN$1156</f>
        <v>0</v>
      </c>
      <c r="N41" s="25">
        <f>$L$41+$M$41</f>
        <v>0</v>
      </c>
      <c r="O41" s="133">
        <f>$F$41</f>
        <v>0</v>
      </c>
      <c r="P41" s="131"/>
      <c r="Q41" s="132"/>
      <c r="R41" s="3"/>
      <c r="S41" s="22"/>
      <c r="T41" s="9"/>
      <c r="U41" s="9"/>
      <c r="V41" s="9"/>
      <c r="W41" s="9"/>
    </row>
    <row r="42" spans="1:23" ht="13.5" customHeight="1" thickBot="1" x14ac:dyDescent="0.3">
      <c r="A42" s="80" t="s">
        <v>17</v>
      </c>
      <c r="B42" s="75">
        <f>IFERROR(IF(OR([4]CALENDRIER!$L$31=0,MONTH([4]CALENDRIER!$L$31+1)&gt;MONTH([4]CALENDRIER!$L$31)),0,[4]CALENDRIER!$L$31+1),0)</f>
        <v>0</v>
      </c>
      <c r="C42" s="25">
        <f>[2]HORAIRE!$DP$1152</f>
        <v>0</v>
      </c>
      <c r="D42" s="25">
        <f>[2]HORAIRE!$DR$1152</f>
        <v>0</v>
      </c>
      <c r="E42" s="25">
        <f>$C$42+$D$42</f>
        <v>0</v>
      </c>
      <c r="F42" s="130"/>
      <c r="G42" s="131"/>
      <c r="H42" s="132"/>
      <c r="I42" s="6"/>
      <c r="J42" s="61" t="str">
        <f>$A$42</f>
        <v>V</v>
      </c>
      <c r="K42" s="69">
        <f>$B$42</f>
        <v>0</v>
      </c>
      <c r="L42" s="25">
        <f>[2]HORAIRE!$DP$1156</f>
        <v>0</v>
      </c>
      <c r="M42" s="25">
        <f>[2]HORAIRE!$DR$1156</f>
        <v>0</v>
      </c>
      <c r="N42" s="25">
        <f>$L$42+$M$42</f>
        <v>0</v>
      </c>
      <c r="O42" s="133">
        <f>$F$42</f>
        <v>0</v>
      </c>
      <c r="P42" s="131"/>
      <c r="Q42" s="132"/>
      <c r="R42" s="3"/>
      <c r="S42" s="22"/>
      <c r="T42" s="9"/>
      <c r="U42" s="9"/>
      <c r="V42" s="9"/>
      <c r="W42" s="9"/>
    </row>
    <row r="43" spans="1:23" ht="13.5" customHeight="1" thickBot="1" x14ac:dyDescent="0.3">
      <c r="A43" s="80" t="s">
        <v>18</v>
      </c>
      <c r="B43" s="75">
        <f>IFERROR(IF(OR([4]CALENDRIER!$L$32=0,MONTH([4]CALENDRIER!$L$32+1)&gt;MONTH([4]CALENDRIER!$L$32)),0,[4]CALENDRIER!$L$32+1),0)</f>
        <v>0</v>
      </c>
      <c r="C43" s="25">
        <f>IF($B$43=0,0,[2]HORAIRE!DT$1152)</f>
        <v>0</v>
      </c>
      <c r="D43" s="25">
        <f>IF($B$43="",0,[2]HORAIRE!DV$1152)</f>
        <v>0</v>
      </c>
      <c r="E43" s="25">
        <f>$C$43+$D$43</f>
        <v>0</v>
      </c>
      <c r="F43" s="130"/>
      <c r="G43" s="131"/>
      <c r="H43" s="132"/>
      <c r="I43" s="6"/>
      <c r="J43" s="61" t="str">
        <f>$A$43</f>
        <v>S</v>
      </c>
      <c r="K43" s="69">
        <f>$B$43</f>
        <v>0</v>
      </c>
      <c r="L43" s="25">
        <f>IF($B$43="",0,[2]HORAIRE!DT$1156)</f>
        <v>0</v>
      </c>
      <c r="M43" s="25">
        <f>IF($B$43="",0,[2]HORAIRE!$DV$1156)</f>
        <v>0</v>
      </c>
      <c r="N43" s="25">
        <f>$L$43+$M$43</f>
        <v>0</v>
      </c>
      <c r="O43" s="133">
        <f>$F$43</f>
        <v>0</v>
      </c>
      <c r="P43" s="131"/>
      <c r="Q43" s="132"/>
      <c r="R43" s="3"/>
      <c r="S43" s="22"/>
      <c r="T43" s="9"/>
      <c r="U43" s="9"/>
      <c r="V43" s="9"/>
      <c r="W43" s="9"/>
    </row>
    <row r="44" spans="1:23" ht="24" customHeight="1" thickBot="1" x14ac:dyDescent="0.3">
      <c r="A44" s="144" t="s">
        <v>21</v>
      </c>
      <c r="B44" s="144"/>
      <c r="C44" s="144"/>
      <c r="D44" s="26" t="s">
        <v>22</v>
      </c>
      <c r="E44" s="25"/>
      <c r="F44" s="28"/>
      <c r="G44" s="29"/>
      <c r="H44" s="30"/>
      <c r="I44" s="30"/>
      <c r="J44" s="144" t="str">
        <f>$A$44</f>
        <v>TOTAL DES HEURES</v>
      </c>
      <c r="K44" s="144"/>
      <c r="L44" s="144"/>
      <c r="M44" s="26" t="str">
        <f>$D$44</f>
        <v>Semaine</v>
      </c>
      <c r="N44" s="27">
        <f>SUM($N$13:$N$43)-SUM($N$18,$N$25,$N$32,$N$39)</f>
        <v>0</v>
      </c>
      <c r="O44" s="28"/>
      <c r="P44" s="29"/>
      <c r="Q44" s="30"/>
      <c r="R44" s="3"/>
      <c r="S44" s="7"/>
      <c r="T44" s="8"/>
      <c r="U44" s="9"/>
      <c r="V44" s="8"/>
      <c r="W44" s="8"/>
    </row>
    <row r="45" spans="1:23" ht="24" customHeight="1" thickBot="1" x14ac:dyDescent="0.3">
      <c r="A45" s="145"/>
      <c r="B45" s="145"/>
      <c r="C45" s="145"/>
      <c r="D45" s="31" t="s">
        <v>23</v>
      </c>
      <c r="E45" s="32">
        <f>SUMPRODUCT((A13:A43="D")*(F13:F43="Férié")*(E13:E43))</f>
        <v>4.1666666666666664E-2</v>
      </c>
      <c r="F45" s="28"/>
      <c r="G45" s="29"/>
      <c r="H45" s="30"/>
      <c r="I45" s="30"/>
      <c r="J45" s="145"/>
      <c r="K45" s="145"/>
      <c r="L45" s="145"/>
      <c r="M45" s="31" t="s">
        <v>23</v>
      </c>
      <c r="N45" s="32">
        <f>SUM($N$18,$N$25,$N$32,$N$39)</f>
        <v>0</v>
      </c>
      <c r="O45" s="28"/>
      <c r="P45" s="29"/>
      <c r="Q45" s="30"/>
      <c r="R45" s="3"/>
      <c r="S45" s="7"/>
      <c r="T45" s="8"/>
      <c r="U45" s="9"/>
      <c r="V45" s="8"/>
      <c r="W45" s="8"/>
    </row>
    <row r="46" spans="1:23" ht="15" customHeight="1" thickBot="1" x14ac:dyDescent="0.3">
      <c r="A46" s="146" t="s">
        <v>24</v>
      </c>
      <c r="B46" s="146"/>
      <c r="C46" s="146"/>
      <c r="D46" s="33"/>
      <c r="E46" s="33"/>
      <c r="F46" s="34"/>
      <c r="G46" s="35"/>
      <c r="H46" s="35"/>
      <c r="I46" s="35"/>
      <c r="J46" s="146" t="str">
        <f>$A$46</f>
        <v>SIGNATURES</v>
      </c>
      <c r="K46" s="146"/>
      <c r="L46" s="146"/>
      <c r="M46" s="36"/>
      <c r="N46" s="37"/>
      <c r="O46" s="35"/>
      <c r="P46" s="35"/>
      <c r="Q46" s="35"/>
      <c r="R46" s="38"/>
      <c r="S46" s="7"/>
      <c r="T46" s="8"/>
      <c r="U46" s="9"/>
      <c r="V46" s="8"/>
      <c r="W46" s="8"/>
    </row>
    <row r="47" spans="1:23" ht="27.75" customHeight="1" thickTop="1" thickBot="1" x14ac:dyDescent="0.3">
      <c r="A47" s="134" t="s">
        <v>25</v>
      </c>
      <c r="B47" s="135"/>
      <c r="C47" s="135"/>
      <c r="D47" s="135"/>
      <c r="E47" s="135"/>
      <c r="F47" s="135"/>
      <c r="G47" s="136"/>
      <c r="H47" s="39" t="s">
        <v>26</v>
      </c>
      <c r="I47" s="30" t="s">
        <v>1</v>
      </c>
      <c r="J47" s="134" t="str">
        <f>$A$47</f>
        <v>Du bénéficiaire
Attestant l'exactitude du nombre d'heures d'interventions effectuées dans le mois suivant le détail journalier ci-dessus :</v>
      </c>
      <c r="K47" s="135"/>
      <c r="L47" s="135"/>
      <c r="M47" s="135"/>
      <c r="N47" s="135"/>
      <c r="O47" s="135"/>
      <c r="P47" s="136"/>
      <c r="Q47" s="39" t="str">
        <f>$H$47</f>
        <v>TOTAL
MOIS</v>
      </c>
      <c r="R47" s="3"/>
      <c r="S47" s="7"/>
      <c r="T47" s="8"/>
      <c r="U47" s="9"/>
      <c r="V47" s="8"/>
      <c r="W47" s="8"/>
    </row>
    <row r="48" spans="1:23" ht="57" customHeight="1" thickTop="1" thickBot="1" x14ac:dyDescent="0.3">
      <c r="A48" s="137"/>
      <c r="B48" s="138"/>
      <c r="C48" s="138"/>
      <c r="D48" s="138"/>
      <c r="E48" s="138"/>
      <c r="F48" s="138"/>
      <c r="G48" s="139"/>
      <c r="H48" s="40">
        <f>$E44+$E45</f>
        <v>4.1666666666666664E-2</v>
      </c>
      <c r="J48" s="137"/>
      <c r="K48" s="138"/>
      <c r="L48" s="138"/>
      <c r="M48" s="138"/>
      <c r="N48" s="138"/>
      <c r="O48" s="138"/>
      <c r="P48" s="139"/>
      <c r="Q48" s="40">
        <f>$N44+$N45</f>
        <v>0</v>
      </c>
      <c r="S48" s="7"/>
    </row>
    <row r="49" spans="1:23" ht="48" customHeight="1" thickTop="1" x14ac:dyDescent="0.25">
      <c r="A49" s="140" t="s">
        <v>2</v>
      </c>
      <c r="B49" s="141"/>
      <c r="C49" s="141"/>
      <c r="D49" s="141"/>
      <c r="E49" s="141"/>
      <c r="F49" s="141"/>
      <c r="G49" s="141"/>
      <c r="H49" s="142"/>
      <c r="I49" s="41"/>
      <c r="J49" s="140" t="str">
        <f>$A$49</f>
        <v>De l'intervenant(e)</v>
      </c>
      <c r="K49" s="141"/>
      <c r="L49" s="141"/>
      <c r="M49" s="141"/>
      <c r="N49" s="141"/>
      <c r="O49" s="141"/>
      <c r="P49" s="141"/>
      <c r="Q49" s="142"/>
      <c r="R49" s="42"/>
      <c r="S49" s="7"/>
      <c r="T49" s="8"/>
      <c r="U49" s="9"/>
      <c r="V49" s="8"/>
      <c r="W49" s="8"/>
    </row>
    <row r="50" spans="1:23" ht="9" customHeight="1" x14ac:dyDescent="0.25">
      <c r="A50" s="143" t="s">
        <v>27</v>
      </c>
      <c r="B50" s="143"/>
      <c r="C50" s="143"/>
      <c r="D50" s="143"/>
      <c r="E50" s="143"/>
      <c r="F50" s="143"/>
      <c r="G50" s="143"/>
      <c r="H50" s="143"/>
      <c r="I50" s="7"/>
      <c r="J50" s="143" t="str">
        <f>$A$50</f>
        <v>PO10-Presta-FO02a-V1 - 19/10/2015</v>
      </c>
      <c r="K50" s="143"/>
      <c r="L50" s="143"/>
      <c r="M50" s="143"/>
      <c r="N50" s="143"/>
      <c r="O50" s="143"/>
      <c r="P50" s="143"/>
      <c r="Q50" s="143"/>
      <c r="R50" s="23"/>
      <c r="S50" s="7"/>
      <c r="T50" s="8"/>
      <c r="U50" s="9"/>
      <c r="V50" s="8"/>
      <c r="W50" s="8"/>
    </row>
    <row r="51" spans="1:23" x14ac:dyDescent="0.25">
      <c r="A51" s="81"/>
      <c r="B51" s="76"/>
      <c r="C51" s="44"/>
      <c r="D51" s="44"/>
      <c r="E51" s="45"/>
      <c r="F51" s="43"/>
      <c r="G51" s="43"/>
      <c r="H51" s="43"/>
      <c r="I51" s="43"/>
      <c r="J51" s="64"/>
      <c r="K51" s="70"/>
      <c r="L51" s="44"/>
      <c r="M51" s="44"/>
      <c r="N51" s="45"/>
      <c r="O51" s="43"/>
      <c r="P51" s="43"/>
      <c r="Q51" s="43"/>
    </row>
  </sheetData>
  <mergeCells count="104">
    <mergeCell ref="A50:H50"/>
    <mergeCell ref="J50:Q50"/>
    <mergeCell ref="F43:H43"/>
    <mergeCell ref="O43:Q43"/>
    <mergeCell ref="A44:C45"/>
    <mergeCell ref="J44:L45"/>
    <mergeCell ref="A46:C46"/>
    <mergeCell ref="J46:L46"/>
    <mergeCell ref="F40:H40"/>
    <mergeCell ref="O40:Q40"/>
    <mergeCell ref="F41:H41"/>
    <mergeCell ref="O41:Q41"/>
    <mergeCell ref="F42:H42"/>
    <mergeCell ref="O42:Q42"/>
    <mergeCell ref="F39:H39"/>
    <mergeCell ref="O39:Q39"/>
    <mergeCell ref="F34:H34"/>
    <mergeCell ref="O34:Q34"/>
    <mergeCell ref="F35:H35"/>
    <mergeCell ref="O35:Q35"/>
    <mergeCell ref="F36:H36"/>
    <mergeCell ref="O36:Q36"/>
    <mergeCell ref="F31:H31"/>
    <mergeCell ref="O31:Q31"/>
    <mergeCell ref="F32:H32"/>
    <mergeCell ref="O32:Q32"/>
    <mergeCell ref="F33:H33"/>
    <mergeCell ref="O33:Q33"/>
    <mergeCell ref="A47:G48"/>
    <mergeCell ref="J47:P48"/>
    <mergeCell ref="A49:H49"/>
    <mergeCell ref="J49:Q49"/>
    <mergeCell ref="F30:H30"/>
    <mergeCell ref="O30:Q30"/>
    <mergeCell ref="F25:H25"/>
    <mergeCell ref="O25:Q25"/>
    <mergeCell ref="F26:H26"/>
    <mergeCell ref="O26:Q26"/>
    <mergeCell ref="F27:H27"/>
    <mergeCell ref="O27:Q27"/>
    <mergeCell ref="F22:H22"/>
    <mergeCell ref="O22:Q22"/>
    <mergeCell ref="F23:H23"/>
    <mergeCell ref="O23:Q23"/>
    <mergeCell ref="F24:H24"/>
    <mergeCell ref="O24:Q24"/>
    <mergeCell ref="F37:H37"/>
    <mergeCell ref="O37:Q37"/>
    <mergeCell ref="F38:H38"/>
    <mergeCell ref="O38:Q38"/>
    <mergeCell ref="F21:H21"/>
    <mergeCell ref="O21:Q21"/>
    <mergeCell ref="F16:H16"/>
    <mergeCell ref="O16:Q16"/>
    <mergeCell ref="F17:H17"/>
    <mergeCell ref="O17:Q17"/>
    <mergeCell ref="F18:H18"/>
    <mergeCell ref="O18:Q18"/>
    <mergeCell ref="F13:H13"/>
    <mergeCell ref="O13:Q13"/>
    <mergeCell ref="F14:H14"/>
    <mergeCell ref="O14:Q14"/>
    <mergeCell ref="F15:H15"/>
    <mergeCell ref="O15:Q15"/>
    <mergeCell ref="F28:H28"/>
    <mergeCell ref="O28:Q28"/>
    <mergeCell ref="F29:H29"/>
    <mergeCell ref="O29:Q29"/>
    <mergeCell ref="A12:H12"/>
    <mergeCell ref="J12:Q12"/>
    <mergeCell ref="A10:A11"/>
    <mergeCell ref="B10:B11"/>
    <mergeCell ref="C10:D10"/>
    <mergeCell ref="E10:E11"/>
    <mergeCell ref="F10:H11"/>
    <mergeCell ref="J10:J11"/>
    <mergeCell ref="A7:B7"/>
    <mergeCell ref="C7:H8"/>
    <mergeCell ref="J7:K7"/>
    <mergeCell ref="L7:Q8"/>
    <mergeCell ref="A9:H9"/>
    <mergeCell ref="J9:Q9"/>
    <mergeCell ref="F19:H19"/>
    <mergeCell ref="O19:Q19"/>
    <mergeCell ref="F20:H20"/>
    <mergeCell ref="O20:Q20"/>
    <mergeCell ref="A3:H3"/>
    <mergeCell ref="J3:Q3"/>
    <mergeCell ref="E4:F4"/>
    <mergeCell ref="N4:O4"/>
    <mergeCell ref="A6:C6"/>
    <mergeCell ref="D6:E6"/>
    <mergeCell ref="J6:L6"/>
    <mergeCell ref="M6:N6"/>
    <mergeCell ref="A1:B2"/>
    <mergeCell ref="C1:H1"/>
    <mergeCell ref="J1:K2"/>
    <mergeCell ref="L1:Q1"/>
    <mergeCell ref="C2:H2"/>
    <mergeCell ref="L2:Q2"/>
    <mergeCell ref="K10:K11"/>
    <mergeCell ref="L10:M10"/>
    <mergeCell ref="N10:N11"/>
    <mergeCell ref="O10:Q11"/>
  </mergeCells>
  <conditionalFormatting sqref="A1:A12 J1:J12 J46:J1048576 A46:A1048576">
    <cfRule type="cellIs" dxfId="95" priority="23667" operator="equal">
      <formula>"D"</formula>
    </cfRule>
  </conditionalFormatting>
  <conditionalFormatting sqref="K13:K43">
    <cfRule type="cellIs" dxfId="94" priority="23589" operator="equal">
      <formula>0</formula>
    </cfRule>
  </conditionalFormatting>
  <conditionalFormatting sqref="J13:J40 J43">
    <cfRule type="cellIs" dxfId="93" priority="23586" operator="equal">
      <formula>"D"</formula>
    </cfRule>
  </conditionalFormatting>
  <conditionalFormatting sqref="J13:J40 J43">
    <cfRule type="cellIs" dxfId="92" priority="23585" operator="equal">
      <formula>0</formula>
    </cfRule>
  </conditionalFormatting>
  <conditionalFormatting sqref="J41:J42">
    <cfRule type="cellIs" dxfId="91" priority="23584" operator="equal">
      <formula>"D"</formula>
    </cfRule>
  </conditionalFormatting>
  <conditionalFormatting sqref="J41:J42">
    <cfRule type="cellIs" dxfId="90" priority="23583" operator="equal">
      <formula>0</formula>
    </cfRule>
  </conditionalFormatting>
  <conditionalFormatting sqref="J13:J40 J43">
    <cfRule type="cellIs" dxfId="89" priority="23582" operator="equal">
      <formula>"D"</formula>
    </cfRule>
  </conditionalFormatting>
  <conditionalFormatting sqref="J13:J40 J43">
    <cfRule type="cellIs" dxfId="88" priority="23581" operator="equal">
      <formula>0</formula>
    </cfRule>
  </conditionalFormatting>
  <conditionalFormatting sqref="J41:J42">
    <cfRule type="cellIs" dxfId="87" priority="23580" operator="equal">
      <formula>"D"</formula>
    </cfRule>
  </conditionalFormatting>
  <conditionalFormatting sqref="J41:J42">
    <cfRule type="cellIs" dxfId="86" priority="23579" operator="equal">
      <formula>0</formula>
    </cfRule>
  </conditionalFormatting>
  <conditionalFormatting sqref="J43 J13:J40">
    <cfRule type="cellIs" dxfId="85" priority="23578" operator="equal">
      <formula>"D"</formula>
    </cfRule>
  </conditionalFormatting>
  <conditionalFormatting sqref="J13:J40 J43">
    <cfRule type="cellIs" dxfId="84" priority="23577" operator="equal">
      <formula>0</formula>
    </cfRule>
  </conditionalFormatting>
  <conditionalFormatting sqref="J41:J42">
    <cfRule type="cellIs" dxfId="83" priority="23576" operator="equal">
      <formula>"D"</formula>
    </cfRule>
  </conditionalFormatting>
  <conditionalFormatting sqref="J41:J42">
    <cfRule type="cellIs" dxfId="82" priority="23575" operator="equal">
      <formula>0</formula>
    </cfRule>
  </conditionalFormatting>
  <conditionalFormatting sqref="J13:J43">
    <cfRule type="cellIs" dxfId="81" priority="23574" operator="equal">
      <formula>"D"</formula>
    </cfRule>
  </conditionalFormatting>
  <conditionalFormatting sqref="J13:J43">
    <cfRule type="cellIs" dxfId="80" priority="23573" operator="equal">
      <formula>0</formula>
    </cfRule>
  </conditionalFormatting>
  <conditionalFormatting sqref="J13">
    <cfRule type="cellIs" dxfId="79" priority="23572" operator="equal">
      <formula>"""D"""</formula>
    </cfRule>
  </conditionalFormatting>
  <conditionalFormatting sqref="J13:J43">
    <cfRule type="cellIs" dxfId="78" priority="23571" operator="equal">
      <formula>"D"</formula>
    </cfRule>
  </conditionalFormatting>
  <conditionalFormatting sqref="J13:J43">
    <cfRule type="cellIs" dxfId="77" priority="23570" operator="equal">
      <formula>0</formula>
    </cfRule>
  </conditionalFormatting>
  <conditionalFormatting sqref="J13">
    <cfRule type="cellIs" dxfId="76" priority="23569" operator="equal">
      <formula>"""D"""</formula>
    </cfRule>
  </conditionalFormatting>
  <conditionalFormatting sqref="J13:J43">
    <cfRule type="cellIs" dxfId="75" priority="23568" operator="equal">
      <formula>"D"</formula>
    </cfRule>
  </conditionalFormatting>
  <conditionalFormatting sqref="J13:J43">
    <cfRule type="cellIs" dxfId="74" priority="23567" operator="equal">
      <formula>0</formula>
    </cfRule>
  </conditionalFormatting>
  <conditionalFormatting sqref="J13:J43">
    <cfRule type="cellIs" dxfId="73" priority="23566" operator="equal">
      <formula>"D"</formula>
    </cfRule>
  </conditionalFormatting>
  <conditionalFormatting sqref="J43 J13:J40">
    <cfRule type="cellIs" dxfId="72" priority="23565" operator="equal">
      <formula>"D"</formula>
    </cfRule>
  </conditionalFormatting>
  <conditionalFormatting sqref="J13:J40 J43">
    <cfRule type="cellIs" dxfId="71" priority="23564" operator="equal">
      <formula>0</formula>
    </cfRule>
  </conditionalFormatting>
  <conditionalFormatting sqref="J41:J42">
    <cfRule type="cellIs" dxfId="70" priority="23563" operator="equal">
      <formula>"D"</formula>
    </cfRule>
  </conditionalFormatting>
  <conditionalFormatting sqref="J41:J42">
    <cfRule type="cellIs" dxfId="69" priority="23562" operator="equal">
      <formula>0</formula>
    </cfRule>
  </conditionalFormatting>
  <conditionalFormatting sqref="J13:J43">
    <cfRule type="cellIs" dxfId="68" priority="23561" operator="equal">
      <formula>"D"</formula>
    </cfRule>
  </conditionalFormatting>
  <conditionalFormatting sqref="J13:J43">
    <cfRule type="cellIs" dxfId="67" priority="23560" operator="equal">
      <formula>0</formula>
    </cfRule>
  </conditionalFormatting>
  <conditionalFormatting sqref="J13">
    <cfRule type="cellIs" dxfId="66" priority="23559" operator="equal">
      <formula>"""D"""</formula>
    </cfRule>
  </conditionalFormatting>
  <conditionalFormatting sqref="J13:J43">
    <cfRule type="cellIs" dxfId="65" priority="23558" operator="equal">
      <formula>"D"</formula>
    </cfRule>
  </conditionalFormatting>
  <conditionalFormatting sqref="J13:J43">
    <cfRule type="cellIs" dxfId="64" priority="23557" operator="equal">
      <formula>0</formula>
    </cfRule>
  </conditionalFormatting>
  <conditionalFormatting sqref="J13">
    <cfRule type="cellIs" dxfId="63" priority="23556" operator="equal">
      <formula>"""D"""</formula>
    </cfRule>
  </conditionalFormatting>
  <conditionalFormatting sqref="J13:J43">
    <cfRule type="cellIs" dxfId="62" priority="23555" operator="equal">
      <formula>"D"</formula>
    </cfRule>
  </conditionalFormatting>
  <conditionalFormatting sqref="J13:J43">
    <cfRule type="cellIs" dxfId="61" priority="23554" operator="equal">
      <formula>0</formula>
    </cfRule>
  </conditionalFormatting>
  <conditionalFormatting sqref="J13:J43">
    <cfRule type="cellIs" dxfId="60" priority="23553" operator="equal">
      <formula>"D"</formula>
    </cfRule>
  </conditionalFormatting>
  <conditionalFormatting sqref="J13:J43">
    <cfRule type="cellIs" dxfId="59" priority="23552" operator="equal">
      <formula>"D"</formula>
    </cfRule>
  </conditionalFormatting>
  <conditionalFormatting sqref="J13:J43">
    <cfRule type="cellIs" dxfId="58" priority="23551" operator="equal">
      <formula>0</formula>
    </cfRule>
  </conditionalFormatting>
  <conditionalFormatting sqref="J13">
    <cfRule type="cellIs" dxfId="57" priority="23550" operator="equal">
      <formula>"""D"""</formula>
    </cfRule>
  </conditionalFormatting>
  <conditionalFormatting sqref="J13:J43">
    <cfRule type="cellIs" dxfId="56" priority="23549" operator="equal">
      <formula>"D"</formula>
    </cfRule>
  </conditionalFormatting>
  <conditionalFormatting sqref="J13:J43">
    <cfRule type="cellIs" dxfId="55" priority="23548" operator="equal">
      <formula>0</formula>
    </cfRule>
  </conditionalFormatting>
  <conditionalFormatting sqref="J13">
    <cfRule type="cellIs" dxfId="54" priority="23547" operator="equal">
      <formula>"""D"""</formula>
    </cfRule>
  </conditionalFormatting>
  <conditionalFormatting sqref="J13:J43">
    <cfRule type="cellIs" dxfId="53" priority="23546" operator="equal">
      <formula>"D"</formula>
    </cfRule>
  </conditionalFormatting>
  <conditionalFormatting sqref="J13:J43">
    <cfRule type="cellIs" dxfId="52" priority="23545" operator="equal">
      <formula>0</formula>
    </cfRule>
  </conditionalFormatting>
  <conditionalFormatting sqref="J13:J43">
    <cfRule type="cellIs" dxfId="51" priority="23544" operator="equal">
      <formula>"D"</formula>
    </cfRule>
  </conditionalFormatting>
  <conditionalFormatting sqref="J13:J43">
    <cfRule type="cellIs" dxfId="50" priority="23543" operator="equal">
      <formula>"D"</formula>
    </cfRule>
  </conditionalFormatting>
  <conditionalFormatting sqref="A44:A45 J44:J45">
    <cfRule type="cellIs" dxfId="49" priority="21941" operator="equal">
      <formula>"D"</formula>
    </cfRule>
  </conditionalFormatting>
  <conditionalFormatting sqref="A13:A43">
    <cfRule type="cellIs" dxfId="48" priority="16" operator="equal">
      <formula>"dim."</formula>
    </cfRule>
    <cfRule type="cellIs" dxfId="47" priority="21841" operator="equal">
      <formula>"D"</formula>
    </cfRule>
  </conditionalFormatting>
  <conditionalFormatting sqref="A13:B43">
    <cfRule type="cellIs" dxfId="46" priority="21840" operator="equal">
      <formula>0</formula>
    </cfRule>
  </conditionalFormatting>
  <conditionalFormatting sqref="A20 A32">
    <cfRule type="cellIs" dxfId="45" priority="21839" operator="equal">
      <formula>"""D"""</formula>
    </cfRule>
  </conditionalFormatting>
  <conditionalFormatting sqref="A27">
    <cfRule type="cellIs" dxfId="44" priority="21838" operator="equal">
      <formula>"""D"""</formula>
    </cfRule>
  </conditionalFormatting>
  <conditionalFormatting sqref="A34">
    <cfRule type="cellIs" dxfId="43" priority="21837" operator="equal">
      <formula>"""D"""</formula>
    </cfRule>
  </conditionalFormatting>
  <conditionalFormatting sqref="A27">
    <cfRule type="cellIs" dxfId="42" priority="21514" operator="equal">
      <formula>"""D"""</formula>
    </cfRule>
  </conditionalFormatting>
  <conditionalFormatting sqref="A34">
    <cfRule type="cellIs" dxfId="41" priority="21513" operator="equal">
      <formula>"""D"""</formula>
    </cfRule>
  </conditionalFormatting>
  <conditionalFormatting sqref="A1:A2 J1:J2">
    <cfRule type="cellIs" dxfId="40" priority="17246" operator="equal">
      <formula>"D"</formula>
    </cfRule>
  </conditionalFormatting>
  <conditionalFormatting sqref="A1:Q2">
    <cfRule type="cellIs" dxfId="39" priority="17245" operator="equal">
      <formula>0</formula>
    </cfRule>
  </conditionalFormatting>
  <conditionalFormatting sqref="A1:A2">
    <cfRule type="cellIs" dxfId="38" priority="17244" operator="equal">
      <formula>"D"</formula>
    </cfRule>
  </conditionalFormatting>
  <conditionalFormatting sqref="A1:H2">
    <cfRule type="cellIs" dxfId="37" priority="17243" operator="equal">
      <formula>0</formula>
    </cfRule>
  </conditionalFormatting>
  <conditionalFormatting sqref="A1:A2">
    <cfRule type="cellIs" dxfId="36" priority="17242" operator="equal">
      <formula>"D"</formula>
    </cfRule>
  </conditionalFormatting>
  <conditionalFormatting sqref="A1:H2">
    <cfRule type="cellIs" dxfId="35" priority="17241" operator="equal">
      <formula>0</formula>
    </cfRule>
  </conditionalFormatting>
  <conditionalFormatting sqref="J1:J2">
    <cfRule type="cellIs" dxfId="34" priority="17240" operator="equal">
      <formula>"D"</formula>
    </cfRule>
  </conditionalFormatting>
  <conditionalFormatting sqref="J1:Q2">
    <cfRule type="cellIs" dxfId="33" priority="17239" operator="equal">
      <formula>0</formula>
    </cfRule>
  </conditionalFormatting>
  <conditionalFormatting sqref="J1:J2">
    <cfRule type="cellIs" dxfId="32" priority="17238" operator="equal">
      <formula>"D"</formula>
    </cfRule>
  </conditionalFormatting>
  <conditionalFormatting sqref="J1:Q2">
    <cfRule type="cellIs" dxfId="31" priority="17237" operator="equal">
      <formula>0</formula>
    </cfRule>
  </conditionalFormatting>
  <conditionalFormatting sqref="A6:D6 T1:XFD13 A1:R5 F6:R6 A7:C7 A8:B8 I7:R8 A9:R22 B16:B43 T15:XFD22 T14:U14 W14:XFD14 F14:H27 A23:XFD1048576 A14:A43">
    <cfRule type="cellIs" dxfId="30" priority="8141" operator="equal">
      <formula>0</formula>
    </cfRule>
  </conditionalFormatting>
  <conditionalFormatting sqref="T1:XFD13 A1:R6 A7:C7 A8:B8 I7:R8 A9:R22 B16:B40 T15:XFD22 T14:U14 W14:XFD14 F14:H27 A23:XFD1048576 A14:A43">
    <cfRule type="cellIs" dxfId="29" priority="8331" operator="equal">
      <formula>""</formula>
    </cfRule>
  </conditionalFormatting>
  <conditionalFormatting sqref="S10:S12">
    <cfRule type="cellIs" dxfId="28" priority="8004" operator="equal">
      <formula>0</formula>
    </cfRule>
  </conditionalFormatting>
  <conditionalFormatting sqref="S18">
    <cfRule type="cellIs" dxfId="27" priority="7999" operator="equal">
      <formula>0</formula>
    </cfRule>
  </conditionalFormatting>
  <conditionalFormatting sqref="S13:S17 S19:S22">
    <cfRule type="cellIs" dxfId="26" priority="8000" operator="equal">
      <formula>0</formula>
    </cfRule>
  </conditionalFormatting>
  <conditionalFormatting sqref="A1:XFD13 A14:U14 W14:XFD14 F14:H18 A15:XFD1048576 A14:A43">
    <cfRule type="cellIs" dxfId="25" priority="5374" operator="equal">
      <formula>$S$18</formula>
    </cfRule>
    <cfRule type="cellIs" dxfId="24" priority="5375" operator="equal">
      <formula>$S$17</formula>
    </cfRule>
    <cfRule type="cellIs" dxfId="23" priority="5376" operator="equal">
      <formula>$S$16</formula>
    </cfRule>
    <cfRule type="cellIs" dxfId="22" priority="5377" operator="equal">
      <formula>$S$13</formula>
    </cfRule>
    <cfRule type="cellIs" dxfId="21" priority="7996" operator="equal">
      <formula>$S$15</formula>
    </cfRule>
    <cfRule type="cellIs" dxfId="20" priority="7997" operator="equal">
      <formula>$S$14</formula>
    </cfRule>
  </conditionalFormatting>
  <conditionalFormatting sqref="A27">
    <cfRule type="cellIs" dxfId="19" priority="110" operator="equal">
      <formula>"""D"""</formula>
    </cfRule>
  </conditionalFormatting>
  <conditionalFormatting sqref="A34">
    <cfRule type="cellIs" dxfId="18" priority="109" operator="equal">
      <formula>"""D"""</formula>
    </cfRule>
  </conditionalFormatting>
  <conditionalFormatting sqref="A41">
    <cfRule type="cellIs" dxfId="17" priority="108" operator="equal">
      <formula>"""D"""</formula>
    </cfRule>
  </conditionalFormatting>
  <conditionalFormatting sqref="A27">
    <cfRule type="cellIs" dxfId="16" priority="18" operator="equal">
      <formula>"""D"""</formula>
    </cfRule>
  </conditionalFormatting>
  <conditionalFormatting sqref="A34">
    <cfRule type="cellIs" dxfId="15" priority="17" operator="equal">
      <formula>"""D"""</formula>
    </cfRule>
  </conditionalFormatting>
  <conditionalFormatting sqref="A27">
    <cfRule type="cellIs" dxfId="14" priority="15" operator="equal">
      <formula>"""D"""</formula>
    </cfRule>
  </conditionalFormatting>
  <conditionalFormatting sqref="A34">
    <cfRule type="cellIs" dxfId="13" priority="14" operator="equal">
      <formula>"""D"""</formula>
    </cfRule>
  </conditionalFormatting>
  <conditionalFormatting sqref="A34">
    <cfRule type="cellIs" dxfId="12" priority="13" operator="equal">
      <formula>"""D"""</formula>
    </cfRule>
  </conditionalFormatting>
  <conditionalFormatting sqref="A34">
    <cfRule type="cellIs" dxfId="11" priority="12" operator="equal">
      <formula>"""D"""</formula>
    </cfRule>
  </conditionalFormatting>
  <conditionalFormatting sqref="A34">
    <cfRule type="cellIs" dxfId="10" priority="11" operator="equal">
      <formula>"""D"""</formula>
    </cfRule>
  </conditionalFormatting>
  <conditionalFormatting sqref="A34">
    <cfRule type="cellIs" dxfId="9" priority="10" operator="equal">
      <formula>"""D"""</formula>
    </cfRule>
  </conditionalFormatting>
  <conditionalFormatting sqref="A41">
    <cfRule type="cellIs" dxfId="8" priority="9" operator="equal">
      <formula>"""D"""</formula>
    </cfRule>
  </conditionalFormatting>
  <conditionalFormatting sqref="A41">
    <cfRule type="cellIs" dxfId="7" priority="8" operator="equal">
      <formula>"""D"""</formula>
    </cfRule>
  </conditionalFormatting>
  <conditionalFormatting sqref="A41">
    <cfRule type="cellIs" dxfId="6" priority="7" operator="equal">
      <formula>"""D"""</formula>
    </cfRule>
  </conditionalFormatting>
  <conditionalFormatting sqref="A41">
    <cfRule type="cellIs" dxfId="5" priority="6" operator="equal">
      <formula>"""D"""</formula>
    </cfRule>
  </conditionalFormatting>
  <conditionalFormatting sqref="A41">
    <cfRule type="cellIs" dxfId="4" priority="5" operator="equal">
      <formula>"""D"""</formula>
    </cfRule>
  </conditionalFormatting>
  <conditionalFormatting sqref="A41">
    <cfRule type="cellIs" dxfId="3" priority="4" operator="equal">
      <formula>"""D"""</formula>
    </cfRule>
  </conditionalFormatting>
  <conditionalFormatting sqref="A41">
    <cfRule type="cellIs" dxfId="2" priority="3" operator="equal">
      <formula>"""D"""</formula>
    </cfRule>
  </conditionalFormatting>
  <conditionalFormatting sqref="A41">
    <cfRule type="cellIs" dxfId="1" priority="2" operator="equal">
      <formula>"""D"""</formula>
    </cfRule>
  </conditionalFormatting>
  <conditionalFormatting sqref="A41">
    <cfRule type="cellIs" dxfId="0" priority="1" operator="equal">
      <formula>"""D"""</formula>
    </cfRule>
  </conditionalFormatting>
  <pageMargins left="0.11811023622047244" right="0.11811023622047244" top="0.31496062992125984" bottom="0.31496062992125984"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SEPTEMBRE</vt:lpstr>
      <vt:lpstr>SEPTEMBRE!Zone_d_impression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Horus Sekhmeb</dc:creator>
  <cp:lastModifiedBy>Horus Sekhmeb</cp:lastModifiedBy>
  <cp:lastPrinted>2020-07-27T12:59:16Z</cp:lastPrinted>
  <dcterms:created xsi:type="dcterms:W3CDTF">2020-07-17T08:57:07Z</dcterms:created>
  <dcterms:modified xsi:type="dcterms:W3CDTF">2020-08-01T07:41:16Z</dcterms:modified>
</cp:coreProperties>
</file>