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45" windowWidth="36675" windowHeight="19455"/>
  </bookViews>
  <sheets>
    <sheet name="Feuil2" sheetId="1" r:id="rId1"/>
  </sheets>
  <externalReferences>
    <externalReference r:id="rId2"/>
    <externalReference r:id="rId3"/>
    <externalReference r:id="rId4"/>
  </externalReferences>
  <definedNames>
    <definedName name="apa_poche">#REF!</definedName>
    <definedName name="atelier">'[2]2-Optimisation Atelier 1'!$W$11</definedName>
    <definedName name="BDD_IMF1">[1]!IMF1_Prod[#Data]</definedName>
    <definedName name="bruit">Feuil2!$E$2</definedName>
    <definedName name="capa_cont">'[2]2-Optimisation Atelier 1'!$W$12</definedName>
    <definedName name="Capa_poche_semaine">#REF!</definedName>
    <definedName name="contenu_poche_1_i1">#REF!</definedName>
    <definedName name="CSG_VarBin">'[1]2-Optimisation Atelier 3'!$AN$2</definedName>
    <definedName name="delta">Feuil2!$E$5</definedName>
    <definedName name="Durées_Traitements">'[1]2-Optimisation Atelier 3'!$W$38,'[1]2-Optimisation Atelier 3'!$U$39,'[1]2-Optimisation Atelier 3'!$T$41:$W$82</definedName>
    <definedName name="first_classe">'[1]2-Optimisation Atelier 3'!$G$2</definedName>
    <definedName name="first_matière">'[1]2-Optimisation Atelier 3'!$E$2</definedName>
    <definedName name="maxi">Feuil2!$E$4</definedName>
    <definedName name="mini">Feuil2!$E$3</definedName>
    <definedName name="Nb_Conteneurs">'[2]2-Optimisation Atelier 1'!$AJ$2</definedName>
    <definedName name="nb_lignes">'[1]2-Optimisation Atelier 3'!$Z$5</definedName>
    <definedName name="nb_max_références">'[2]2-Optimisation Atelier 1'!$W$10</definedName>
    <definedName name="nb_nombres">Feuil2!$E$6</definedName>
    <definedName name="nb_réf_par_combo">OFFSET('[2]2-Optimisation Atelier 1'!$Q$3,0,0,COUNTIF('[2]2-Optimisation Atelier 1'!$Q$3:$Q$33,"&gt;0"),1)</definedName>
    <definedName name="Nuance">[1]!t_bdd[Nuance]</definedName>
    <definedName name="Routine_BDP">#REF!</definedName>
    <definedName name="Segment_Chantier">#N/A</definedName>
    <definedName name="Segment_Chantier1">#N/A</definedName>
    <definedName name="Segment_IT_Coulée">#N/A</definedName>
    <definedName name="Segment_Nuance">#N/A</definedName>
    <definedName name="Segment_T°_Coulée">#N/A</definedName>
    <definedName name="semaine">'[3]Optimisation matière_classe'!$Z$13</definedName>
  </definedNames>
  <calcPr calcId="145621"/>
</workbook>
</file>

<file path=xl/calcChain.xml><?xml version="1.0" encoding="utf-8"?>
<calcChain xmlns="http://schemas.openxmlformats.org/spreadsheetml/2006/main">
  <c r="E2" i="1" l="1"/>
  <c r="E5" i="1"/>
  <c r="M9" i="1"/>
  <c r="N9" i="1"/>
  <c r="A11" i="1" a="1"/>
  <c r="A11" i="1" s="1"/>
  <c r="I11" i="1"/>
  <c r="H11" i="1" l="1"/>
  <c r="G11" i="1"/>
  <c r="F11" i="1"/>
  <c r="E11" i="1"/>
  <c r="D11" i="1"/>
  <c r="C11" i="1"/>
  <c r="B11" i="1"/>
  <c r="J11" i="1" l="1"/>
  <c r="K11" i="1" s="1"/>
  <c r="A13" i="1" l="1" a="1"/>
  <c r="N11" i="1"/>
  <c r="M11" i="1"/>
  <c r="F13" i="1" l="1"/>
  <c r="I13" i="1"/>
  <c r="G13" i="1"/>
  <c r="H13" i="1"/>
  <c r="C13" i="1"/>
  <c r="E13" i="1"/>
  <c r="A13" i="1"/>
  <c r="J13" i="1"/>
  <c r="B13" i="1"/>
  <c r="D13" i="1"/>
  <c r="K13" i="1" l="1"/>
  <c r="M13" i="1"/>
  <c r="N13" i="1"/>
</calcChain>
</file>

<file path=xl/sharedStrings.xml><?xml version="1.0" encoding="utf-8"?>
<sst xmlns="http://schemas.openxmlformats.org/spreadsheetml/2006/main" count="13" uniqueCount="13">
  <si>
    <r>
      <t xml:space="preserve">2) on fait rentrer 1) entre les bornes         =MIN(1;ABS(mini)/ABS(MIN(A11:J11));maxi/MAX(A11:J11))*(A11:J11)*bruit            </t>
    </r>
    <r>
      <rPr>
        <b/>
        <i/>
        <sz val="11"/>
        <color theme="1"/>
        <rFont val="Calibri"/>
        <family val="2"/>
      </rPr>
      <t xml:space="preserve"> (en matriciel)</t>
    </r>
  </si>
  <si>
    <t>max</t>
  </si>
  <si>
    <t>min</t>
  </si>
  <si>
    <t>Somme</t>
  </si>
  <si>
    <t>=-SOMME(A11:I11)</t>
  </si>
  <si>
    <r>
      <t xml:space="preserve">1) une formule point de départ                     =mini+delta*ALEA()                           </t>
    </r>
    <r>
      <rPr>
        <b/>
        <i/>
        <sz val="11"/>
        <color theme="1"/>
        <rFont val="Calibri"/>
        <family val="2"/>
      </rPr>
      <t>(en matriciel)</t>
    </r>
  </si>
  <si>
    <t>doit être :</t>
  </si>
  <si>
    <t>Contrôle :</t>
  </si>
  <si>
    <t>nb_nombres</t>
  </si>
  <si>
    <t>delta</t>
  </si>
  <si>
    <t>maxi</t>
  </si>
  <si>
    <t>mini</t>
  </si>
  <si>
    <t>bruit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</si>
</sst>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4" borderId="12" xfId="0" quotePrefix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4" xfId="0" applyFont="1" applyBorder="1" applyAlignment="1">
      <alignment horizontal="right"/>
    </xf>
  </cellXfs>
  <cellStyles count="2">
    <cellStyle name="Normal" xfId="0" builtinId="0"/>
    <cellStyle name="Normal 2" xfId="1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m_solveur%20fonderie/ccm-SC-27082020-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m_solveur%20fonderie/ccm-SC-25082020-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NAT/Constellium/2-PFE-Gestion%20de%20prod%20fusion/3-Documents/CCM_18082020/JHxoCC2o5tx_ccm-Prod-automatis&#233;e-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PDP Amont"/>
      <sheetName val="1a-PDP Amont_converti"/>
      <sheetName val="2-Optimisation Atelier 1"/>
      <sheetName val="2-Optimisation Atelier 3"/>
      <sheetName val="3a-Planning conteneurs I1"/>
      <sheetName val="3b-Planning conteneurs I3"/>
      <sheetName val="Z1-Base de données"/>
      <sheetName val="Z2-Informations poches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AS7G03</v>
          </cell>
          <cell r="G2">
            <v>1</v>
          </cell>
          <cell r="AN2">
            <v>1</v>
          </cell>
        </row>
        <row r="5">
          <cell r="Z5">
            <v>14</v>
          </cell>
        </row>
        <row r="38">
          <cell r="W38" t="str">
            <v>6,479s</v>
          </cell>
        </row>
        <row r="39">
          <cell r="U39" t="str">
            <v>0,039s</v>
          </cell>
        </row>
        <row r="43">
          <cell r="T43">
            <v>3</v>
          </cell>
          <cell r="U43" t="str">
            <v>0,307s</v>
          </cell>
          <cell r="V43" t="str">
            <v>1,695s</v>
          </cell>
          <cell r="W43" t="str">
            <v>0,064s</v>
          </cell>
        </row>
        <row r="45">
          <cell r="T45">
            <v>5</v>
          </cell>
          <cell r="U45" t="str">
            <v>0,314s</v>
          </cell>
          <cell r="V45" t="str">
            <v>1,070s</v>
          </cell>
          <cell r="W45" t="str">
            <v>0,145s</v>
          </cell>
        </row>
        <row r="48">
          <cell r="T48">
            <v>8</v>
          </cell>
          <cell r="U48" t="str">
            <v>0,271s</v>
          </cell>
          <cell r="V48" t="str">
            <v>0,969s</v>
          </cell>
          <cell r="W48" t="str">
            <v>0,082s</v>
          </cell>
        </row>
        <row r="49">
          <cell r="T49">
            <v>9</v>
          </cell>
          <cell r="U49" t="str">
            <v>0,271s</v>
          </cell>
          <cell r="V49" t="str">
            <v>0,881s</v>
          </cell>
          <cell r="W49" t="str">
            <v>0,082s</v>
          </cell>
        </row>
      </sheetData>
      <sheetData sheetId="4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PDP Amont"/>
      <sheetName val="2-Optimisation Atelier 1"/>
      <sheetName val="2-Optimisation Atelier 3"/>
      <sheetName val="3a-Planning conteneurs I1"/>
      <sheetName val="3b-Planning conteneurs I3"/>
      <sheetName val="Z1-Base de données"/>
      <sheetName val="Z2-Informations poches"/>
      <sheetName val="ccm-SC-25082020-v2"/>
    </sheetNames>
    <sheetDataSet>
      <sheetData sheetId="0"/>
      <sheetData sheetId="1">
        <row r="3">
          <cell r="Q3" t="str">
            <v/>
          </cell>
        </row>
        <row r="4">
          <cell r="Q4" t="str">
            <v/>
          </cell>
        </row>
        <row r="5">
          <cell r="Q5" t="str">
            <v/>
          </cell>
        </row>
        <row r="6">
          <cell r="Q6" t="str">
            <v/>
          </cell>
        </row>
        <row r="7">
          <cell r="Q7" t="str">
            <v/>
          </cell>
        </row>
        <row r="8">
          <cell r="Q8" t="str">
            <v/>
          </cell>
        </row>
        <row r="9">
          <cell r="Q9" t="str">
            <v/>
          </cell>
        </row>
        <row r="10">
          <cell r="Q10" t="str">
            <v/>
          </cell>
          <cell r="W10" t="str">
            <v>nb max références</v>
          </cell>
        </row>
        <row r="11">
          <cell r="Q11" t="str">
            <v/>
          </cell>
          <cell r="W11" t="str">
            <v>atelier</v>
          </cell>
        </row>
        <row r="12">
          <cell r="Q12" t="str">
            <v/>
          </cell>
          <cell r="W12" t="str">
            <v>capa_cont</v>
          </cell>
        </row>
        <row r="13">
          <cell r="Q13" t="str">
            <v/>
          </cell>
        </row>
        <row r="14">
          <cell r="Q14" t="str">
            <v/>
          </cell>
        </row>
        <row r="15">
          <cell r="Q15" t="str">
            <v/>
          </cell>
        </row>
        <row r="16">
          <cell r="Q16" t="str">
            <v/>
          </cell>
        </row>
        <row r="17">
          <cell r="Q17" t="str">
            <v/>
          </cell>
        </row>
        <row r="18">
          <cell r="Q18" t="str">
            <v/>
          </cell>
        </row>
        <row r="19">
          <cell r="Q19" t="str">
            <v/>
          </cell>
        </row>
        <row r="20">
          <cell r="Q20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3">
          <cell r="Q23" t="str">
            <v/>
          </cell>
        </row>
        <row r="24">
          <cell r="Q24" t="str">
            <v/>
          </cell>
        </row>
        <row r="25">
          <cell r="Q25" t="str">
            <v/>
          </cell>
        </row>
        <row r="26">
          <cell r="Q26" t="str">
            <v/>
          </cell>
        </row>
        <row r="27">
          <cell r="Q27" t="str">
            <v/>
          </cell>
        </row>
        <row r="28">
          <cell r="Q28" t="str">
            <v/>
          </cell>
        </row>
        <row r="29">
          <cell r="Q29" t="str">
            <v/>
          </cell>
        </row>
        <row r="30">
          <cell r="Q30" t="str">
            <v/>
          </cell>
        </row>
        <row r="31">
          <cell r="Q31" t="str">
            <v/>
          </cell>
        </row>
        <row r="32">
          <cell r="Q32" t="str">
            <v/>
          </cell>
        </row>
        <row r="33">
          <cell r="Q33" t="str">
            <v/>
          </cell>
        </row>
      </sheetData>
      <sheetData sheetId="2"/>
      <sheetData sheetId="3"/>
      <sheetData sheetId="4"/>
      <sheetData sheetId="5"/>
      <sheetData sheetId="6">
        <row r="9">
          <cell r="B9">
            <v>8.1250000000000003E-2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isation matière_classe"/>
      <sheetName val="Optimisation classe_matière"/>
      <sheetName val="JHxoCC2o5tx_ccm-Prod-automatisé"/>
    </sheetNames>
    <sheetDataSet>
      <sheetData sheetId="0" refreshError="1">
        <row r="13">
          <cell r="Z13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N14"/>
  <sheetViews>
    <sheetView tabSelected="1" workbookViewId="0">
      <selection activeCell="D25" sqref="D25"/>
    </sheetView>
  </sheetViews>
  <sheetFormatPr baseColWidth="10" defaultRowHeight="15" x14ac:dyDescent="0.25"/>
  <cols>
    <col min="4" max="4" width="12.140625" bestFit="1" customWidth="1"/>
    <col min="10" max="10" width="18.85546875" customWidth="1"/>
  </cols>
  <sheetData>
    <row r="2" spans="1:14" x14ac:dyDescent="0.25">
      <c r="D2" s="19" t="s">
        <v>12</v>
      </c>
      <c r="E2" s="13">
        <f ca="1">1-RAND()/10</f>
        <v>0.92574529450480847</v>
      </c>
    </row>
    <row r="3" spans="1:14" x14ac:dyDescent="0.25">
      <c r="D3" s="19" t="s">
        <v>11</v>
      </c>
      <c r="E3" s="13">
        <v>-3</v>
      </c>
    </row>
    <row r="4" spans="1:14" x14ac:dyDescent="0.25">
      <c r="D4" s="19" t="s">
        <v>10</v>
      </c>
      <c r="E4" s="13">
        <v>5</v>
      </c>
    </row>
    <row r="5" spans="1:14" x14ac:dyDescent="0.25">
      <c r="D5" s="19" t="s">
        <v>9</v>
      </c>
      <c r="E5" s="13">
        <f>maxi-mini</f>
        <v>8</v>
      </c>
    </row>
    <row r="6" spans="1:14" x14ac:dyDescent="0.25">
      <c r="D6" s="19" t="s">
        <v>8</v>
      </c>
      <c r="E6" s="13">
        <v>10</v>
      </c>
    </row>
    <row r="7" spans="1:14" ht="18.75" x14ac:dyDescent="0.3">
      <c r="M7" s="18" t="s">
        <v>7</v>
      </c>
    </row>
    <row r="8" spans="1:14" x14ac:dyDescent="0.25">
      <c r="M8" s="17" t="s">
        <v>6</v>
      </c>
      <c r="N8" s="17"/>
    </row>
    <row r="9" spans="1:14" ht="15.75" thickBot="1" x14ac:dyDescent="0.3">
      <c r="M9" s="13" t="str">
        <f>"&gt; "&amp;mini</f>
        <v>&gt; -3</v>
      </c>
      <c r="N9" s="13" t="str">
        <f>"&lt; "&amp;maxi</f>
        <v>&lt; 5</v>
      </c>
    </row>
    <row r="10" spans="1:14" s="1" customFormat="1" ht="31.5" customHeight="1" x14ac:dyDescent="0.25">
      <c r="A10" s="16" t="s">
        <v>5</v>
      </c>
      <c r="B10" s="15"/>
      <c r="C10" s="15"/>
      <c r="D10" s="15"/>
      <c r="E10" s="15"/>
      <c r="F10" s="15"/>
      <c r="G10" s="15"/>
      <c r="H10" s="15"/>
      <c r="I10" s="15"/>
      <c r="J10" s="14" t="s">
        <v>4</v>
      </c>
      <c r="K10" s="6" t="s">
        <v>3</v>
      </c>
      <c r="M10" s="13" t="s">
        <v>2</v>
      </c>
      <c r="N10" s="13" t="s">
        <v>1</v>
      </c>
    </row>
    <row r="11" spans="1:14" s="1" customFormat="1" ht="21" customHeight="1" thickBot="1" x14ac:dyDescent="0.3">
      <c r="A11" s="12">
        <f t="array" ref="A11:I11" ca="1">mini+delta*RAND()</f>
        <v>-2.9117004895356908</v>
      </c>
      <c r="B11" s="11">
        <f ca="1"/>
        <v>-0.13302544721065157</v>
      </c>
      <c r="C11" s="11">
        <f ca="1"/>
        <v>3.6241261737798398</v>
      </c>
      <c r="D11" s="11">
        <f ca="1"/>
        <v>3.1482356527120476</v>
      </c>
      <c r="E11" s="11">
        <f ca="1"/>
        <v>3.4398658931545487</v>
      </c>
      <c r="F11" s="11">
        <f ca="1"/>
        <v>-2.5596975231121162</v>
      </c>
      <c r="G11" s="11">
        <f ca="1"/>
        <v>0.23835492039390704</v>
      </c>
      <c r="H11" s="11">
        <f ca="1"/>
        <v>2.3724532257830342</v>
      </c>
      <c r="I11" s="11">
        <f ca="1"/>
        <v>4.4960014682675258</v>
      </c>
      <c r="J11" s="10">
        <f ca="1">-SUM(A11:I11)</f>
        <v>-11.714613874232445</v>
      </c>
      <c r="K11" s="6">
        <f ca="1">SUM(A11:J11)</f>
        <v>0</v>
      </c>
      <c r="M11" s="5">
        <f ca="1">MIN(A11:J11)</f>
        <v>-11.714613874232445</v>
      </c>
      <c r="N11" s="5">
        <f ca="1">MAX(A11:J11)</f>
        <v>4.4960014682675258</v>
      </c>
    </row>
    <row r="12" spans="1:14" s="1" customFormat="1" ht="21" customHeight="1" thickBot="1" x14ac:dyDescent="0.3"/>
    <row r="13" spans="1:14" s="1" customFormat="1" ht="21" customHeight="1" x14ac:dyDescent="0.25">
      <c r="A13" s="9">
        <f t="array" aca="1" ref="A13:J13" ca="1">MIN(1,ABS(mini)/ABS(MIN(A11:J11)),maxi/MAX(A11:J11))*(A11:J11)*bruit</f>
        <v>-0.69028985235032991</v>
      </c>
      <c r="B13" s="8">
        <f ca="1"/>
        <v>-3.1536937485118932E-2</v>
      </c>
      <c r="C13" s="8">
        <f ca="1"/>
        <v>0.85918779434500847</v>
      </c>
      <c r="D13" s="8">
        <f ca="1"/>
        <v>0.74636630095878731</v>
      </c>
      <c r="E13" s="8">
        <f ca="1"/>
        <v>0.81550438584747265</v>
      </c>
      <c r="F13" s="8">
        <f ca="1"/>
        <v>-0.60683893540586265</v>
      </c>
      <c r="G13" s="8">
        <f ca="1"/>
        <v>5.6507866587583618E-2</v>
      </c>
      <c r="H13" s="8">
        <f ca="1"/>
        <v>0.56244809272775997</v>
      </c>
      <c r="I13" s="8">
        <f ca="1"/>
        <v>1.0658871682891251</v>
      </c>
      <c r="J13" s="7">
        <f ca="1"/>
        <v>-2.7772358835144257</v>
      </c>
      <c r="K13" s="6">
        <f ca="1">ROUND(SUM(A13:J13),10)</f>
        <v>0</v>
      </c>
      <c r="M13" s="5">
        <f ca="1">MIN(A13:J13)</f>
        <v>-2.7772358835144257</v>
      </c>
      <c r="N13" s="5">
        <f ca="1">MAX(A13:J13)</f>
        <v>1.0658871682891251</v>
      </c>
    </row>
    <row r="14" spans="1:14" s="1" customFormat="1" ht="28.5" customHeight="1" thickBot="1" x14ac:dyDescent="0.3">
      <c r="A14" s="4" t="s">
        <v>0</v>
      </c>
      <c r="B14" s="3"/>
      <c r="C14" s="3"/>
      <c r="D14" s="3"/>
      <c r="E14" s="3"/>
      <c r="F14" s="3"/>
      <c r="G14" s="3"/>
      <c r="H14" s="3"/>
      <c r="I14" s="3"/>
      <c r="J14" s="2"/>
    </row>
  </sheetData>
  <mergeCells count="3">
    <mergeCell ref="M8:N8"/>
    <mergeCell ref="A10:I10"/>
    <mergeCell ref="A14:J14"/>
  </mergeCells>
  <conditionalFormatting sqref="M11 M13">
    <cfRule type="expression" dxfId="1" priority="2">
      <formula>M11&lt;$E$3</formula>
    </cfRule>
  </conditionalFormatting>
  <conditionalFormatting sqref="N11 N13">
    <cfRule type="expression" dxfId="0" priority="1">
      <formula>N11&gt;$E$4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Feuil2</vt:lpstr>
      <vt:lpstr>bruit</vt:lpstr>
      <vt:lpstr>delta</vt:lpstr>
      <vt:lpstr>maxi</vt:lpstr>
      <vt:lpstr>mini</vt:lpstr>
      <vt:lpstr>nb_nombres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2020-08-27T05:48:09Z</dcterms:created>
  <dcterms:modified xsi:type="dcterms:W3CDTF">2020-08-27T05:49:33Z</dcterms:modified>
</cp:coreProperties>
</file>