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D:\Téléchargements\1Fichiers Excel\"/>
    </mc:Choice>
  </mc:AlternateContent>
  <xr:revisionPtr revIDLastSave="0" documentId="13_ncr:1_{DAE148D1-5073-44D8-8F62-2BB707690D2C}" xr6:coauthVersionLast="45" xr6:coauthVersionMax="45" xr10:uidLastSave="{00000000-0000-0000-0000-000000000000}"/>
  <bookViews>
    <workbookView xWindow="45" yWindow="90" windowWidth="19155" windowHeight="14565" activeTab="1" xr2:uid="{00000000-000D-0000-FFFF-FFFF00000000}"/>
  </bookViews>
  <sheets>
    <sheet name="Feuil1" sheetId="5" r:id="rId1"/>
    <sheet name="Proposition" sheetId="6" r:id="rId2"/>
    <sheet name="BILAN" sheetId="4" r:id="rId3"/>
    <sheet name="Fériés" sheetId="8" r:id="rId4"/>
  </sheets>
  <externalReferences>
    <externalReference r:id="rId5"/>
    <externalReference r:id="rId6"/>
  </externalReferences>
  <definedNames>
    <definedName name="beat10">Proposition!$B$1</definedName>
    <definedName name="CorrespondanceMois">BILAN!$A$4:$B$15</definedName>
    <definedName name="CorrespondanceTypeTranche">BILAN!$C$2:$F$3</definedName>
    <definedName name="encours">[1]Cal!$T$1</definedName>
    <definedName name="ferie">Fériés!$A$1:$B$13</definedName>
    <definedName name="sts">[1]sts!$A$1:$L$31</definedName>
    <definedName name="TypeDeTravail">[2]BILAN!$B$4:$E$4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8" l="1"/>
  <c r="A3" i="8"/>
  <c r="B4" i="6" l="1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165" i="6"/>
  <c r="B166" i="6"/>
  <c r="B167" i="6"/>
  <c r="B168" i="6"/>
  <c r="B169" i="6"/>
  <c r="B170" i="6"/>
  <c r="B171" i="6"/>
  <c r="B172" i="6"/>
  <c r="B173" i="6"/>
  <c r="B174" i="6"/>
  <c r="B175" i="6"/>
  <c r="B176" i="6"/>
  <c r="B177" i="6"/>
  <c r="B178" i="6"/>
  <c r="B179" i="6"/>
  <c r="B180" i="6"/>
  <c r="B181" i="6"/>
  <c r="B182" i="6"/>
  <c r="B183" i="6"/>
  <c r="B184" i="6"/>
  <c r="B185" i="6"/>
  <c r="B186" i="6"/>
  <c r="B187" i="6"/>
  <c r="B188" i="6"/>
  <c r="B189" i="6"/>
  <c r="B190" i="6"/>
  <c r="B191" i="6"/>
  <c r="B192" i="6"/>
  <c r="B193" i="6"/>
  <c r="B194" i="6"/>
  <c r="B195" i="6"/>
  <c r="B196" i="6"/>
  <c r="B197" i="6"/>
  <c r="B198" i="6"/>
  <c r="B199" i="6"/>
  <c r="B200" i="6"/>
  <c r="B201" i="6"/>
  <c r="B202" i="6"/>
  <c r="B203" i="6"/>
  <c r="B204" i="6"/>
  <c r="B205" i="6"/>
  <c r="B206" i="6"/>
  <c r="B207" i="6"/>
  <c r="B208" i="6"/>
  <c r="B209" i="6"/>
  <c r="B210" i="6"/>
  <c r="B211" i="6"/>
  <c r="B212" i="6"/>
  <c r="B213" i="6"/>
  <c r="B214" i="6"/>
  <c r="B215" i="6"/>
  <c r="B216" i="6"/>
  <c r="B217" i="6"/>
  <c r="B218" i="6"/>
  <c r="B219" i="6"/>
  <c r="B220" i="6"/>
  <c r="B221" i="6"/>
  <c r="B222" i="6"/>
  <c r="B223" i="6"/>
  <c r="B224" i="6"/>
  <c r="B225" i="6"/>
  <c r="B226" i="6"/>
  <c r="B227" i="6"/>
  <c r="B228" i="6"/>
  <c r="B229" i="6"/>
  <c r="B230" i="6"/>
  <c r="B231" i="6"/>
  <c r="B232" i="6"/>
  <c r="B233" i="6"/>
  <c r="B234" i="6"/>
  <c r="B235" i="6"/>
  <c r="B236" i="6"/>
  <c r="B237" i="6"/>
  <c r="B238" i="6"/>
  <c r="B239" i="6"/>
  <c r="B240" i="6"/>
  <c r="B241" i="6"/>
  <c r="B242" i="6"/>
  <c r="B243" i="6"/>
  <c r="B244" i="6"/>
  <c r="B245" i="6"/>
  <c r="B246" i="6"/>
  <c r="B247" i="6"/>
  <c r="B248" i="6"/>
  <c r="B249" i="6"/>
  <c r="B250" i="6"/>
  <c r="B251" i="6"/>
  <c r="B252" i="6"/>
  <c r="B253" i="6"/>
  <c r="B254" i="6"/>
  <c r="B255" i="6"/>
  <c r="B256" i="6"/>
  <c r="B257" i="6"/>
  <c r="B258" i="6"/>
  <c r="B259" i="6"/>
  <c r="B260" i="6"/>
  <c r="B261" i="6"/>
  <c r="B262" i="6"/>
  <c r="B263" i="6"/>
  <c r="B264" i="6"/>
  <c r="B265" i="6"/>
  <c r="B266" i="6"/>
  <c r="B267" i="6"/>
  <c r="B268" i="6"/>
  <c r="B269" i="6"/>
  <c r="B270" i="6"/>
  <c r="B271" i="6"/>
  <c r="B272" i="6"/>
  <c r="B273" i="6"/>
  <c r="B274" i="6"/>
  <c r="B275" i="6"/>
  <c r="B276" i="6"/>
  <c r="B277" i="6"/>
  <c r="B278" i="6"/>
  <c r="B279" i="6"/>
  <c r="B280" i="6"/>
  <c r="B281" i="6"/>
  <c r="B282" i="6"/>
  <c r="B283" i="6"/>
  <c r="B284" i="6"/>
  <c r="B285" i="6"/>
  <c r="B286" i="6"/>
  <c r="B287" i="6"/>
  <c r="B288" i="6"/>
  <c r="B289" i="6"/>
  <c r="B290" i="6"/>
  <c r="B291" i="6"/>
  <c r="B292" i="6"/>
  <c r="B293" i="6"/>
  <c r="B294" i="6"/>
  <c r="B295" i="6"/>
  <c r="B296" i="6"/>
  <c r="B297" i="6"/>
  <c r="B298" i="6"/>
  <c r="B299" i="6"/>
  <c r="B300" i="6"/>
  <c r="B301" i="6"/>
  <c r="B302" i="6"/>
  <c r="B303" i="6"/>
  <c r="B304" i="6"/>
  <c r="B305" i="6"/>
  <c r="B306" i="6"/>
  <c r="B307" i="6"/>
  <c r="B308" i="6"/>
  <c r="B309" i="6"/>
  <c r="B310" i="6"/>
  <c r="B311" i="6"/>
  <c r="B312" i="6"/>
  <c r="B313" i="6"/>
  <c r="B314" i="6"/>
  <c r="B315" i="6"/>
  <c r="B316" i="6"/>
  <c r="B317" i="6"/>
  <c r="B318" i="6"/>
  <c r="B319" i="6"/>
  <c r="B320" i="6"/>
  <c r="B321" i="6"/>
  <c r="B322" i="6"/>
  <c r="B323" i="6"/>
  <c r="B324" i="6"/>
  <c r="B325" i="6"/>
  <c r="B326" i="6"/>
  <c r="B327" i="6"/>
  <c r="B328" i="6"/>
  <c r="B329" i="6"/>
  <c r="B330" i="6"/>
  <c r="B331" i="6"/>
  <c r="B332" i="6"/>
  <c r="B333" i="6"/>
  <c r="B334" i="6"/>
  <c r="B335" i="6"/>
  <c r="B336" i="6"/>
  <c r="B337" i="6"/>
  <c r="B338" i="6"/>
  <c r="B339" i="6"/>
  <c r="B340" i="6"/>
  <c r="B341" i="6"/>
  <c r="B342" i="6"/>
  <c r="B343" i="6"/>
  <c r="B344" i="6"/>
  <c r="B345" i="6"/>
  <c r="B346" i="6"/>
  <c r="B347" i="6"/>
  <c r="B348" i="6"/>
  <c r="B349" i="6"/>
  <c r="B350" i="6"/>
  <c r="B351" i="6"/>
  <c r="B352" i="6"/>
  <c r="B353" i="6"/>
  <c r="B354" i="6"/>
  <c r="B355" i="6"/>
  <c r="B356" i="6"/>
  <c r="B357" i="6"/>
  <c r="B358" i="6"/>
  <c r="B359" i="6"/>
  <c r="B360" i="6"/>
  <c r="B361" i="6"/>
  <c r="B362" i="6"/>
  <c r="B363" i="6"/>
  <c r="B364" i="6"/>
  <c r="B365" i="6"/>
  <c r="B366" i="6"/>
  <c r="B367" i="6"/>
  <c r="B368" i="6"/>
  <c r="B369" i="6"/>
  <c r="B370" i="6"/>
  <c r="B371" i="6"/>
  <c r="B372" i="6"/>
  <c r="B373" i="6"/>
  <c r="B374" i="6"/>
  <c r="B375" i="6"/>
  <c r="B376" i="6"/>
  <c r="B377" i="6"/>
  <c r="B378" i="6"/>
  <c r="B379" i="6"/>
  <c r="B380" i="6"/>
  <c r="B381" i="6"/>
  <c r="B382" i="6"/>
  <c r="B383" i="6"/>
  <c r="B384" i="6"/>
  <c r="B385" i="6"/>
  <c r="B386" i="6"/>
  <c r="B387" i="6"/>
  <c r="B388" i="6"/>
  <c r="B389" i="6"/>
  <c r="B390" i="6"/>
  <c r="B391" i="6"/>
  <c r="B392" i="6"/>
  <c r="B393" i="6"/>
  <c r="B394" i="6"/>
  <c r="B395" i="6"/>
  <c r="B396" i="6"/>
  <c r="B397" i="6"/>
  <c r="B398" i="6"/>
  <c r="B399" i="6"/>
  <c r="B400" i="6"/>
  <c r="B401" i="6"/>
  <c r="B402" i="6"/>
  <c r="B403" i="6"/>
  <c r="B404" i="6"/>
  <c r="B405" i="6"/>
  <c r="B406" i="6"/>
  <c r="B407" i="6"/>
  <c r="B408" i="6"/>
  <c r="B409" i="6"/>
  <c r="B410" i="6"/>
  <c r="B411" i="6"/>
  <c r="B412" i="6"/>
  <c r="B413" i="6"/>
  <c r="B414" i="6"/>
  <c r="B415" i="6"/>
  <c r="B416" i="6"/>
  <c r="B417" i="6"/>
  <c r="B418" i="6"/>
  <c r="B419" i="6"/>
  <c r="B420" i="6"/>
  <c r="B421" i="6"/>
  <c r="B422" i="6"/>
  <c r="B423" i="6"/>
  <c r="B424" i="6"/>
  <c r="B425" i="6"/>
  <c r="B426" i="6"/>
  <c r="B427" i="6"/>
  <c r="B428" i="6"/>
  <c r="B429" i="6"/>
  <c r="B430" i="6"/>
  <c r="B431" i="6"/>
  <c r="B432" i="6"/>
  <c r="B433" i="6"/>
  <c r="B434" i="6"/>
  <c r="B435" i="6"/>
  <c r="B436" i="6"/>
  <c r="B437" i="6"/>
  <c r="B438" i="6"/>
  <c r="B439" i="6"/>
  <c r="B440" i="6"/>
  <c r="B441" i="6"/>
  <c r="B442" i="6"/>
  <c r="B443" i="6"/>
  <c r="B444" i="6"/>
  <c r="B445" i="6"/>
  <c r="B446" i="6"/>
  <c r="B447" i="6"/>
  <c r="B448" i="6"/>
  <c r="B449" i="6"/>
  <c r="B450" i="6"/>
  <c r="B451" i="6"/>
  <c r="B452" i="6"/>
  <c r="B453" i="6"/>
  <c r="B454" i="6"/>
  <c r="B455" i="6"/>
  <c r="B456" i="6"/>
  <c r="B457" i="6"/>
  <c r="B458" i="6"/>
  <c r="B459" i="6"/>
  <c r="B460" i="6"/>
  <c r="B461" i="6"/>
  <c r="B462" i="6"/>
  <c r="B463" i="6"/>
  <c r="B464" i="6"/>
  <c r="B465" i="6"/>
  <c r="B466" i="6"/>
  <c r="B467" i="6"/>
  <c r="B468" i="6"/>
  <c r="B469" i="6"/>
  <c r="B470" i="6"/>
  <c r="B471" i="6"/>
  <c r="B472" i="6"/>
  <c r="B473" i="6"/>
  <c r="B474" i="6"/>
  <c r="B475" i="6"/>
  <c r="B476" i="6"/>
  <c r="B477" i="6"/>
  <c r="B478" i="6"/>
  <c r="B479" i="6"/>
  <c r="B480" i="6"/>
  <c r="B481" i="6"/>
  <c r="B482" i="6"/>
  <c r="B483" i="6"/>
  <c r="B484" i="6"/>
  <c r="B485" i="6"/>
  <c r="B486" i="6"/>
  <c r="B487" i="6"/>
  <c r="B488" i="6"/>
  <c r="B489" i="6"/>
  <c r="B490" i="6"/>
  <c r="B491" i="6"/>
  <c r="B492" i="6"/>
  <c r="B493" i="6"/>
  <c r="B494" i="6"/>
  <c r="B495" i="6"/>
  <c r="B496" i="6"/>
  <c r="B497" i="6"/>
  <c r="B498" i="6"/>
  <c r="B499" i="6"/>
  <c r="B500" i="6"/>
  <c r="B501" i="6"/>
  <c r="B502" i="6"/>
  <c r="B503" i="6"/>
  <c r="B504" i="6"/>
  <c r="B505" i="6"/>
  <c r="B506" i="6"/>
  <c r="B507" i="6"/>
  <c r="B508" i="6"/>
  <c r="B509" i="6"/>
  <c r="B510" i="6"/>
  <c r="B511" i="6"/>
  <c r="B512" i="6"/>
  <c r="B513" i="6"/>
  <c r="B514" i="6"/>
  <c r="B515" i="6"/>
  <c r="B516" i="6"/>
  <c r="B517" i="6"/>
  <c r="B518" i="6"/>
  <c r="B519" i="6"/>
  <c r="B520" i="6"/>
  <c r="B521" i="6"/>
  <c r="B522" i="6"/>
  <c r="B523" i="6"/>
  <c r="B524" i="6"/>
  <c r="B525" i="6"/>
  <c r="B526" i="6"/>
  <c r="B527" i="6"/>
  <c r="B528" i="6"/>
  <c r="B529" i="6"/>
  <c r="B530" i="6"/>
  <c r="B531" i="6"/>
  <c r="B532" i="6"/>
  <c r="B533" i="6"/>
  <c r="B534" i="6"/>
  <c r="B535" i="6"/>
  <c r="B536" i="6"/>
  <c r="B537" i="6"/>
  <c r="B538" i="6"/>
  <c r="B539" i="6"/>
  <c r="B540" i="6"/>
  <c r="B541" i="6"/>
  <c r="B542" i="6"/>
  <c r="B543" i="6"/>
  <c r="B544" i="6"/>
  <c r="B545" i="6"/>
  <c r="B546" i="6"/>
  <c r="B547" i="6"/>
  <c r="B548" i="6"/>
  <c r="B549" i="6"/>
  <c r="B550" i="6"/>
  <c r="B551" i="6"/>
  <c r="B552" i="6"/>
  <c r="B553" i="6"/>
  <c r="B554" i="6"/>
  <c r="B555" i="6"/>
  <c r="B556" i="6"/>
  <c r="B557" i="6"/>
  <c r="B558" i="6"/>
  <c r="B559" i="6"/>
  <c r="B560" i="6"/>
  <c r="B561" i="6"/>
  <c r="B562" i="6"/>
  <c r="B563" i="6"/>
  <c r="B564" i="6"/>
  <c r="B565" i="6"/>
  <c r="B566" i="6"/>
  <c r="B567" i="6"/>
  <c r="B568" i="6"/>
  <c r="B569" i="6"/>
  <c r="B570" i="6"/>
  <c r="B571" i="6"/>
  <c r="B572" i="6"/>
  <c r="B573" i="6"/>
  <c r="B574" i="6"/>
  <c r="B575" i="6"/>
  <c r="B576" i="6"/>
  <c r="B577" i="6"/>
  <c r="B578" i="6"/>
  <c r="B579" i="6"/>
  <c r="B580" i="6"/>
  <c r="B581" i="6"/>
  <c r="B582" i="6"/>
  <c r="B583" i="6"/>
  <c r="B584" i="6"/>
  <c r="B585" i="6"/>
  <c r="B586" i="6"/>
  <c r="B587" i="6"/>
  <c r="B588" i="6"/>
  <c r="B589" i="6"/>
  <c r="B590" i="6"/>
  <c r="B591" i="6"/>
  <c r="B592" i="6"/>
  <c r="B593" i="6"/>
  <c r="B594" i="6"/>
  <c r="B595" i="6"/>
  <c r="B596" i="6"/>
  <c r="B597" i="6"/>
  <c r="B598" i="6"/>
  <c r="B599" i="6"/>
  <c r="B600" i="6"/>
  <c r="B601" i="6"/>
  <c r="B602" i="6"/>
  <c r="B603" i="6"/>
  <c r="B604" i="6"/>
  <c r="B605" i="6"/>
  <c r="B606" i="6"/>
  <c r="B607" i="6"/>
  <c r="B608" i="6"/>
  <c r="B609" i="6"/>
  <c r="B610" i="6"/>
  <c r="B611" i="6"/>
  <c r="B612" i="6"/>
  <c r="B613" i="6"/>
  <c r="B614" i="6"/>
  <c r="B615" i="6"/>
  <c r="B616" i="6"/>
  <c r="B617" i="6"/>
  <c r="B618" i="6"/>
  <c r="B619" i="6"/>
  <c r="B620" i="6"/>
  <c r="B621" i="6"/>
  <c r="B622" i="6"/>
  <c r="B623" i="6"/>
  <c r="B624" i="6"/>
  <c r="B625" i="6"/>
  <c r="B626" i="6"/>
  <c r="B627" i="6"/>
  <c r="B628" i="6"/>
  <c r="B629" i="6"/>
  <c r="B630" i="6"/>
  <c r="B631" i="6"/>
  <c r="B632" i="6"/>
  <c r="B633" i="6"/>
  <c r="B634" i="6"/>
  <c r="B635" i="6"/>
  <c r="B636" i="6"/>
  <c r="B637" i="6"/>
  <c r="B638" i="6"/>
  <c r="B639" i="6"/>
  <c r="B640" i="6"/>
  <c r="B641" i="6"/>
  <c r="B642" i="6"/>
  <c r="B643" i="6"/>
  <c r="B644" i="6"/>
  <c r="B645" i="6"/>
  <c r="B646" i="6"/>
  <c r="B647" i="6"/>
  <c r="B648" i="6"/>
  <c r="B649" i="6"/>
  <c r="B650" i="6"/>
  <c r="B651" i="6"/>
  <c r="B652" i="6"/>
  <c r="B653" i="6"/>
  <c r="B654" i="6"/>
  <c r="B655" i="6"/>
  <c r="B656" i="6"/>
  <c r="B657" i="6"/>
  <c r="B658" i="6"/>
  <c r="B659" i="6"/>
  <c r="B660" i="6"/>
  <c r="B661" i="6"/>
  <c r="B662" i="6"/>
  <c r="B663" i="6"/>
  <c r="B664" i="6"/>
  <c r="B665" i="6"/>
  <c r="B666" i="6"/>
  <c r="B667" i="6"/>
  <c r="B668" i="6"/>
  <c r="B669" i="6"/>
  <c r="B670" i="6"/>
  <c r="B671" i="6"/>
  <c r="B672" i="6"/>
  <c r="B673" i="6"/>
  <c r="B674" i="6"/>
  <c r="B675" i="6"/>
  <c r="B676" i="6"/>
  <c r="B677" i="6"/>
  <c r="B678" i="6"/>
  <c r="B679" i="6"/>
  <c r="B680" i="6"/>
  <c r="B681" i="6"/>
  <c r="B682" i="6"/>
  <c r="B683" i="6"/>
  <c r="B684" i="6"/>
  <c r="B685" i="6"/>
  <c r="B686" i="6"/>
  <c r="B687" i="6"/>
  <c r="B688" i="6"/>
  <c r="B689" i="6"/>
  <c r="B690" i="6"/>
  <c r="B691" i="6"/>
  <c r="B692" i="6"/>
  <c r="B693" i="6"/>
  <c r="B694" i="6"/>
  <c r="B695" i="6"/>
  <c r="B696" i="6"/>
  <c r="B697" i="6"/>
  <c r="B698" i="6"/>
  <c r="B699" i="6"/>
  <c r="B700" i="6"/>
  <c r="B701" i="6"/>
  <c r="B702" i="6"/>
  <c r="B703" i="6"/>
  <c r="B704" i="6"/>
  <c r="B705" i="6"/>
  <c r="B706" i="6"/>
  <c r="B707" i="6"/>
  <c r="B708" i="6"/>
  <c r="B709" i="6"/>
  <c r="B710" i="6"/>
  <c r="B711" i="6"/>
  <c r="B712" i="6"/>
  <c r="B713" i="6"/>
  <c r="B714" i="6"/>
  <c r="B715" i="6"/>
  <c r="B716" i="6"/>
  <c r="B717" i="6"/>
  <c r="B718" i="6"/>
  <c r="B719" i="6"/>
  <c r="B720" i="6"/>
  <c r="B721" i="6"/>
  <c r="B722" i="6"/>
  <c r="B723" i="6"/>
  <c r="B724" i="6"/>
  <c r="B725" i="6"/>
  <c r="B726" i="6"/>
  <c r="B727" i="6"/>
  <c r="B728" i="6"/>
  <c r="B729" i="6"/>
  <c r="B730" i="6"/>
  <c r="B731" i="6"/>
  <c r="B3" i="6"/>
  <c r="A6" i="6"/>
  <c r="A7" i="6" s="1"/>
  <c r="A8" i="6" s="1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338" i="6" s="1"/>
  <c r="A339" i="6" s="1"/>
  <c r="A340" i="6" s="1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67" i="6" s="1"/>
  <c r="A368" i="6" s="1"/>
  <c r="A369" i="6" s="1"/>
  <c r="A370" i="6" s="1"/>
  <c r="A371" i="6" s="1"/>
  <c r="A372" i="6" s="1"/>
  <c r="A373" i="6" s="1"/>
  <c r="A374" i="6" s="1"/>
  <c r="A375" i="6" s="1"/>
  <c r="A376" i="6" s="1"/>
  <c r="A377" i="6" s="1"/>
  <c r="A378" i="6" s="1"/>
  <c r="A379" i="6" s="1"/>
  <c r="A380" i="6" s="1"/>
  <c r="A381" i="6" s="1"/>
  <c r="A382" i="6" s="1"/>
  <c r="A383" i="6" s="1"/>
  <c r="A384" i="6" s="1"/>
  <c r="A385" i="6" s="1"/>
  <c r="A386" i="6" s="1"/>
  <c r="A387" i="6" s="1"/>
  <c r="A388" i="6" s="1"/>
  <c r="A389" i="6" s="1"/>
  <c r="A390" i="6" s="1"/>
  <c r="A391" i="6" s="1"/>
  <c r="A392" i="6" s="1"/>
  <c r="A393" i="6" s="1"/>
  <c r="A394" i="6" s="1"/>
  <c r="A395" i="6" s="1"/>
  <c r="A396" i="6" s="1"/>
  <c r="A397" i="6" s="1"/>
  <c r="A398" i="6" s="1"/>
  <c r="A399" i="6" s="1"/>
  <c r="A400" i="6" s="1"/>
  <c r="A401" i="6" s="1"/>
  <c r="A402" i="6" s="1"/>
  <c r="A403" i="6" s="1"/>
  <c r="A404" i="6" s="1"/>
  <c r="A405" i="6" s="1"/>
  <c r="A406" i="6" s="1"/>
  <c r="A407" i="6" s="1"/>
  <c r="A408" i="6" s="1"/>
  <c r="A409" i="6" s="1"/>
  <c r="A410" i="6" s="1"/>
  <c r="A411" i="6" s="1"/>
  <c r="A412" i="6" s="1"/>
  <c r="A413" i="6" s="1"/>
  <c r="A414" i="6" s="1"/>
  <c r="A415" i="6" s="1"/>
  <c r="A416" i="6" s="1"/>
  <c r="A417" i="6" s="1"/>
  <c r="A418" i="6" s="1"/>
  <c r="A419" i="6" s="1"/>
  <c r="A420" i="6" s="1"/>
  <c r="A421" i="6" s="1"/>
  <c r="A422" i="6" s="1"/>
  <c r="A423" i="6" s="1"/>
  <c r="A424" i="6" s="1"/>
  <c r="A425" i="6" s="1"/>
  <c r="A426" i="6" s="1"/>
  <c r="A427" i="6" s="1"/>
  <c r="A428" i="6" s="1"/>
  <c r="A429" i="6" s="1"/>
  <c r="A430" i="6" s="1"/>
  <c r="A431" i="6" s="1"/>
  <c r="A432" i="6" s="1"/>
  <c r="A433" i="6" s="1"/>
  <c r="A434" i="6" s="1"/>
  <c r="A435" i="6" s="1"/>
  <c r="A436" i="6" s="1"/>
  <c r="A437" i="6" s="1"/>
  <c r="A438" i="6" s="1"/>
  <c r="A439" i="6" s="1"/>
  <c r="A440" i="6" s="1"/>
  <c r="A441" i="6" s="1"/>
  <c r="A442" i="6" s="1"/>
  <c r="A443" i="6" s="1"/>
  <c r="A444" i="6" s="1"/>
  <c r="A445" i="6" s="1"/>
  <c r="A446" i="6" s="1"/>
  <c r="A447" i="6" s="1"/>
  <c r="A448" i="6" s="1"/>
  <c r="A449" i="6" s="1"/>
  <c r="A450" i="6" s="1"/>
  <c r="A451" i="6" s="1"/>
  <c r="A452" i="6" s="1"/>
  <c r="A453" i="6" s="1"/>
  <c r="A454" i="6" s="1"/>
  <c r="A455" i="6" s="1"/>
  <c r="A456" i="6" s="1"/>
  <c r="A457" i="6" s="1"/>
  <c r="A458" i="6" s="1"/>
  <c r="A459" i="6" s="1"/>
  <c r="A460" i="6" s="1"/>
  <c r="A461" i="6" s="1"/>
  <c r="A462" i="6" s="1"/>
  <c r="A463" i="6" s="1"/>
  <c r="A464" i="6" s="1"/>
  <c r="A465" i="6" s="1"/>
  <c r="A466" i="6" s="1"/>
  <c r="A467" i="6" s="1"/>
  <c r="A468" i="6" s="1"/>
  <c r="A469" i="6" s="1"/>
  <c r="A470" i="6" s="1"/>
  <c r="A471" i="6" s="1"/>
  <c r="A472" i="6" s="1"/>
  <c r="A473" i="6" s="1"/>
  <c r="A474" i="6" s="1"/>
  <c r="A475" i="6" s="1"/>
  <c r="A476" i="6" s="1"/>
  <c r="A477" i="6" s="1"/>
  <c r="A478" i="6" s="1"/>
  <c r="A479" i="6" s="1"/>
  <c r="A480" i="6" s="1"/>
  <c r="A481" i="6" s="1"/>
  <c r="A482" i="6" s="1"/>
  <c r="A483" i="6" s="1"/>
  <c r="A484" i="6" s="1"/>
  <c r="A485" i="6" s="1"/>
  <c r="A486" i="6" s="1"/>
  <c r="A487" i="6" s="1"/>
  <c r="A488" i="6" s="1"/>
  <c r="A489" i="6" s="1"/>
  <c r="A490" i="6" s="1"/>
  <c r="A491" i="6" s="1"/>
  <c r="A492" i="6" s="1"/>
  <c r="A493" i="6" s="1"/>
  <c r="A494" i="6" s="1"/>
  <c r="A495" i="6" s="1"/>
  <c r="A496" i="6" s="1"/>
  <c r="A497" i="6" s="1"/>
  <c r="A498" i="6" s="1"/>
  <c r="A499" i="6" s="1"/>
  <c r="A500" i="6" s="1"/>
  <c r="A501" i="6" s="1"/>
  <c r="A502" i="6" s="1"/>
  <c r="A503" i="6" s="1"/>
  <c r="A504" i="6" s="1"/>
  <c r="A505" i="6" s="1"/>
  <c r="A506" i="6" s="1"/>
  <c r="A507" i="6" s="1"/>
  <c r="A508" i="6" s="1"/>
  <c r="A509" i="6" s="1"/>
  <c r="A510" i="6" s="1"/>
  <c r="A511" i="6" s="1"/>
  <c r="A512" i="6" s="1"/>
  <c r="A513" i="6" s="1"/>
  <c r="A514" i="6" s="1"/>
  <c r="A515" i="6" s="1"/>
  <c r="A516" i="6" s="1"/>
  <c r="A517" i="6" s="1"/>
  <c r="A518" i="6" s="1"/>
  <c r="A519" i="6" s="1"/>
  <c r="A520" i="6" s="1"/>
  <c r="A521" i="6" s="1"/>
  <c r="A522" i="6" s="1"/>
  <c r="A523" i="6" s="1"/>
  <c r="A524" i="6" s="1"/>
  <c r="A525" i="6" s="1"/>
  <c r="A526" i="6" s="1"/>
  <c r="A527" i="6" s="1"/>
  <c r="A528" i="6" s="1"/>
  <c r="A529" i="6" s="1"/>
  <c r="A530" i="6" s="1"/>
  <c r="A531" i="6" s="1"/>
  <c r="A532" i="6" s="1"/>
  <c r="A533" i="6" s="1"/>
  <c r="A534" i="6" s="1"/>
  <c r="A535" i="6" s="1"/>
  <c r="A536" i="6" s="1"/>
  <c r="A537" i="6" s="1"/>
  <c r="A538" i="6" s="1"/>
  <c r="A539" i="6" s="1"/>
  <c r="A540" i="6" s="1"/>
  <c r="A541" i="6" s="1"/>
  <c r="A542" i="6" s="1"/>
  <c r="A543" i="6" s="1"/>
  <c r="A544" i="6" s="1"/>
  <c r="A545" i="6" s="1"/>
  <c r="A546" i="6" s="1"/>
  <c r="A547" i="6" s="1"/>
  <c r="A548" i="6" s="1"/>
  <c r="A549" i="6" s="1"/>
  <c r="A550" i="6" s="1"/>
  <c r="A551" i="6" s="1"/>
  <c r="A552" i="6" s="1"/>
  <c r="A553" i="6" s="1"/>
  <c r="A554" i="6" s="1"/>
  <c r="A555" i="6" s="1"/>
  <c r="A556" i="6" s="1"/>
  <c r="A557" i="6" s="1"/>
  <c r="A558" i="6" s="1"/>
  <c r="A559" i="6" s="1"/>
  <c r="A560" i="6" s="1"/>
  <c r="A561" i="6" s="1"/>
  <c r="A562" i="6" s="1"/>
  <c r="A563" i="6" s="1"/>
  <c r="A564" i="6" s="1"/>
  <c r="A565" i="6" s="1"/>
  <c r="A566" i="6" s="1"/>
  <c r="A567" i="6" s="1"/>
  <c r="A568" i="6" s="1"/>
  <c r="A569" i="6" s="1"/>
  <c r="A570" i="6" s="1"/>
  <c r="A571" i="6" s="1"/>
  <c r="A572" i="6" s="1"/>
  <c r="A573" i="6" s="1"/>
  <c r="A574" i="6" s="1"/>
  <c r="A575" i="6" s="1"/>
  <c r="A576" i="6" s="1"/>
  <c r="A577" i="6" s="1"/>
  <c r="A578" i="6" s="1"/>
  <c r="A579" i="6" s="1"/>
  <c r="A580" i="6" s="1"/>
  <c r="A581" i="6" s="1"/>
  <c r="A582" i="6" s="1"/>
  <c r="A583" i="6" s="1"/>
  <c r="A584" i="6" s="1"/>
  <c r="A585" i="6" s="1"/>
  <c r="A586" i="6" s="1"/>
  <c r="A587" i="6" s="1"/>
  <c r="A588" i="6" s="1"/>
  <c r="A589" i="6" s="1"/>
  <c r="A590" i="6" s="1"/>
  <c r="A591" i="6" s="1"/>
  <c r="A592" i="6" s="1"/>
  <c r="A593" i="6" s="1"/>
  <c r="A594" i="6" s="1"/>
  <c r="A595" i="6" s="1"/>
  <c r="A596" i="6" s="1"/>
  <c r="A597" i="6" s="1"/>
  <c r="A598" i="6" s="1"/>
  <c r="A599" i="6" s="1"/>
  <c r="A600" i="6" s="1"/>
  <c r="A601" i="6" s="1"/>
  <c r="A602" i="6" s="1"/>
  <c r="A603" i="6" s="1"/>
  <c r="A604" i="6" s="1"/>
  <c r="A605" i="6" s="1"/>
  <c r="A606" i="6" s="1"/>
  <c r="A607" i="6" s="1"/>
  <c r="A608" i="6" s="1"/>
  <c r="A609" i="6" s="1"/>
  <c r="A610" i="6" s="1"/>
  <c r="A611" i="6" s="1"/>
  <c r="A612" i="6" s="1"/>
  <c r="A613" i="6" s="1"/>
  <c r="A614" i="6" s="1"/>
  <c r="A615" i="6" s="1"/>
  <c r="A616" i="6" s="1"/>
  <c r="A617" i="6" s="1"/>
  <c r="A618" i="6" s="1"/>
  <c r="A619" i="6" s="1"/>
  <c r="A620" i="6" s="1"/>
  <c r="A621" i="6" s="1"/>
  <c r="A622" i="6" s="1"/>
  <c r="A623" i="6" s="1"/>
  <c r="A624" i="6" s="1"/>
  <c r="A625" i="6" s="1"/>
  <c r="A626" i="6" s="1"/>
  <c r="A627" i="6" s="1"/>
  <c r="A628" i="6" s="1"/>
  <c r="A629" i="6" s="1"/>
  <c r="A630" i="6" s="1"/>
  <c r="A631" i="6" s="1"/>
  <c r="A632" i="6" s="1"/>
  <c r="A633" i="6" s="1"/>
  <c r="A634" i="6" s="1"/>
  <c r="A635" i="6" s="1"/>
  <c r="A636" i="6" s="1"/>
  <c r="A637" i="6" s="1"/>
  <c r="A638" i="6" s="1"/>
  <c r="A639" i="6" s="1"/>
  <c r="A640" i="6" s="1"/>
  <c r="A641" i="6" s="1"/>
  <c r="A642" i="6" s="1"/>
  <c r="A643" i="6" s="1"/>
  <c r="A644" i="6" s="1"/>
  <c r="A645" i="6" s="1"/>
  <c r="A646" i="6" s="1"/>
  <c r="A647" i="6" s="1"/>
  <c r="A648" i="6" s="1"/>
  <c r="A649" i="6" s="1"/>
  <c r="A650" i="6" s="1"/>
  <c r="A651" i="6" s="1"/>
  <c r="A652" i="6" s="1"/>
  <c r="A653" i="6" s="1"/>
  <c r="A654" i="6" s="1"/>
  <c r="A655" i="6" s="1"/>
  <c r="A656" i="6" s="1"/>
  <c r="A657" i="6" s="1"/>
  <c r="A658" i="6" s="1"/>
  <c r="A659" i="6" s="1"/>
  <c r="A660" i="6" s="1"/>
  <c r="A661" i="6" s="1"/>
  <c r="A662" i="6" s="1"/>
  <c r="A663" i="6" s="1"/>
  <c r="A664" i="6" s="1"/>
  <c r="A665" i="6" s="1"/>
  <c r="A666" i="6" s="1"/>
  <c r="A667" i="6" s="1"/>
  <c r="A668" i="6" s="1"/>
  <c r="A669" i="6" s="1"/>
  <c r="A670" i="6" s="1"/>
  <c r="A671" i="6" s="1"/>
  <c r="A672" i="6" s="1"/>
  <c r="A673" i="6" s="1"/>
  <c r="A674" i="6" s="1"/>
  <c r="A675" i="6" s="1"/>
  <c r="A676" i="6" s="1"/>
  <c r="A677" i="6" s="1"/>
  <c r="A678" i="6" s="1"/>
  <c r="A679" i="6" s="1"/>
  <c r="A680" i="6" s="1"/>
  <c r="A681" i="6" s="1"/>
  <c r="A682" i="6" s="1"/>
  <c r="A683" i="6" s="1"/>
  <c r="A684" i="6" s="1"/>
  <c r="A685" i="6" s="1"/>
  <c r="A686" i="6" s="1"/>
  <c r="A687" i="6" s="1"/>
  <c r="A688" i="6" s="1"/>
  <c r="A689" i="6" s="1"/>
  <c r="A690" i="6" s="1"/>
  <c r="A691" i="6" s="1"/>
  <c r="A692" i="6" s="1"/>
  <c r="A693" i="6" s="1"/>
  <c r="A694" i="6" s="1"/>
  <c r="A695" i="6" s="1"/>
  <c r="A696" i="6" s="1"/>
  <c r="A697" i="6" s="1"/>
  <c r="A698" i="6" s="1"/>
  <c r="A699" i="6" s="1"/>
  <c r="A700" i="6" s="1"/>
  <c r="A701" i="6" s="1"/>
  <c r="A702" i="6" s="1"/>
  <c r="A703" i="6" s="1"/>
  <c r="A704" i="6" s="1"/>
  <c r="A705" i="6" s="1"/>
  <c r="A706" i="6" s="1"/>
  <c r="A707" i="6" s="1"/>
  <c r="A708" i="6" s="1"/>
  <c r="A709" i="6" s="1"/>
  <c r="A710" i="6" s="1"/>
  <c r="A711" i="6" s="1"/>
  <c r="A712" i="6" s="1"/>
  <c r="A713" i="6" s="1"/>
  <c r="A714" i="6" s="1"/>
  <c r="A715" i="6" s="1"/>
  <c r="A716" i="6" s="1"/>
  <c r="A717" i="6" s="1"/>
  <c r="A718" i="6" s="1"/>
  <c r="A719" i="6" s="1"/>
  <c r="A720" i="6" s="1"/>
  <c r="A721" i="6" s="1"/>
  <c r="A722" i="6" s="1"/>
  <c r="A723" i="6" s="1"/>
  <c r="A724" i="6" s="1"/>
  <c r="A725" i="6" s="1"/>
  <c r="A726" i="6" s="1"/>
  <c r="A727" i="6" s="1"/>
  <c r="A728" i="6" s="1"/>
  <c r="A729" i="6" s="1"/>
  <c r="A730" i="6" s="1"/>
  <c r="A731" i="6" s="1"/>
  <c r="A5" i="6"/>
  <c r="A4" i="6"/>
  <c r="A3" i="6"/>
  <c r="I15" i="5" l="1"/>
  <c r="H15" i="5"/>
  <c r="G15" i="5"/>
  <c r="F15" i="5"/>
  <c r="E15" i="5"/>
  <c r="D15" i="5"/>
  <c r="C15" i="5"/>
  <c r="I14" i="5"/>
  <c r="H14" i="5"/>
  <c r="G14" i="5"/>
  <c r="F14" i="5"/>
  <c r="E14" i="5"/>
  <c r="D14" i="5"/>
  <c r="C14" i="5"/>
  <c r="C17" i="5" s="1"/>
  <c r="C19" i="5" s="1"/>
  <c r="I13" i="5"/>
  <c r="H13" i="5"/>
  <c r="G13" i="5"/>
  <c r="F13" i="5"/>
  <c r="E13" i="5"/>
  <c r="D13" i="5"/>
  <c r="C13" i="5"/>
  <c r="I6" i="5"/>
  <c r="H6" i="5"/>
  <c r="G6" i="5"/>
  <c r="F6" i="5"/>
  <c r="E6" i="5"/>
  <c r="D6" i="5"/>
  <c r="C6" i="5"/>
  <c r="C24" i="4" l="1"/>
  <c r="K4" i="4" s="1"/>
  <c r="D16" i="4"/>
  <c r="E16" i="4"/>
  <c r="F16" i="4"/>
  <c r="G16" i="4"/>
  <c r="H16" i="4"/>
  <c r="C16" i="4"/>
  <c r="K14" i="4" l="1"/>
  <c r="L14" i="4" s="1"/>
  <c r="M14" i="4" s="1"/>
  <c r="K9" i="4"/>
  <c r="L9" i="4" s="1"/>
  <c r="M9" i="4" s="1"/>
  <c r="K13" i="4"/>
  <c r="L13" i="4" s="1"/>
  <c r="M13" i="4" s="1"/>
  <c r="K7" i="4"/>
  <c r="L7" i="4" s="1"/>
  <c r="M7" i="4" s="1"/>
  <c r="K11" i="4"/>
  <c r="L11" i="4" s="1"/>
  <c r="M11" i="4" s="1"/>
  <c r="K6" i="4"/>
  <c r="L6" i="4" s="1"/>
  <c r="M6" i="4" s="1"/>
  <c r="K15" i="4"/>
  <c r="L15" i="4" s="1"/>
  <c r="M15" i="4" s="1"/>
  <c r="K10" i="4"/>
  <c r="L10" i="4" s="1"/>
  <c r="M10" i="4" s="1"/>
  <c r="K5" i="4"/>
  <c r="L5" i="4" s="1"/>
  <c r="M5" i="4" s="1"/>
  <c r="L4" i="4"/>
  <c r="M4" i="4" s="1"/>
  <c r="K12" i="4"/>
  <c r="L12" i="4" s="1"/>
  <c r="M12" i="4" s="1"/>
  <c r="K8" i="4"/>
  <c r="L8" i="4" s="1"/>
  <c r="M8" i="4" s="1"/>
  <c r="E2" i="4"/>
  <c r="D2" i="4"/>
  <c r="F2" i="4"/>
  <c r="C2" i="4"/>
  <c r="M16" i="4" l="1"/>
  <c r="E27" i="4" s="1"/>
  <c r="K16" i="4"/>
</calcChain>
</file>

<file path=xl/sharedStrings.xml><?xml version="1.0" encoding="utf-8"?>
<sst xmlns="http://schemas.openxmlformats.org/spreadsheetml/2006/main" count="111" uniqueCount="107">
  <si>
    <t>Mois</t>
  </si>
  <si>
    <t>Week-end</t>
  </si>
  <si>
    <t>KM A/R</t>
  </si>
  <si>
    <t>TOTAL</t>
  </si>
  <si>
    <t>Jours de travail</t>
  </si>
  <si>
    <t>Nuits de travail</t>
  </si>
  <si>
    <t>Week-end annuels</t>
  </si>
  <si>
    <t>Jours travaillés annuels</t>
  </si>
  <si>
    <t>TOTAL annuel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</si>
  <si>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</si>
  <si>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</si>
  <si>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</si>
  <si>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</si>
  <si>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</si>
  <si>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</si>
  <si>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</si>
  <si>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</si>
  <si>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</si>
  <si>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</si>
  <si>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</si>
  <si>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</si>
  <si>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N° mois</t>
  </si>
  <si>
    <t>CP</t>
  </si>
  <si>
    <t>Jours travaillés</t>
  </si>
  <si>
    <t>CP annuels</t>
  </si>
  <si>
    <t>Absences Annuels</t>
  </si>
  <si>
    <t>Journées</t>
  </si>
  <si>
    <t>Nuits</t>
  </si>
  <si>
    <t>Absences</t>
  </si>
  <si>
    <t>Total KM A/R annuels</t>
  </si>
  <si>
    <t>Peugeot 307</t>
  </si>
  <si>
    <t>5 CV</t>
  </si>
  <si>
    <t>Prix de revient kilométriques applicables aux autos</t>
  </si>
  <si>
    <t>Puissance fiscale</t>
  </si>
  <si>
    <t>De 5 001 à 20 000 Kms</t>
  </si>
  <si>
    <t>Plus de 20 000 Kms</t>
  </si>
  <si>
    <t>3 CV</t>
  </si>
  <si>
    <t>4 CV</t>
  </si>
  <si>
    <t>6 CV</t>
  </si>
  <si>
    <t>7 CV et plus</t>
  </si>
  <si>
    <t>Marque de la voiture</t>
  </si>
  <si>
    <t>Puissance chevaux fiscaux</t>
  </si>
  <si>
    <t>Prix de revient km</t>
  </si>
  <si>
    <t>Adresse du lieu de domicile</t>
  </si>
  <si>
    <t>6 champ de plaisance,
72210, Roëzé-Sur-Sarthe</t>
  </si>
  <si>
    <t>KM de distance</t>
  </si>
  <si>
    <t>KM</t>
  </si>
  <si>
    <t>Jusqu'à 5 000 Kms</t>
  </si>
  <si>
    <t>Distance x 0,41</t>
  </si>
  <si>
    <t>Distance x 0,493</t>
  </si>
  <si>
    <t>Distance x 0,543</t>
  </si>
  <si>
    <t>Distance x 0,568</t>
  </si>
  <si>
    <t>Distance x 0,595</t>
  </si>
  <si>
    <t>(distance x 0,245) + 824</t>
  </si>
  <si>
    <t>(distance x 0,277) + 1082</t>
  </si>
  <si>
    <t>(distance x 0,305) + 1188</t>
  </si>
  <si>
    <t>(distance x 0,32) + 1244</t>
  </si>
  <si>
    <t>(distance x 0,337) + 1288</t>
  </si>
  <si>
    <t>Distance x 0,286</t>
  </si>
  <si>
    <t>Distance x 0,332</t>
  </si>
  <si>
    <t>Distance x 0,364</t>
  </si>
  <si>
    <t>Distance x 0,382</t>
  </si>
  <si>
    <t>Distance x 0,401</t>
  </si>
  <si>
    <t>Année</t>
  </si>
  <si>
    <t>Semaine</t>
  </si>
  <si>
    <t>Lundi</t>
  </si>
  <si>
    <t>Mardi</t>
  </si>
  <si>
    <t>Mercredi</t>
  </si>
  <si>
    <t>Jeudi</t>
  </si>
  <si>
    <t>Vendredi</t>
  </si>
  <si>
    <t>Samedi</t>
  </si>
  <si>
    <t>Dimanche</t>
  </si>
  <si>
    <t>Début de la journée</t>
  </si>
  <si>
    <t>Fin de la journée</t>
  </si>
  <si>
    <t>Pause(s) journalière(s)</t>
  </si>
  <si>
    <t>Heures totales</t>
  </si>
  <si>
    <t>Heures de jour</t>
  </si>
  <si>
    <t>Heures de nuit</t>
  </si>
  <si>
    <t>Total heures semaine</t>
  </si>
  <si>
    <t>Heures contrat</t>
  </si>
  <si>
    <t>Heures supp</t>
  </si>
  <si>
    <t>Heures</t>
  </si>
  <si>
    <t>date</t>
  </si>
  <si>
    <t>année</t>
  </si>
  <si>
    <t>h arr</t>
  </si>
  <si>
    <t>h dep</t>
  </si>
  <si>
    <t>pause</t>
  </si>
  <si>
    <t>n° sem</t>
  </si>
  <si>
    <t>total sem</t>
  </si>
  <si>
    <t>total heure/j</t>
  </si>
  <si>
    <t>h nor</t>
  </si>
  <si>
    <t>h nuit</t>
  </si>
  <si>
    <t>h supp</t>
  </si>
  <si>
    <t xml:space="preserve">heures contrat </t>
  </si>
  <si>
    <t>Jour de l'an</t>
  </si>
  <si>
    <t>Pâques</t>
  </si>
  <si>
    <t>Lun de P</t>
  </si>
  <si>
    <t>Fête du travail</t>
  </si>
  <si>
    <t>Victoire1945</t>
  </si>
  <si>
    <t>Ascension</t>
  </si>
  <si>
    <t>Pentecôte</t>
  </si>
  <si>
    <t>Fêt. Nat.</t>
  </si>
  <si>
    <t>Assomption</t>
  </si>
  <si>
    <t>Toussaint</t>
  </si>
  <si>
    <t>Armistice</t>
  </si>
  <si>
    <t>Noël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</si>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</sst>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h:mm;@"/>
    <numFmt numFmtId="165" formatCode="[h]:mm"/>
    <numFmt numFmtId="166" formatCode="yy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right" inden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/>
    <xf numFmtId="0" fontId="8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9" fillId="0" borderId="8" xfId="0" quotePrefix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14" fontId="10" fillId="0" borderId="13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165" fontId="10" fillId="0" borderId="1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14" fontId="0" fillId="0" borderId="0" xfId="0" applyNumberFormat="1"/>
    <xf numFmtId="166" fontId="0" fillId="0" borderId="0" xfId="0" applyNumberFormat="1"/>
    <xf numFmtId="0" fontId="0" fillId="0" borderId="0" xfId="0" applyNumberFormat="1"/>
    <xf numFmtId="0" fontId="0" fillId="0" borderId="0" xfId="0" applyAlignment="1">
      <alignment horizontal="right"/>
    </xf>
    <xf numFmtId="0" fontId="1" fillId="0" borderId="0" xfId="1"/>
    <xf numFmtId="14" fontId="1" fillId="0" borderId="0" xfId="1" applyNumberFormat="1"/>
    <xf numFmtId="0" fontId="1" fillId="4" borderId="0" xfId="1" applyFill="1"/>
    <xf numFmtId="0" fontId="1" fillId="0" borderId="0" xfId="1" applyFill="1"/>
    <xf numFmtId="0" fontId="10" fillId="0" borderId="14" xfId="0" applyFont="1" applyBorder="1" applyAlignment="1">
      <alignment horizontal="right" indent="1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2">
    <cellStyle name="Normal" xfId="0" builtinId="0"/>
    <cellStyle name="Normal 2" xfId="1" xr:uid="{24AA40E8-7749-45FF-BDBD-E150E0F669ED}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center" textRotation="0" wrapText="0" indent="0" justifyLastLine="0" shrinkToFit="0" readingOrder="0"/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0" tint="-0.24994659260841701"/>
        </patternFill>
      </fill>
    </dxf>
  </dxfs>
  <tableStyles count="1" defaultTableStyle="TableStyleMedium2" defaultPivotStyle="PivotStyleLight16">
    <tableStyle name="TableauBilan" pivot="0" count="1" xr9:uid="{00000000-0011-0000-FFFF-FFFF00000000}">
      <tableStyleElement type="headerRow" dxfId="3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Excel/CALENDRIER_ok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main.marais\Documents\PERSO\TABLEAUX%20EXCEL%20DE%20BASES\HORAIRES%20TRAVA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"/>
      <sheetName val="Saints"/>
      <sheetName val="sts"/>
      <sheetName val="Fériés"/>
      <sheetName val="Fetes religieuses"/>
    </sheetNames>
    <sheetDataSet>
      <sheetData sheetId="0">
        <row r="1">
          <cell r="T1">
            <v>2020</v>
          </cell>
        </row>
      </sheetData>
      <sheetData sheetId="1"/>
      <sheetData sheetId="2">
        <row r="1">
          <cell r="A1" t="str">
            <v>Jour de l'An</v>
          </cell>
          <cell r="B1" t="str">
            <v>Ste Ella</v>
          </cell>
          <cell r="C1" t="str">
            <v>St Aubin</v>
          </cell>
          <cell r="D1" t="str">
            <v>St Hugues</v>
          </cell>
          <cell r="E1" t="str">
            <v>Fête du Travail</v>
          </cell>
          <cell r="F1" t="str">
            <v>St Justin</v>
          </cell>
          <cell r="G1" t="str">
            <v>St Thierry</v>
          </cell>
          <cell r="H1" t="str">
            <v>St Alphonse</v>
          </cell>
          <cell r="I1" t="str">
            <v>St Gilles</v>
          </cell>
          <cell r="J1" t="str">
            <v>Ste Thérèse de l' E.-J.</v>
          </cell>
          <cell r="K1" t="str">
            <v>Toussaint</v>
          </cell>
          <cell r="L1" t="str">
            <v>St Eloi</v>
          </cell>
        </row>
        <row r="2">
          <cell r="A2" t="str">
            <v>St. Basile</v>
          </cell>
          <cell r="B2" t="str">
            <v>Présentation</v>
          </cell>
          <cell r="C2" t="str">
            <v>St Charles le B.</v>
          </cell>
          <cell r="D2" t="str">
            <v>Ste Sandrine</v>
          </cell>
          <cell r="E2" t="str">
            <v>Ste Zoé</v>
          </cell>
          <cell r="F2" t="str">
            <v>Ste Blandine</v>
          </cell>
          <cell r="G2" t="str">
            <v>St Martinien</v>
          </cell>
          <cell r="H2" t="str">
            <v>St Julien</v>
          </cell>
          <cell r="I2" t="str">
            <v>Ste Ingrid</v>
          </cell>
          <cell r="J2" t="str">
            <v>St Léger</v>
          </cell>
          <cell r="K2" t="str">
            <v>Défunts</v>
          </cell>
          <cell r="L2" t="str">
            <v>Ste Viviane</v>
          </cell>
        </row>
        <row r="3">
          <cell r="A3" t="str">
            <v>Ste Geneviève</v>
          </cell>
          <cell r="B3" t="str">
            <v>St Biaise</v>
          </cell>
          <cell r="C3" t="str">
            <v xml:space="preserve">St Guénolé </v>
          </cell>
          <cell r="D3" t="str">
            <v>St Richard</v>
          </cell>
          <cell r="E3" t="str">
            <v>St Philippe</v>
          </cell>
          <cell r="F3" t="str">
            <v>St Kévîn</v>
          </cell>
          <cell r="G3" t="str">
            <v>St Thomas</v>
          </cell>
          <cell r="H3" t="str">
            <v>Ste Lydie</v>
          </cell>
          <cell r="I3" t="str">
            <v>St Grégoire</v>
          </cell>
          <cell r="J3" t="str">
            <v>St Gérard</v>
          </cell>
          <cell r="K3" t="str">
            <v>St Hubert</v>
          </cell>
          <cell r="L3" t="str">
            <v>St Xavier</v>
          </cell>
        </row>
        <row r="4">
          <cell r="A4" t="str">
            <v>St Odilon</v>
          </cell>
          <cell r="B4" t="str">
            <v xml:space="preserve">Ste Véronique </v>
          </cell>
          <cell r="C4" t="str">
            <v>St Casimir</v>
          </cell>
          <cell r="D4" t="str">
            <v>St Isidore</v>
          </cell>
          <cell r="E4" t="str">
            <v>Ste Sylvie</v>
          </cell>
          <cell r="F4" t="str">
            <v>Ste Clotilde</v>
          </cell>
          <cell r="G4" t="str">
            <v>St Florent</v>
          </cell>
          <cell r="H4" t="str">
            <v>St J.M. Vianney</v>
          </cell>
          <cell r="I4" t="str">
            <v>Ste Rosalie</v>
          </cell>
          <cell r="J4" t="str">
            <v>St François d'Assise</v>
          </cell>
          <cell r="K4" t="str">
            <v>St Charles</v>
          </cell>
          <cell r="L4" t="str">
            <v>Ste Barbe</v>
          </cell>
        </row>
        <row r="5">
          <cell r="A5" t="str">
            <v>St Edouard</v>
          </cell>
          <cell r="B5" t="str">
            <v>Ste Agathe</v>
          </cell>
          <cell r="C5" t="str">
            <v>Ste Olivia</v>
          </cell>
          <cell r="D5" t="str">
            <v>Ste Irène</v>
          </cell>
          <cell r="E5" t="str">
            <v>Ste Judith</v>
          </cell>
          <cell r="F5" t="str">
            <v>St Igor</v>
          </cell>
          <cell r="G5" t="str">
            <v>St Antoine</v>
          </cell>
          <cell r="H5" t="str">
            <v>St Abel</v>
          </cell>
          <cell r="I5" t="str">
            <v>Ste Raïssa</v>
          </cell>
          <cell r="J5" t="str">
            <v>Ste Fleur</v>
          </cell>
          <cell r="K5" t="str">
            <v>Ste Sylvie</v>
          </cell>
          <cell r="L5" t="str">
            <v>St Gérald</v>
          </cell>
        </row>
        <row r="6">
          <cell r="A6" t="str">
            <v>St Mêlaine</v>
          </cell>
          <cell r="B6" t="str">
            <v>St Gaston</v>
          </cell>
          <cell r="C6" t="str">
            <v>Ste Colette</v>
          </cell>
          <cell r="D6" t="str">
            <v>St Marcellin</v>
          </cell>
          <cell r="E6" t="str">
            <v>Ste Prudence</v>
          </cell>
          <cell r="F6" t="str">
            <v>St Norbert</v>
          </cell>
          <cell r="G6" t="str">
            <v>Ste Mariette</v>
          </cell>
          <cell r="H6" t="str">
            <v>Transfiguration</v>
          </cell>
          <cell r="I6" t="str">
            <v>St Bertrand</v>
          </cell>
          <cell r="J6" t="str">
            <v>St Bruno</v>
          </cell>
          <cell r="K6" t="str">
            <v>Ste Bertille</v>
          </cell>
          <cell r="L6" t="str">
            <v>St Nicolas</v>
          </cell>
        </row>
        <row r="7">
          <cell r="A7" t="str">
            <v>St Cédric</v>
          </cell>
          <cell r="B7" t="str">
            <v>Ste Eugénie</v>
          </cell>
          <cell r="C7" t="str">
            <v>Ste Félicité</v>
          </cell>
          <cell r="D7" t="str">
            <v xml:space="preserve">St J.-Bapt. d.l. S. </v>
          </cell>
          <cell r="E7" t="str">
            <v>Ste Gisèle</v>
          </cell>
          <cell r="F7" t="str">
            <v>St Gilbert</v>
          </cell>
          <cell r="G7" t="str">
            <v>St Raoul</v>
          </cell>
          <cell r="H7" t="str">
            <v>St Gaétan</v>
          </cell>
          <cell r="I7" t="str">
            <v>Ste Reine</v>
          </cell>
          <cell r="J7" t="str">
            <v>St Serge</v>
          </cell>
          <cell r="K7" t="str">
            <v>Ste Carme</v>
          </cell>
          <cell r="L7" t="str">
            <v>St Ambroise</v>
          </cell>
        </row>
        <row r="8">
          <cell r="A8" t="str">
            <v>St Lucien</v>
          </cell>
          <cell r="B8" t="str">
            <v>Ste Jacqueline</v>
          </cell>
          <cell r="C8" t="str">
            <v>St Jean de Dieu</v>
          </cell>
          <cell r="D8" t="str">
            <v>Ste Julie</v>
          </cell>
          <cell r="E8" t="str">
            <v>Victoire 1945</v>
          </cell>
          <cell r="F8" t="str">
            <v>St Médard</v>
          </cell>
          <cell r="G8" t="str">
            <v>St Thibaut</v>
          </cell>
          <cell r="H8" t="str">
            <v>St Dominique</v>
          </cell>
          <cell r="I8" t="str">
            <v>Nativité N.D.</v>
          </cell>
          <cell r="J8" t="str">
            <v>Ste Pélagie</v>
          </cell>
          <cell r="K8" t="str">
            <v>St Geoffroy</v>
          </cell>
          <cell r="L8" t="str">
            <v>Imm. Conception</v>
          </cell>
        </row>
        <row r="9">
          <cell r="A9" t="str">
            <v>Ste Alix</v>
          </cell>
          <cell r="B9" t="str">
            <v>Ste Apolline</v>
          </cell>
          <cell r="C9" t="str">
            <v>Ste Françoise</v>
          </cell>
          <cell r="D9" t="str">
            <v>St Gautier</v>
          </cell>
          <cell r="E9" t="str">
            <v>St Pâcome</v>
          </cell>
          <cell r="F9" t="str">
            <v>Ste Diane</v>
          </cell>
          <cell r="G9" t="str">
            <v>Ste Amandine</v>
          </cell>
          <cell r="H9" t="str">
            <v>St Amour</v>
          </cell>
          <cell r="I9" t="str">
            <v>St Alain</v>
          </cell>
          <cell r="J9" t="str">
            <v>St Denis</v>
          </cell>
          <cell r="K9" t="str">
            <v>St Théodore</v>
          </cell>
          <cell r="L9" t="str">
            <v>St P. Fourier</v>
          </cell>
        </row>
        <row r="10">
          <cell r="A10" t="str">
            <v>St Guillaume</v>
          </cell>
          <cell r="B10" t="str">
            <v>St Arnaud</v>
          </cell>
          <cell r="C10" t="str">
            <v>St Vivien J</v>
          </cell>
          <cell r="D10" t="str">
            <v>St Fulbert</v>
          </cell>
          <cell r="E10" t="str">
            <v>Ste Solange</v>
          </cell>
          <cell r="F10" t="str">
            <v>St Landry</v>
          </cell>
          <cell r="G10" t="str">
            <v>St Ulrich</v>
          </cell>
          <cell r="H10" t="str">
            <v>St Laurent</v>
          </cell>
          <cell r="I10" t="str">
            <v>Ste Inès</v>
          </cell>
          <cell r="J10" t="str">
            <v>St Ghislain</v>
          </cell>
          <cell r="K10" t="str">
            <v>St Léon</v>
          </cell>
          <cell r="L10" t="str">
            <v>St Romaric</v>
          </cell>
        </row>
        <row r="11">
          <cell r="A11" t="str">
            <v>St Paulin</v>
          </cell>
          <cell r="B11" t="str">
            <v>N.-D. Lourdes</v>
          </cell>
          <cell r="C11" t="str">
            <v>Ste Rosine</v>
          </cell>
          <cell r="D11" t="str">
            <v>St Stanislas</v>
          </cell>
          <cell r="E11" t="str">
            <v>Ste Estelle</v>
          </cell>
          <cell r="F11" t="str">
            <v>St Barnabe</v>
          </cell>
          <cell r="G11" t="str">
            <v>St Benoît</v>
          </cell>
          <cell r="H11" t="str">
            <v>Ste Claire</v>
          </cell>
          <cell r="I11" t="str">
            <v>St Adelphe</v>
          </cell>
          <cell r="J11" t="str">
            <v>St Firmin</v>
          </cell>
          <cell r="K11" t="str">
            <v>Armistice 1918</v>
          </cell>
          <cell r="L11" t="str">
            <v>St Daniel</v>
          </cell>
        </row>
        <row r="12">
          <cell r="A12" t="str">
            <v>Ste Tatiana</v>
          </cell>
          <cell r="B12" t="str">
            <v>St Félix.</v>
          </cell>
          <cell r="C12" t="str">
            <v>Ste Justine</v>
          </cell>
          <cell r="D12" t="str">
            <v>St Jules</v>
          </cell>
          <cell r="E12" t="str">
            <v>St Achille</v>
          </cell>
          <cell r="F12" t="str">
            <v>St Guy</v>
          </cell>
          <cell r="G12" t="str">
            <v>St Olivier</v>
          </cell>
          <cell r="H12" t="str">
            <v>Ste Clarisse</v>
          </cell>
          <cell r="I12" t="str">
            <v>St Apollinaire</v>
          </cell>
          <cell r="J12" t="str">
            <v>St Wilfried</v>
          </cell>
          <cell r="K12" t="str">
            <v>St Christian</v>
          </cell>
          <cell r="L12" t="str">
            <v>Ste Jeanne-F.-C.</v>
          </cell>
        </row>
        <row r="13">
          <cell r="A13" t="str">
            <v>Ste Yvette</v>
          </cell>
          <cell r="B13" t="str">
            <v>Ste Béatrice</v>
          </cell>
          <cell r="C13" t="str">
            <v>St Rodrigue</v>
          </cell>
          <cell r="D13" t="str">
            <v>Ste Ida</v>
          </cell>
          <cell r="E13" t="str">
            <v>Ste Rolande</v>
          </cell>
          <cell r="F13" t="str">
            <v>St Anthony</v>
          </cell>
          <cell r="G13" t="str">
            <v>Sts Henri, Joël</v>
          </cell>
          <cell r="H13" t="str">
            <v>St Hippolyte</v>
          </cell>
          <cell r="I13" t="str">
            <v>St Aimé</v>
          </cell>
          <cell r="J13" t="str">
            <v>St Géraud</v>
          </cell>
          <cell r="K13" t="str">
            <v>St Brice</v>
          </cell>
          <cell r="L13" t="str">
            <v>Ste Lucie</v>
          </cell>
        </row>
        <row r="14">
          <cell r="A14" t="str">
            <v>Ste Nina</v>
          </cell>
          <cell r="B14" t="str">
            <v>St Valentin</v>
          </cell>
          <cell r="C14" t="str">
            <v>Ste Mathilde</v>
          </cell>
          <cell r="D14" t="str">
            <v xml:space="preserve">St Maxime </v>
          </cell>
          <cell r="E14" t="str">
            <v>St Matthias</v>
          </cell>
          <cell r="F14" t="str">
            <v>St Elisée</v>
          </cell>
          <cell r="G14" t="str">
            <v>Fête nationale</v>
          </cell>
          <cell r="H14" t="str">
            <v>St Evrard</v>
          </cell>
          <cell r="I14" t="str">
            <v>La Ste-Croix</v>
          </cell>
          <cell r="J14" t="str">
            <v>St Juste</v>
          </cell>
          <cell r="K14" t="str">
            <v>St Sidoine</v>
          </cell>
          <cell r="L14" t="str">
            <v>Ste Odile</v>
          </cell>
        </row>
        <row r="15">
          <cell r="A15" t="str">
            <v>St Rémi</v>
          </cell>
          <cell r="B15" t="str">
            <v>St Claude</v>
          </cell>
          <cell r="C15" t="str">
            <v>Ste Louise</v>
          </cell>
          <cell r="D15" t="str">
            <v>St Paterne</v>
          </cell>
          <cell r="E15" t="str">
            <v>Ste Denise</v>
          </cell>
          <cell r="F15" t="str">
            <v>Ste Germaine</v>
          </cell>
          <cell r="G15" t="str">
            <v>St Donald</v>
          </cell>
          <cell r="H15" t="str">
            <v xml:space="preserve"> Assomption</v>
          </cell>
          <cell r="I15" t="str">
            <v>St Roland</v>
          </cell>
          <cell r="J15" t="str">
            <v>Ste Thérèse d'Av.</v>
          </cell>
          <cell r="K15" t="str">
            <v>St Albert</v>
          </cell>
          <cell r="L15" t="str">
            <v>Ste Ninon</v>
          </cell>
        </row>
        <row r="16">
          <cell r="A16" t="str">
            <v>St Marcel</v>
          </cell>
          <cell r="B16" t="str">
            <v>Ste Julienne</v>
          </cell>
          <cell r="C16" t="str">
            <v>Ste Bénédicte</v>
          </cell>
          <cell r="D16" t="str">
            <v>St Benoît</v>
          </cell>
          <cell r="E16" t="str">
            <v>St Honoré</v>
          </cell>
          <cell r="F16" t="str">
            <v>St J.François Régis</v>
          </cell>
          <cell r="G16" t="str">
            <v>N. D. Mt Carmel</v>
          </cell>
          <cell r="H16" t="str">
            <v>St Armel</v>
          </cell>
          <cell r="I16" t="str">
            <v>Ste Edith</v>
          </cell>
          <cell r="J16" t="str">
            <v>Ste Edwige</v>
          </cell>
          <cell r="K16" t="str">
            <v>Ste Marguerite</v>
          </cell>
          <cell r="L16" t="str">
            <v>Ste Alice</v>
          </cell>
        </row>
        <row r="17">
          <cell r="A17" t="str">
            <v>Ste Roseline</v>
          </cell>
          <cell r="B17" t="str">
            <v>St Alexis</v>
          </cell>
          <cell r="C17" t="str">
            <v xml:space="preserve">St Patrice J         </v>
          </cell>
          <cell r="D17" t="str">
            <v>St Anicet</v>
          </cell>
          <cell r="E17" t="str">
            <v>St Pascal</v>
          </cell>
          <cell r="F17" t="str">
            <v>St Hervé</v>
          </cell>
          <cell r="G17" t="str">
            <v>Ste Charlotte</v>
          </cell>
          <cell r="H17" t="str">
            <v>St Hyacinthe</v>
          </cell>
          <cell r="I17" t="str">
            <v>St Renaud</v>
          </cell>
          <cell r="J17" t="str">
            <v>St Baudouin</v>
          </cell>
          <cell r="K17" t="str">
            <v>Ste Elisabeth</v>
          </cell>
          <cell r="L17" t="str">
            <v>St Gaël</v>
          </cell>
        </row>
        <row r="18">
          <cell r="A18" t="str">
            <v>Ste Prisca</v>
          </cell>
          <cell r="B18" t="str">
            <v>Ste Bernadette</v>
          </cell>
          <cell r="C18" t="str">
            <v>St Cyrille</v>
          </cell>
          <cell r="D18" t="str">
            <v>St Parfait</v>
          </cell>
          <cell r="E18" t="str">
            <v>St Eric</v>
          </cell>
          <cell r="F18" t="str">
            <v>St Léonce</v>
          </cell>
          <cell r="G18" t="str">
            <v>St Frédéric</v>
          </cell>
          <cell r="H18" t="str">
            <v>Ste Hélène</v>
          </cell>
          <cell r="I18" t="str">
            <v>Ste Nadège</v>
          </cell>
          <cell r="J18" t="str">
            <v>St Luc</v>
          </cell>
          <cell r="K18" t="str">
            <v>Ste Aude</v>
          </cell>
          <cell r="L18" t="str">
            <v>St Gatien</v>
          </cell>
        </row>
        <row r="19">
          <cell r="A19" t="str">
            <v>St Marius</v>
          </cell>
          <cell r="B19" t="str">
            <v>St Gabin</v>
          </cell>
          <cell r="C19" t="str">
            <v>St Joseph</v>
          </cell>
          <cell r="D19" t="str">
            <v>Ste Emma</v>
          </cell>
          <cell r="E19" t="str">
            <v>St Yves</v>
          </cell>
          <cell r="F19" t="str">
            <v>St Romuald</v>
          </cell>
          <cell r="G19" t="str">
            <v>St Arsène</v>
          </cell>
          <cell r="H19" t="str">
            <v>St Jean Eudes</v>
          </cell>
          <cell r="I19" t="str">
            <v>Ste Emilie</v>
          </cell>
          <cell r="J19" t="str">
            <v>St René</v>
          </cell>
          <cell r="K19" t="str">
            <v>St Tanguy</v>
          </cell>
          <cell r="L19" t="str">
            <v>St Urbain</v>
          </cell>
        </row>
        <row r="20">
          <cell r="A20" t="str">
            <v>St Sébastien</v>
          </cell>
          <cell r="B20" t="str">
            <v>Ste Aimée</v>
          </cell>
          <cell r="C20" t="str">
            <v>Printemps</v>
          </cell>
          <cell r="D20" t="str">
            <v>Ste Odette</v>
          </cell>
          <cell r="E20" t="str">
            <v>St Bernardin</v>
          </cell>
          <cell r="F20" t="str">
            <v>St Sylvère</v>
          </cell>
          <cell r="G20" t="str">
            <v>Ste Marina</v>
          </cell>
          <cell r="H20" t="str">
            <v>St Bernard</v>
          </cell>
          <cell r="I20" t="str">
            <v>St Davy</v>
          </cell>
          <cell r="J20" t="str">
            <v>Ste Adeline</v>
          </cell>
          <cell r="K20" t="str">
            <v>St Edmond</v>
          </cell>
          <cell r="L20" t="str">
            <v>St Abraham</v>
          </cell>
        </row>
        <row r="21">
          <cell r="A21" t="str">
            <v>Ste Agnès</v>
          </cell>
          <cell r="B21" t="str">
            <v>St P. Damien</v>
          </cell>
          <cell r="C21" t="str">
            <v>Ste Clémence</v>
          </cell>
          <cell r="D21" t="str">
            <v xml:space="preserve">St Anselme </v>
          </cell>
          <cell r="E21" t="str">
            <v>St Constantin</v>
          </cell>
          <cell r="F21" t="str">
            <v>Eté</v>
          </cell>
          <cell r="G21" t="str">
            <v>St Victor</v>
          </cell>
          <cell r="H21" t="str">
            <v>St Christophe</v>
          </cell>
          <cell r="I21" t="str">
            <v>St Matthieu</v>
          </cell>
          <cell r="J21" t="str">
            <v>Ste Céline</v>
          </cell>
          <cell r="K21" t="str">
            <v>Prés. Marie</v>
          </cell>
          <cell r="L21" t="str">
            <v>Hiver</v>
          </cell>
        </row>
        <row r="22">
          <cell r="A22" t="str">
            <v>St Vincent</v>
          </cell>
          <cell r="B22" t="str">
            <v>Ste Isabelle</v>
          </cell>
          <cell r="C22" t="str">
            <v>Anniversaire Marie-France</v>
          </cell>
          <cell r="D22" t="str">
            <v>St Alexandre</v>
          </cell>
          <cell r="E22" t="str">
            <v>St Emile</v>
          </cell>
          <cell r="F22" t="str">
            <v>St Alban</v>
          </cell>
          <cell r="G22" t="str">
            <v>Ste Marie-Mad.</v>
          </cell>
          <cell r="H22" t="str">
            <v>St Fabrice</v>
          </cell>
          <cell r="I22" t="str">
            <v>Automne</v>
          </cell>
          <cell r="J22" t="str">
            <v>Ste Elodie</v>
          </cell>
          <cell r="K22" t="str">
            <v>Ste Cécile</v>
          </cell>
          <cell r="L22" t="str">
            <v>Ste Françoise-Xavier</v>
          </cell>
        </row>
        <row r="23">
          <cell r="A23" t="str">
            <v>St Barnard</v>
          </cell>
          <cell r="B23" t="str">
            <v>St Lazare</v>
          </cell>
          <cell r="C23" t="str">
            <v>St Victorien</v>
          </cell>
          <cell r="D23" t="str">
            <v>St Georges</v>
          </cell>
          <cell r="E23" t="str">
            <v>St Didier</v>
          </cell>
          <cell r="F23" t="str">
            <v>Ste Audrey</v>
          </cell>
          <cell r="G23" t="str">
            <v>Ste Brigitte</v>
          </cell>
          <cell r="H23" t="str">
            <v>Ste Rose de L.</v>
          </cell>
          <cell r="I23" t="str">
            <v>St Constant</v>
          </cell>
          <cell r="J23" t="str">
            <v>St Jean de C.</v>
          </cell>
          <cell r="K23" t="str">
            <v>St Clément</v>
          </cell>
          <cell r="L23" t="str">
            <v>St Armand</v>
          </cell>
        </row>
        <row r="24">
          <cell r="A24" t="str">
            <v>St Fr. de Sales</v>
          </cell>
          <cell r="B24" t="str">
            <v>St Modeste</v>
          </cell>
          <cell r="C24" t="str">
            <v xml:space="preserve">Ste Cath. de Su. J      </v>
          </cell>
          <cell r="D24" t="str">
            <v>St Fidèle</v>
          </cell>
          <cell r="E24" t="str">
            <v>St Donatien</v>
          </cell>
          <cell r="F24" t="str">
            <v>St Jean-Baptiste</v>
          </cell>
          <cell r="G24" t="str">
            <v>Ste Christine</v>
          </cell>
          <cell r="H24" t="str">
            <v>St Barthélémy</v>
          </cell>
          <cell r="I24" t="str">
            <v>Ste Thècle</v>
          </cell>
          <cell r="J24" t="str">
            <v>St Florentin</v>
          </cell>
          <cell r="K24" t="str">
            <v>Ste Flora</v>
          </cell>
          <cell r="L24" t="str">
            <v>Ste Adèle</v>
          </cell>
        </row>
        <row r="25">
          <cell r="A25" t="str">
            <v>Conv. St Paul</v>
          </cell>
          <cell r="B25" t="str">
            <v>ST Roméo</v>
          </cell>
          <cell r="C25" t="str">
            <v>St Humbert</v>
          </cell>
          <cell r="D25" t="str">
            <v>Anniversaire Sébastien</v>
          </cell>
          <cell r="E25" t="str">
            <v>Ste Sophie</v>
          </cell>
          <cell r="F25" t="str">
            <v>St Prosper</v>
          </cell>
          <cell r="G25" t="str">
            <v>St Jacques</v>
          </cell>
          <cell r="H25" t="str">
            <v>St Louis</v>
          </cell>
          <cell r="I25" t="str">
            <v>St Hermann</v>
          </cell>
          <cell r="J25" t="str">
            <v>Ste Doria</v>
          </cell>
          <cell r="K25" t="str">
            <v>Ste Cath. L</v>
          </cell>
          <cell r="L25" t="str">
            <v>Noël</v>
          </cell>
        </row>
        <row r="26">
          <cell r="A26" t="str">
            <v>Ste Paule</v>
          </cell>
          <cell r="B26" t="str">
            <v>St Nestor</v>
          </cell>
          <cell r="C26" t="str">
            <v>Ste Larissa</v>
          </cell>
          <cell r="D26" t="str">
            <v>Ste Alida</v>
          </cell>
          <cell r="E26" t="str">
            <v>St Bérenger</v>
          </cell>
          <cell r="F26" t="str">
            <v>St Anthelme</v>
          </cell>
          <cell r="G26" t="str">
            <v>Sts Anne, Joach.</v>
          </cell>
          <cell r="H26" t="str">
            <v>Ste Natacha</v>
          </cell>
          <cell r="I26" t="str">
            <v>Sts Cône et Damien</v>
          </cell>
          <cell r="J26" t="str">
            <v>St Dimitri</v>
          </cell>
          <cell r="K26" t="str">
            <v>Ste Delphine</v>
          </cell>
          <cell r="L26" t="str">
            <v>St Etienne</v>
          </cell>
        </row>
        <row r="27">
          <cell r="A27" t="str">
            <v>Ste Angèle</v>
          </cell>
          <cell r="B27" t="str">
            <v>Ste Honorine</v>
          </cell>
          <cell r="C27" t="str">
            <v>St Habib</v>
          </cell>
          <cell r="D27" t="str">
            <v>Ste Zita</v>
          </cell>
          <cell r="E27" t="str">
            <v>St Augustin</v>
          </cell>
          <cell r="F27" t="str">
            <v>St Femand</v>
          </cell>
          <cell r="G27" t="str">
            <v>Ste Nathalie</v>
          </cell>
          <cell r="H27" t="str">
            <v>Ste Monique</v>
          </cell>
          <cell r="I27" t="str">
            <v>St Vinc. de Paul</v>
          </cell>
          <cell r="J27" t="str">
            <v>Ste Emeline</v>
          </cell>
          <cell r="K27" t="str">
            <v>St Séverin</v>
          </cell>
          <cell r="L27" t="str">
            <v>St Jean</v>
          </cell>
        </row>
        <row r="28">
          <cell r="A28" t="str">
            <v xml:space="preserve">St Th. d'Aquin </v>
          </cell>
          <cell r="B28" t="str">
            <v>St Romain</v>
          </cell>
          <cell r="C28" t="str">
            <v>St Gontran</v>
          </cell>
          <cell r="D28" t="str">
            <v xml:space="preserve">Ste Valérie </v>
          </cell>
          <cell r="E28" t="str">
            <v>St Germain</v>
          </cell>
          <cell r="F28" t="str">
            <v>St Irénée</v>
          </cell>
          <cell r="G28" t="str">
            <v>St Samson</v>
          </cell>
          <cell r="H28" t="str">
            <v>St Augustin</v>
          </cell>
          <cell r="I28" t="str">
            <v>St Venceslas</v>
          </cell>
          <cell r="J28" t="str">
            <v>Sts Sim.et Jude</v>
          </cell>
          <cell r="K28" t="str">
            <v>Avent</v>
          </cell>
          <cell r="L28" t="str">
            <v>Sts Innocents</v>
          </cell>
        </row>
        <row r="29">
          <cell r="A29" t="str">
            <v>St Gildas</v>
          </cell>
          <cell r="C29" t="str">
            <v>Ste Gwladys</v>
          </cell>
          <cell r="D29" t="str">
            <v>Ste Cath. de Si.</v>
          </cell>
          <cell r="E29" t="str">
            <v>St Aymard</v>
          </cell>
          <cell r="F29" t="str">
            <v>Sts Pierre et Paul</v>
          </cell>
          <cell r="G29" t="str">
            <v>Ste Marthe</v>
          </cell>
          <cell r="H29" t="str">
            <v>SteSabine</v>
          </cell>
          <cell r="I29" t="str">
            <v>St Michel</v>
          </cell>
          <cell r="J29" t="str">
            <v>St Narcisse</v>
          </cell>
          <cell r="K29" t="str">
            <v>St Saturnin</v>
          </cell>
          <cell r="L29" t="str">
            <v>St David</v>
          </cell>
        </row>
        <row r="30">
          <cell r="A30" t="str">
            <v>Ste Martine</v>
          </cell>
          <cell r="C30" t="str">
            <v xml:space="preserve">St Amédée M   </v>
          </cell>
          <cell r="D30" t="str">
            <v>St Robert</v>
          </cell>
          <cell r="E30" t="str">
            <v>St Ferdinand</v>
          </cell>
          <cell r="F30" t="str">
            <v>St Martial</v>
          </cell>
          <cell r="G30" t="str">
            <v>Ste Juliette</v>
          </cell>
          <cell r="H30" t="str">
            <v>St Fiacre</v>
          </cell>
          <cell r="I30" t="str">
            <v>St Jérôme</v>
          </cell>
          <cell r="J30" t="str">
            <v>Ste Bienvenue</v>
          </cell>
          <cell r="K30" t="str">
            <v>St André</v>
          </cell>
          <cell r="L30" t="str">
            <v>St Roger</v>
          </cell>
        </row>
        <row r="31">
          <cell r="A31" t="str">
            <v>Ste Marcelle</v>
          </cell>
          <cell r="C31" t="str">
            <v>St Benjamin</v>
          </cell>
          <cell r="E31" t="str">
            <v>Visitation</v>
          </cell>
          <cell r="G31" t="str">
            <v>St Ignace de L.</v>
          </cell>
          <cell r="H31" t="str">
            <v>St Aristide</v>
          </cell>
          <cell r="J31" t="str">
            <v>St Quentin</v>
          </cell>
          <cell r="L31" t="str">
            <v>St Sylvestre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aine 01"/>
      <sheetName val="Semaine 02"/>
      <sheetName val="Semaine 03"/>
      <sheetName val="Semaine 04"/>
      <sheetName val="Semaine 05"/>
      <sheetName val="Semaine 06"/>
      <sheetName val="Semaine 07"/>
      <sheetName val="Semaine 08"/>
      <sheetName val="Semaine 09"/>
      <sheetName val="Semaine 10"/>
      <sheetName val="Semaine 11"/>
      <sheetName val="Semaine 12"/>
      <sheetName val="Semaine 13"/>
      <sheetName val="Semaine 14"/>
      <sheetName val="Semaine 15"/>
      <sheetName val="Semaine 16"/>
      <sheetName val="Semaine 17"/>
      <sheetName val="Semaine 18"/>
      <sheetName val="Semaine 19"/>
      <sheetName val="Semaine 20"/>
      <sheetName val="Semaine 21"/>
      <sheetName val="Semaine 22"/>
      <sheetName val="Semaine 23"/>
      <sheetName val="Semaine 24"/>
      <sheetName val="Semaine 25"/>
      <sheetName val="Semaine 26"/>
      <sheetName val="Semaine 27"/>
      <sheetName val="Semaine 28"/>
      <sheetName val="Semaine 29"/>
      <sheetName val="Semaine 30"/>
      <sheetName val="Semaine 31"/>
      <sheetName val="Semaine 32"/>
      <sheetName val="Semaine 33"/>
      <sheetName val="Semaine 34"/>
      <sheetName val="Semaine 35"/>
      <sheetName val="Semaine 36"/>
      <sheetName val="Semaine 37"/>
      <sheetName val="Semaine 38"/>
      <sheetName val="Semaine 39"/>
      <sheetName val="Semaine 40"/>
      <sheetName val="Semaine 41"/>
      <sheetName val="Semaine 42"/>
      <sheetName val="Semaine 43"/>
      <sheetName val="Semaine 44"/>
      <sheetName val="Semaine 45"/>
      <sheetName val="Semaine 46"/>
      <sheetName val="Semaine 47"/>
      <sheetName val="Semaine 48"/>
      <sheetName val="Semaine 49"/>
      <sheetName val="Semaine 50"/>
      <sheetName val="Semaine 51"/>
      <sheetName val="Semaine 52"/>
      <sheetName val="Semaine 53"/>
      <sheetName val="BILAN"/>
      <sheetName val="MODÈ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4">
          <cell r="B4" t="str">
            <v>Journée</v>
          </cell>
          <cell r="C4" t="str">
            <v>Nuit</v>
          </cell>
          <cell r="D4" t="str">
            <v>CP-Abs</v>
          </cell>
          <cell r="E4" t="str">
            <v>Week-end</v>
          </cell>
        </row>
      </sheetData>
      <sheetData sheetId="5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au2" displayName="Tableau2" ref="A3:M16" totalsRowCount="1" headerRowDxfId="27" dataDxfId="26">
  <autoFilter ref="A3:M15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2" hiddenButton="1"/>
  </autoFilter>
  <tableColumns count="13">
    <tableColumn id="1" xr3:uid="{00000000-0010-0000-0000-000001000000}" name="Mois" dataDxfId="25" totalsRowDxfId="24"/>
    <tableColumn id="2" xr3:uid="{00000000-0010-0000-0000-000002000000}" name="N° mois" dataDxfId="23" totalsRowDxfId="22"/>
    <tableColumn id="3" xr3:uid="{00000000-0010-0000-0000-000003000000}" name="Journées" totalsRowFunction="sum" dataDxfId="21" totalsRowDxfId="20"/>
    <tableColumn id="4" xr3:uid="{00000000-0010-0000-0000-000004000000}" name="Nuits" totalsRowFunction="sum" dataDxfId="19" totalsRowDxfId="18"/>
    <tableColumn id="5" xr3:uid="{00000000-0010-0000-0000-000005000000}" name="CP" totalsRowFunction="sum" dataDxfId="17" totalsRowDxfId="16"/>
    <tableColumn id="6" xr3:uid="{00000000-0010-0000-0000-000006000000}" name="Absences" totalsRowFunction="sum" dataDxfId="15" totalsRowDxfId="14"/>
    <tableColumn id="7" xr3:uid="{00000000-0010-0000-0000-000007000000}" name="Week-end" totalsRowFunction="sum" dataDxfId="13" totalsRowDxfId="12"/>
    <tableColumn id="8" xr3:uid="{00000000-0010-0000-0000-000008000000}" name="Jours travaillés" totalsRowFunction="sum" dataDxfId="11" totalsRowDxfId="10"/>
    <tableColumn id="10" xr3:uid="{7EA64DD0-7B7A-4AAF-81A1-DC3699F334AB}" name="Heures" dataDxfId="9" totalsRowDxfId="8"/>
    <tableColumn id="12" xr3:uid="{02F5B43B-FE08-45B3-8EE5-B2BE62DE3ECC}" name="Heures supp" dataDxfId="7" totalsRowDxfId="6"/>
    <tableColumn id="9" xr3:uid="{00000000-0010-0000-0000-000009000000}" name="KM" totalsRowFunction="sum" dataDxfId="5" totalsRowDxfId="4">
      <calculatedColumnFormula>$C$24</calculatedColumnFormula>
    </tableColumn>
    <tableColumn id="13" xr3:uid="{00000000-0010-0000-0000-00000D000000}" name="KM A/R" dataDxfId="3" totalsRowDxfId="2">
      <calculatedColumnFormula>LEFT(Tableau2[[#This Row],[KM]],2)</calculatedColumnFormula>
    </tableColumn>
    <tableColumn id="11" xr3:uid="{00000000-0010-0000-0000-00000B000000}" name="TOTAL" totalsRowFunction="sum" dataDxfId="1" totalsRowDxfId="0">
      <calculatedColumnFormula>Tableau2[[#This Row],[Jours travaillés]]*Tableau2[[#This Row],[KM A/R]]</calculatedColumnFormula>
    </tableColumn>
  </tableColumns>
  <tableStyleInfo name="TableauBilan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46A40-884F-4105-94E6-BF9C51327085}">
  <dimension ref="A1:I19"/>
  <sheetViews>
    <sheetView workbookViewId="0">
      <selection activeCell="C19" sqref="C19"/>
    </sheetView>
  </sheetViews>
  <sheetFormatPr baseColWidth="10" defaultRowHeight="15.75" x14ac:dyDescent="0.25"/>
  <cols>
    <col min="1" max="1" width="11.42578125" style="18"/>
    <col min="2" max="2" width="10.7109375" style="18" customWidth="1"/>
    <col min="3" max="9" width="15.7109375" style="17" customWidth="1"/>
    <col min="10" max="16384" width="11.42578125" style="18"/>
  </cols>
  <sheetData>
    <row r="1" spans="1:9" x14ac:dyDescent="0.25">
      <c r="A1" s="15" t="s">
        <v>63</v>
      </c>
      <c r="B1" s="16"/>
    </row>
    <row r="2" spans="1:9" x14ac:dyDescent="0.25">
      <c r="A2" s="15" t="s">
        <v>64</v>
      </c>
      <c r="B2" s="19"/>
    </row>
    <row r="4" spans="1:9" ht="16.5" thickBot="1" x14ac:dyDescent="0.3">
      <c r="C4" s="20"/>
      <c r="D4" s="20"/>
      <c r="E4" s="20"/>
      <c r="F4" s="20"/>
      <c r="G4" s="20"/>
      <c r="H4" s="20"/>
      <c r="I4" s="20"/>
    </row>
    <row r="5" spans="1:9" ht="16.5" thickBot="1" x14ac:dyDescent="0.3">
      <c r="C5" s="21" t="s">
        <v>65</v>
      </c>
      <c r="D5" s="22" t="s">
        <v>66</v>
      </c>
      <c r="E5" s="22" t="s">
        <v>67</v>
      </c>
      <c r="F5" s="22" t="s">
        <v>68</v>
      </c>
      <c r="G5" s="22" t="s">
        <v>69</v>
      </c>
      <c r="H5" s="22" t="s">
        <v>70</v>
      </c>
      <c r="I5" s="23" t="s">
        <v>71</v>
      </c>
    </row>
    <row r="6" spans="1:9" x14ac:dyDescent="0.25">
      <c r="C6" s="24" t="str">
        <f>IF(ISBLANK(B2),"",7*$B$2+DATE($B$1,1,3)-WEEKDAY(DATE($B$1,1,3))-5)</f>
        <v/>
      </c>
      <c r="D6" s="24" t="str">
        <f>IF(ISBLANK(C2),"",7*$B$2+DATE($B$1,1,3)-WEEKDAY(DATE($B$1,1,3))-4)</f>
        <v/>
      </c>
      <c r="E6" s="24" t="str">
        <f>IF(ISBLANK(D2),"",7*$B$2+DATE($B$1,1,3)-WEEKDAY(DATE($B$1,1,3))-3)</f>
        <v/>
      </c>
      <c r="F6" s="24" t="str">
        <f>IF(ISBLANK(E2),"",7*$B$2+DATE($B$1,1,3)-WEEKDAY(DATE($B$1,1,3))-2)</f>
        <v/>
      </c>
      <c r="G6" s="24" t="str">
        <f>IF(ISBLANK(F2),"",7*$B$2+DATE($B$1,1,3)-WEEKDAY(DATE($B$1,1,3))-1)</f>
        <v/>
      </c>
      <c r="H6" s="24" t="str">
        <f>IF(ISBLANK(G2),"",7*$B$2+DATE($B$1,1,3)-WEEKDAY(DATE($B$1,1,3)))</f>
        <v/>
      </c>
      <c r="I6" s="24" t="str">
        <f>IF(ISBLANK(H2),"",7*$B$2+DATE($B$1,1,3)-WEEKDAY(DATE($B$1,1,3))+1)</f>
        <v/>
      </c>
    </row>
    <row r="8" spans="1:9" x14ac:dyDescent="0.25">
      <c r="A8" s="41" t="s">
        <v>72</v>
      </c>
      <c r="B8" s="41"/>
      <c r="C8" s="25"/>
      <c r="D8" s="25"/>
      <c r="E8" s="25"/>
      <c r="F8" s="25"/>
      <c r="G8" s="25"/>
      <c r="H8" s="25"/>
      <c r="I8" s="25"/>
    </row>
    <row r="9" spans="1:9" x14ac:dyDescent="0.25">
      <c r="A9" s="41" t="s">
        <v>73</v>
      </c>
      <c r="B9" s="41"/>
      <c r="C9" s="25"/>
      <c r="D9" s="25"/>
      <c r="E9" s="25"/>
      <c r="F9" s="25"/>
      <c r="G9" s="25"/>
      <c r="H9" s="25"/>
      <c r="I9" s="25"/>
    </row>
    <row r="10" spans="1:9" x14ac:dyDescent="0.25">
      <c r="D10" s="26"/>
      <c r="E10" s="26"/>
      <c r="F10" s="26"/>
      <c r="G10" s="26"/>
      <c r="H10" s="26"/>
      <c r="I10" s="26"/>
    </row>
    <row r="11" spans="1:9" x14ac:dyDescent="0.25">
      <c r="A11" s="42" t="s">
        <v>74</v>
      </c>
      <c r="B11" s="42"/>
      <c r="C11" s="25"/>
      <c r="D11" s="25"/>
      <c r="E11" s="25"/>
      <c r="F11" s="25"/>
      <c r="G11" s="25"/>
      <c r="H11" s="25"/>
      <c r="I11" s="25"/>
    </row>
    <row r="12" spans="1:9" x14ac:dyDescent="0.25">
      <c r="A12" s="27"/>
      <c r="B12" s="27"/>
      <c r="C12" s="26"/>
      <c r="D12" s="26"/>
      <c r="E12" s="26"/>
      <c r="F12" s="26"/>
      <c r="G12" s="26"/>
      <c r="H12" s="26"/>
      <c r="I12" s="26"/>
    </row>
    <row r="13" spans="1:9" x14ac:dyDescent="0.25">
      <c r="A13" s="42" t="s">
        <v>75</v>
      </c>
      <c r="B13" s="42"/>
      <c r="C13" s="25" t="str">
        <f>IF(ISBLANK(C9),"",MOD(C9-C8,1)-C11)</f>
        <v/>
      </c>
      <c r="D13" s="25" t="str">
        <f t="shared" ref="D13:I13" si="0">IF(ISBLANK(D9),"",MOD(D9-D8,1)-D11)</f>
        <v/>
      </c>
      <c r="E13" s="25" t="str">
        <f t="shared" si="0"/>
        <v/>
      </c>
      <c r="F13" s="25" t="str">
        <f t="shared" si="0"/>
        <v/>
      </c>
      <c r="G13" s="25" t="str">
        <f t="shared" si="0"/>
        <v/>
      </c>
      <c r="H13" s="25" t="str">
        <f t="shared" si="0"/>
        <v/>
      </c>
      <c r="I13" s="25" t="str">
        <f t="shared" si="0"/>
        <v/>
      </c>
    </row>
    <row r="14" spans="1:9" x14ac:dyDescent="0.25">
      <c r="A14" s="43" t="s">
        <v>76</v>
      </c>
      <c r="B14" s="43"/>
      <c r="C14" s="25" t="str">
        <f>IF(ISBLANK(C9),"",C13-C15)</f>
        <v/>
      </c>
      <c r="D14" s="25" t="str">
        <f t="shared" ref="D14:I14" si="1">IF(ISBLANK(D9),"",D13-D15)</f>
        <v/>
      </c>
      <c r="E14" s="25" t="str">
        <f t="shared" si="1"/>
        <v/>
      </c>
      <c r="F14" s="25" t="str">
        <f t="shared" si="1"/>
        <v/>
      </c>
      <c r="G14" s="25" t="str">
        <f t="shared" si="1"/>
        <v/>
      </c>
      <c r="H14" s="25" t="str">
        <f t="shared" si="1"/>
        <v/>
      </c>
      <c r="I14" s="25" t="str">
        <f t="shared" si="1"/>
        <v/>
      </c>
    </row>
    <row r="15" spans="1:9" x14ac:dyDescent="0.25">
      <c r="A15" s="43" t="s">
        <v>77</v>
      </c>
      <c r="B15" s="43"/>
      <c r="C15" s="25" t="str">
        <f>IF(ISBLANK(C9),"",C13-IF(C9&gt;C8,MAX(0,MIN(C9,21/24)-MAX(C8,6/24)),MAX(0,21/24-MAX(C8,6/24))+MAX(0,MIN(C9,21/24)-6/24)))</f>
        <v/>
      </c>
      <c r="D15" s="25" t="str">
        <f t="shared" ref="D15:I15" si="2">IF(ISBLANK(D9),"",D13-IF(D9&gt;D8,MAX(0,MIN(D9,21/24)-MAX(D8,6/24)),MAX(0,21/24-MAX(D8,6/24))+MAX(0,MIN(D9,21/24)-6/24)))</f>
        <v/>
      </c>
      <c r="E15" s="25" t="str">
        <f t="shared" si="2"/>
        <v/>
      </c>
      <c r="F15" s="25" t="str">
        <f t="shared" si="2"/>
        <v/>
      </c>
      <c r="G15" s="25" t="str">
        <f t="shared" si="2"/>
        <v/>
      </c>
      <c r="H15" s="25" t="str">
        <f t="shared" si="2"/>
        <v/>
      </c>
      <c r="I15" s="25" t="str">
        <f t="shared" si="2"/>
        <v/>
      </c>
    </row>
    <row r="16" spans="1:9" ht="16.5" thickBot="1" x14ac:dyDescent="0.3"/>
    <row r="17" spans="1:3" ht="16.5" thickBot="1" x14ac:dyDescent="0.3">
      <c r="A17" s="40" t="s">
        <v>78</v>
      </c>
      <c r="B17" s="40"/>
      <c r="C17" s="28">
        <f>SUM(C14:I14)</f>
        <v>0</v>
      </c>
    </row>
    <row r="18" spans="1:3" ht="16.5" thickBot="1" x14ac:dyDescent="0.3">
      <c r="A18" s="40" t="s">
        <v>79</v>
      </c>
      <c r="B18" s="40"/>
      <c r="C18" s="28">
        <v>1.75</v>
      </c>
    </row>
    <row r="19" spans="1:3" ht="16.5" thickBot="1" x14ac:dyDescent="0.3">
      <c r="A19" s="40" t="s">
        <v>80</v>
      </c>
      <c r="B19" s="40"/>
      <c r="C19" s="28">
        <f>IF(C17&gt;C18,C17-C18,C18-C17)</f>
        <v>1.75</v>
      </c>
    </row>
  </sheetData>
  <mergeCells count="9">
    <mergeCell ref="A17:B17"/>
    <mergeCell ref="A18:B18"/>
    <mergeCell ref="A19:B19"/>
    <mergeCell ref="A8:B8"/>
    <mergeCell ref="A9:B9"/>
    <mergeCell ref="A11:B11"/>
    <mergeCell ref="A13:B13"/>
    <mergeCell ref="A14:B14"/>
    <mergeCell ref="A15:B15"/>
  </mergeCells>
  <conditionalFormatting sqref="C19">
    <cfRule type="cellIs" dxfId="30" priority="1" operator="greaterThan">
      <formula>0</formula>
    </cfRule>
  </conditionalFormatting>
  <dataValidations count="1">
    <dataValidation type="list" allowBlank="1" showInputMessage="1" showErrorMessage="1" sqref="C4:I4" xr:uid="{3B69A69D-6577-4E10-BA55-74ED0D4B6B1D}">
      <formula1>TypeDeTravail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5657F-D8F4-4617-8B4C-A55F531F1095}">
  <dimension ref="A1:J731"/>
  <sheetViews>
    <sheetView tabSelected="1" workbookViewId="0">
      <selection activeCell="N5" sqref="N5"/>
    </sheetView>
  </sheetViews>
  <sheetFormatPr baseColWidth="10" defaultRowHeight="15" x14ac:dyDescent="0.25"/>
  <sheetData>
    <row r="1" spans="1:10" x14ac:dyDescent="0.25">
      <c r="A1" t="s">
        <v>83</v>
      </c>
      <c r="B1" s="33">
        <v>43831</v>
      </c>
      <c r="C1" s="33"/>
      <c r="I1" s="35" t="s">
        <v>93</v>
      </c>
      <c r="J1">
        <v>42</v>
      </c>
    </row>
    <row r="2" spans="1:10" x14ac:dyDescent="0.25">
      <c r="A2" t="s">
        <v>82</v>
      </c>
      <c r="B2" t="s">
        <v>87</v>
      </c>
      <c r="C2" t="s">
        <v>84</v>
      </c>
      <c r="D2" t="s">
        <v>85</v>
      </c>
      <c r="E2" t="s">
        <v>86</v>
      </c>
      <c r="F2" t="s">
        <v>89</v>
      </c>
      <c r="G2" t="s">
        <v>90</v>
      </c>
      <c r="H2" t="s">
        <v>91</v>
      </c>
      <c r="I2" t="s">
        <v>92</v>
      </c>
      <c r="J2" t="s">
        <v>88</v>
      </c>
    </row>
    <row r="3" spans="1:10" x14ac:dyDescent="0.25">
      <c r="A3" s="32">
        <f>$B$1</f>
        <v>43831</v>
      </c>
      <c r="B3" s="34">
        <f>_xlfn.ISOWEEKNUM(A3)</f>
        <v>1</v>
      </c>
    </row>
    <row r="4" spans="1:10" x14ac:dyDescent="0.25">
      <c r="A4" s="32">
        <f>A3+1</f>
        <v>43832</v>
      </c>
      <c r="B4" s="34">
        <f t="shared" ref="B4:B67" si="0">_xlfn.ISOWEEKNUM(A4)</f>
        <v>1</v>
      </c>
    </row>
    <row r="5" spans="1:10" x14ac:dyDescent="0.25">
      <c r="A5" s="32">
        <f>A4+1</f>
        <v>43833</v>
      </c>
      <c r="B5" s="34">
        <f t="shared" si="0"/>
        <v>1</v>
      </c>
    </row>
    <row r="6" spans="1:10" x14ac:dyDescent="0.25">
      <c r="A6" s="32">
        <f t="shared" ref="A6:A69" si="1">A5+1</f>
        <v>43834</v>
      </c>
      <c r="B6" s="34">
        <f t="shared" si="0"/>
        <v>1</v>
      </c>
    </row>
    <row r="7" spans="1:10" x14ac:dyDescent="0.25">
      <c r="A7" s="32">
        <f t="shared" si="1"/>
        <v>43835</v>
      </c>
      <c r="B7" s="34">
        <f t="shared" si="0"/>
        <v>1</v>
      </c>
    </row>
    <row r="8" spans="1:10" x14ac:dyDescent="0.25">
      <c r="A8" s="32">
        <f t="shared" si="1"/>
        <v>43836</v>
      </c>
      <c r="B8" s="34">
        <f t="shared" si="0"/>
        <v>2</v>
      </c>
    </row>
    <row r="9" spans="1:10" x14ac:dyDescent="0.25">
      <c r="A9" s="32">
        <f t="shared" si="1"/>
        <v>43837</v>
      </c>
      <c r="B9" s="34">
        <f t="shared" si="0"/>
        <v>2</v>
      </c>
    </row>
    <row r="10" spans="1:10" x14ac:dyDescent="0.25">
      <c r="A10" s="32">
        <f t="shared" si="1"/>
        <v>43838</v>
      </c>
      <c r="B10" s="34">
        <f t="shared" si="0"/>
        <v>2</v>
      </c>
    </row>
    <row r="11" spans="1:10" x14ac:dyDescent="0.25">
      <c r="A11" s="32">
        <f t="shared" si="1"/>
        <v>43839</v>
      </c>
      <c r="B11" s="34">
        <f t="shared" si="0"/>
        <v>2</v>
      </c>
    </row>
    <row r="12" spans="1:10" x14ac:dyDescent="0.25">
      <c r="A12" s="32">
        <f t="shared" si="1"/>
        <v>43840</v>
      </c>
      <c r="B12" s="34">
        <f t="shared" si="0"/>
        <v>2</v>
      </c>
    </row>
    <row r="13" spans="1:10" x14ac:dyDescent="0.25">
      <c r="A13" s="32">
        <f t="shared" si="1"/>
        <v>43841</v>
      </c>
      <c r="B13" s="34">
        <f t="shared" si="0"/>
        <v>2</v>
      </c>
    </row>
    <row r="14" spans="1:10" x14ac:dyDescent="0.25">
      <c r="A14" s="32">
        <f t="shared" si="1"/>
        <v>43842</v>
      </c>
      <c r="B14" s="34">
        <f t="shared" si="0"/>
        <v>2</v>
      </c>
    </row>
    <row r="15" spans="1:10" x14ac:dyDescent="0.25">
      <c r="A15" s="32">
        <f t="shared" si="1"/>
        <v>43843</v>
      </c>
      <c r="B15" s="34">
        <f t="shared" si="0"/>
        <v>3</v>
      </c>
    </row>
    <row r="16" spans="1:10" x14ac:dyDescent="0.25">
      <c r="A16" s="32">
        <f t="shared" si="1"/>
        <v>43844</v>
      </c>
      <c r="B16" s="34">
        <f t="shared" si="0"/>
        <v>3</v>
      </c>
    </row>
    <row r="17" spans="1:2" x14ac:dyDescent="0.25">
      <c r="A17" s="32">
        <f t="shared" si="1"/>
        <v>43845</v>
      </c>
      <c r="B17" s="34">
        <f t="shared" si="0"/>
        <v>3</v>
      </c>
    </row>
    <row r="18" spans="1:2" x14ac:dyDescent="0.25">
      <c r="A18" s="32">
        <f t="shared" si="1"/>
        <v>43846</v>
      </c>
      <c r="B18" s="34">
        <f t="shared" si="0"/>
        <v>3</v>
      </c>
    </row>
    <row r="19" spans="1:2" x14ac:dyDescent="0.25">
      <c r="A19" s="32">
        <f t="shared" si="1"/>
        <v>43847</v>
      </c>
      <c r="B19" s="34">
        <f t="shared" si="0"/>
        <v>3</v>
      </c>
    </row>
    <row r="20" spans="1:2" x14ac:dyDescent="0.25">
      <c r="A20" s="32">
        <f t="shared" si="1"/>
        <v>43848</v>
      </c>
      <c r="B20" s="34">
        <f t="shared" si="0"/>
        <v>3</v>
      </c>
    </row>
    <row r="21" spans="1:2" x14ac:dyDescent="0.25">
      <c r="A21" s="32">
        <f t="shared" si="1"/>
        <v>43849</v>
      </c>
      <c r="B21" s="34">
        <f t="shared" si="0"/>
        <v>3</v>
      </c>
    </row>
    <row r="22" spans="1:2" x14ac:dyDescent="0.25">
      <c r="A22" s="32">
        <f t="shared" si="1"/>
        <v>43850</v>
      </c>
      <c r="B22" s="34">
        <f t="shared" si="0"/>
        <v>4</v>
      </c>
    </row>
    <row r="23" spans="1:2" x14ac:dyDescent="0.25">
      <c r="A23" s="32">
        <f t="shared" si="1"/>
        <v>43851</v>
      </c>
      <c r="B23" s="34">
        <f t="shared" si="0"/>
        <v>4</v>
      </c>
    </row>
    <row r="24" spans="1:2" x14ac:dyDescent="0.25">
      <c r="A24" s="32">
        <f t="shared" si="1"/>
        <v>43852</v>
      </c>
      <c r="B24" s="34">
        <f t="shared" si="0"/>
        <v>4</v>
      </c>
    </row>
    <row r="25" spans="1:2" x14ac:dyDescent="0.25">
      <c r="A25" s="32">
        <f t="shared" si="1"/>
        <v>43853</v>
      </c>
      <c r="B25" s="34">
        <f t="shared" si="0"/>
        <v>4</v>
      </c>
    </row>
    <row r="26" spans="1:2" x14ac:dyDescent="0.25">
      <c r="A26" s="32">
        <f t="shared" si="1"/>
        <v>43854</v>
      </c>
      <c r="B26" s="34">
        <f t="shared" si="0"/>
        <v>4</v>
      </c>
    </row>
    <row r="27" spans="1:2" x14ac:dyDescent="0.25">
      <c r="A27" s="32">
        <f t="shared" si="1"/>
        <v>43855</v>
      </c>
      <c r="B27" s="34">
        <f t="shared" si="0"/>
        <v>4</v>
      </c>
    </row>
    <row r="28" spans="1:2" x14ac:dyDescent="0.25">
      <c r="A28" s="32">
        <f t="shared" si="1"/>
        <v>43856</v>
      </c>
      <c r="B28" s="34">
        <f t="shared" si="0"/>
        <v>4</v>
      </c>
    </row>
    <row r="29" spans="1:2" x14ac:dyDescent="0.25">
      <c r="A29" s="32">
        <f t="shared" si="1"/>
        <v>43857</v>
      </c>
      <c r="B29" s="34">
        <f t="shared" si="0"/>
        <v>5</v>
      </c>
    </row>
    <row r="30" spans="1:2" x14ac:dyDescent="0.25">
      <c r="A30" s="32">
        <f t="shared" si="1"/>
        <v>43858</v>
      </c>
      <c r="B30" s="34">
        <f t="shared" si="0"/>
        <v>5</v>
      </c>
    </row>
    <row r="31" spans="1:2" x14ac:dyDescent="0.25">
      <c r="A31" s="32">
        <f t="shared" si="1"/>
        <v>43859</v>
      </c>
      <c r="B31" s="34">
        <f t="shared" si="0"/>
        <v>5</v>
      </c>
    </row>
    <row r="32" spans="1:2" x14ac:dyDescent="0.25">
      <c r="A32" s="32">
        <f t="shared" si="1"/>
        <v>43860</v>
      </c>
      <c r="B32" s="34">
        <f t="shared" si="0"/>
        <v>5</v>
      </c>
    </row>
    <row r="33" spans="1:2" x14ac:dyDescent="0.25">
      <c r="A33" s="32">
        <f t="shared" si="1"/>
        <v>43861</v>
      </c>
      <c r="B33" s="34">
        <f t="shared" si="0"/>
        <v>5</v>
      </c>
    </row>
    <row r="34" spans="1:2" x14ac:dyDescent="0.25">
      <c r="A34" s="32">
        <f t="shared" si="1"/>
        <v>43862</v>
      </c>
      <c r="B34" s="34">
        <f t="shared" si="0"/>
        <v>5</v>
      </c>
    </row>
    <row r="35" spans="1:2" x14ac:dyDescent="0.25">
      <c r="A35" s="32">
        <f t="shared" si="1"/>
        <v>43863</v>
      </c>
      <c r="B35" s="34">
        <f t="shared" si="0"/>
        <v>5</v>
      </c>
    </row>
    <row r="36" spans="1:2" x14ac:dyDescent="0.25">
      <c r="A36" s="32">
        <f t="shared" si="1"/>
        <v>43864</v>
      </c>
      <c r="B36" s="34">
        <f t="shared" si="0"/>
        <v>6</v>
      </c>
    </row>
    <row r="37" spans="1:2" x14ac:dyDescent="0.25">
      <c r="A37" s="32">
        <f t="shared" si="1"/>
        <v>43865</v>
      </c>
      <c r="B37" s="34">
        <f t="shared" si="0"/>
        <v>6</v>
      </c>
    </row>
    <row r="38" spans="1:2" x14ac:dyDescent="0.25">
      <c r="A38" s="32">
        <f t="shared" si="1"/>
        <v>43866</v>
      </c>
      <c r="B38" s="34">
        <f t="shared" si="0"/>
        <v>6</v>
      </c>
    </row>
    <row r="39" spans="1:2" x14ac:dyDescent="0.25">
      <c r="A39" s="32">
        <f t="shared" si="1"/>
        <v>43867</v>
      </c>
      <c r="B39" s="34">
        <f t="shared" si="0"/>
        <v>6</v>
      </c>
    </row>
    <row r="40" spans="1:2" x14ac:dyDescent="0.25">
      <c r="A40" s="32">
        <f t="shared" si="1"/>
        <v>43868</v>
      </c>
      <c r="B40" s="34">
        <f t="shared" si="0"/>
        <v>6</v>
      </c>
    </row>
    <row r="41" spans="1:2" x14ac:dyDescent="0.25">
      <c r="A41" s="32">
        <f t="shared" si="1"/>
        <v>43869</v>
      </c>
      <c r="B41" s="34">
        <f t="shared" si="0"/>
        <v>6</v>
      </c>
    </row>
    <row r="42" spans="1:2" x14ac:dyDescent="0.25">
      <c r="A42" s="32">
        <f t="shared" si="1"/>
        <v>43870</v>
      </c>
      <c r="B42" s="34">
        <f t="shared" si="0"/>
        <v>6</v>
      </c>
    </row>
    <row r="43" spans="1:2" x14ac:dyDescent="0.25">
      <c r="A43" s="32">
        <f t="shared" si="1"/>
        <v>43871</v>
      </c>
      <c r="B43" s="34">
        <f t="shared" si="0"/>
        <v>7</v>
      </c>
    </row>
    <row r="44" spans="1:2" x14ac:dyDescent="0.25">
      <c r="A44" s="32">
        <f t="shared" si="1"/>
        <v>43872</v>
      </c>
      <c r="B44" s="34">
        <f t="shared" si="0"/>
        <v>7</v>
      </c>
    </row>
    <row r="45" spans="1:2" x14ac:dyDescent="0.25">
      <c r="A45" s="32">
        <f t="shared" si="1"/>
        <v>43873</v>
      </c>
      <c r="B45" s="34">
        <f t="shared" si="0"/>
        <v>7</v>
      </c>
    </row>
    <row r="46" spans="1:2" x14ac:dyDescent="0.25">
      <c r="A46" s="32">
        <f t="shared" si="1"/>
        <v>43874</v>
      </c>
      <c r="B46" s="34">
        <f t="shared" si="0"/>
        <v>7</v>
      </c>
    </row>
    <row r="47" spans="1:2" x14ac:dyDescent="0.25">
      <c r="A47" s="32">
        <f t="shared" si="1"/>
        <v>43875</v>
      </c>
      <c r="B47" s="34">
        <f t="shared" si="0"/>
        <v>7</v>
      </c>
    </row>
    <row r="48" spans="1:2" x14ac:dyDescent="0.25">
      <c r="A48" s="32">
        <f t="shared" si="1"/>
        <v>43876</v>
      </c>
      <c r="B48" s="34">
        <f t="shared" si="0"/>
        <v>7</v>
      </c>
    </row>
    <row r="49" spans="1:2" x14ac:dyDescent="0.25">
      <c r="A49" s="32">
        <f t="shared" si="1"/>
        <v>43877</v>
      </c>
      <c r="B49" s="34">
        <f t="shared" si="0"/>
        <v>7</v>
      </c>
    </row>
    <row r="50" spans="1:2" x14ac:dyDescent="0.25">
      <c r="A50" s="32">
        <f t="shared" si="1"/>
        <v>43878</v>
      </c>
      <c r="B50" s="34">
        <f t="shared" si="0"/>
        <v>8</v>
      </c>
    </row>
    <row r="51" spans="1:2" x14ac:dyDescent="0.25">
      <c r="A51" s="32">
        <f t="shared" si="1"/>
        <v>43879</v>
      </c>
      <c r="B51" s="34">
        <f t="shared" si="0"/>
        <v>8</v>
      </c>
    </row>
    <row r="52" spans="1:2" x14ac:dyDescent="0.25">
      <c r="A52" s="32">
        <f t="shared" si="1"/>
        <v>43880</v>
      </c>
      <c r="B52" s="34">
        <f t="shared" si="0"/>
        <v>8</v>
      </c>
    </row>
    <row r="53" spans="1:2" x14ac:dyDescent="0.25">
      <c r="A53" s="32">
        <f t="shared" si="1"/>
        <v>43881</v>
      </c>
      <c r="B53" s="34">
        <f t="shared" si="0"/>
        <v>8</v>
      </c>
    </row>
    <row r="54" spans="1:2" x14ac:dyDescent="0.25">
      <c r="A54" s="32">
        <f t="shared" si="1"/>
        <v>43882</v>
      </c>
      <c r="B54" s="34">
        <f t="shared" si="0"/>
        <v>8</v>
      </c>
    </row>
    <row r="55" spans="1:2" x14ac:dyDescent="0.25">
      <c r="A55" s="32">
        <f t="shared" si="1"/>
        <v>43883</v>
      </c>
      <c r="B55" s="34">
        <f t="shared" si="0"/>
        <v>8</v>
      </c>
    </row>
    <row r="56" spans="1:2" x14ac:dyDescent="0.25">
      <c r="A56" s="32">
        <f t="shared" si="1"/>
        <v>43884</v>
      </c>
      <c r="B56" s="34">
        <f t="shared" si="0"/>
        <v>8</v>
      </c>
    </row>
    <row r="57" spans="1:2" x14ac:dyDescent="0.25">
      <c r="A57" s="32">
        <f t="shared" si="1"/>
        <v>43885</v>
      </c>
      <c r="B57" s="34">
        <f t="shared" si="0"/>
        <v>9</v>
      </c>
    </row>
    <row r="58" spans="1:2" x14ac:dyDescent="0.25">
      <c r="A58" s="32">
        <f t="shared" si="1"/>
        <v>43886</v>
      </c>
      <c r="B58" s="34">
        <f t="shared" si="0"/>
        <v>9</v>
      </c>
    </row>
    <row r="59" spans="1:2" x14ac:dyDescent="0.25">
      <c r="A59" s="32">
        <f t="shared" si="1"/>
        <v>43887</v>
      </c>
      <c r="B59" s="34">
        <f t="shared" si="0"/>
        <v>9</v>
      </c>
    </row>
    <row r="60" spans="1:2" x14ac:dyDescent="0.25">
      <c r="A60" s="32">
        <f t="shared" si="1"/>
        <v>43888</v>
      </c>
      <c r="B60" s="34">
        <f t="shared" si="0"/>
        <v>9</v>
      </c>
    </row>
    <row r="61" spans="1:2" x14ac:dyDescent="0.25">
      <c r="A61" s="32">
        <f t="shared" si="1"/>
        <v>43889</v>
      </c>
      <c r="B61" s="34">
        <f t="shared" si="0"/>
        <v>9</v>
      </c>
    </row>
    <row r="62" spans="1:2" x14ac:dyDescent="0.25">
      <c r="A62" s="32">
        <f t="shared" si="1"/>
        <v>43890</v>
      </c>
      <c r="B62" s="34">
        <f t="shared" si="0"/>
        <v>9</v>
      </c>
    </row>
    <row r="63" spans="1:2" x14ac:dyDescent="0.25">
      <c r="A63" s="32">
        <f t="shared" si="1"/>
        <v>43891</v>
      </c>
      <c r="B63" s="34">
        <f t="shared" si="0"/>
        <v>9</v>
      </c>
    </row>
    <row r="64" spans="1:2" x14ac:dyDescent="0.25">
      <c r="A64" s="32">
        <f t="shared" si="1"/>
        <v>43892</v>
      </c>
      <c r="B64" s="34">
        <f t="shared" si="0"/>
        <v>10</v>
      </c>
    </row>
    <row r="65" spans="1:2" x14ac:dyDescent="0.25">
      <c r="A65" s="32">
        <f t="shared" si="1"/>
        <v>43893</v>
      </c>
      <c r="B65" s="34">
        <f t="shared" si="0"/>
        <v>10</v>
      </c>
    </row>
    <row r="66" spans="1:2" x14ac:dyDescent="0.25">
      <c r="A66" s="32">
        <f t="shared" si="1"/>
        <v>43894</v>
      </c>
      <c r="B66" s="34">
        <f t="shared" si="0"/>
        <v>10</v>
      </c>
    </row>
    <row r="67" spans="1:2" x14ac:dyDescent="0.25">
      <c r="A67" s="32">
        <f t="shared" si="1"/>
        <v>43895</v>
      </c>
      <c r="B67" s="34">
        <f t="shared" si="0"/>
        <v>10</v>
      </c>
    </row>
    <row r="68" spans="1:2" x14ac:dyDescent="0.25">
      <c r="A68" s="32">
        <f t="shared" si="1"/>
        <v>43896</v>
      </c>
      <c r="B68" s="34">
        <f t="shared" ref="B68:B131" si="2">_xlfn.ISOWEEKNUM(A68)</f>
        <v>10</v>
      </c>
    </row>
    <row r="69" spans="1:2" x14ac:dyDescent="0.25">
      <c r="A69" s="32">
        <f t="shared" si="1"/>
        <v>43897</v>
      </c>
      <c r="B69" s="34">
        <f t="shared" si="2"/>
        <v>10</v>
      </c>
    </row>
    <row r="70" spans="1:2" x14ac:dyDescent="0.25">
      <c r="A70" s="32">
        <f t="shared" ref="A70:A133" si="3">A69+1</f>
        <v>43898</v>
      </c>
      <c r="B70" s="34">
        <f t="shared" si="2"/>
        <v>10</v>
      </c>
    </row>
    <row r="71" spans="1:2" x14ac:dyDescent="0.25">
      <c r="A71" s="32">
        <f t="shared" si="3"/>
        <v>43899</v>
      </c>
      <c r="B71" s="34">
        <f t="shared" si="2"/>
        <v>11</v>
      </c>
    </row>
    <row r="72" spans="1:2" x14ac:dyDescent="0.25">
      <c r="A72" s="32">
        <f t="shared" si="3"/>
        <v>43900</v>
      </c>
      <c r="B72" s="34">
        <f t="shared" si="2"/>
        <v>11</v>
      </c>
    </row>
    <row r="73" spans="1:2" x14ac:dyDescent="0.25">
      <c r="A73" s="32">
        <f t="shared" si="3"/>
        <v>43901</v>
      </c>
      <c r="B73" s="34">
        <f t="shared" si="2"/>
        <v>11</v>
      </c>
    </row>
    <row r="74" spans="1:2" x14ac:dyDescent="0.25">
      <c r="A74" s="32">
        <f t="shared" si="3"/>
        <v>43902</v>
      </c>
      <c r="B74" s="34">
        <f t="shared" si="2"/>
        <v>11</v>
      </c>
    </row>
    <row r="75" spans="1:2" x14ac:dyDescent="0.25">
      <c r="A75" s="32">
        <f t="shared" si="3"/>
        <v>43903</v>
      </c>
      <c r="B75" s="34">
        <f t="shared" si="2"/>
        <v>11</v>
      </c>
    </row>
    <row r="76" spans="1:2" x14ac:dyDescent="0.25">
      <c r="A76" s="32">
        <f t="shared" si="3"/>
        <v>43904</v>
      </c>
      <c r="B76" s="34">
        <f t="shared" si="2"/>
        <v>11</v>
      </c>
    </row>
    <row r="77" spans="1:2" x14ac:dyDescent="0.25">
      <c r="A77" s="32">
        <f t="shared" si="3"/>
        <v>43905</v>
      </c>
      <c r="B77" s="34">
        <f t="shared" si="2"/>
        <v>11</v>
      </c>
    </row>
    <row r="78" spans="1:2" x14ac:dyDescent="0.25">
      <c r="A78" s="32">
        <f t="shared" si="3"/>
        <v>43906</v>
      </c>
      <c r="B78" s="34">
        <f t="shared" si="2"/>
        <v>12</v>
      </c>
    </row>
    <row r="79" spans="1:2" x14ac:dyDescent="0.25">
      <c r="A79" s="32">
        <f t="shared" si="3"/>
        <v>43907</v>
      </c>
      <c r="B79" s="34">
        <f t="shared" si="2"/>
        <v>12</v>
      </c>
    </row>
    <row r="80" spans="1:2" x14ac:dyDescent="0.25">
      <c r="A80" s="32">
        <f t="shared" si="3"/>
        <v>43908</v>
      </c>
      <c r="B80" s="34">
        <f t="shared" si="2"/>
        <v>12</v>
      </c>
    </row>
    <row r="81" spans="1:2" x14ac:dyDescent="0.25">
      <c r="A81" s="32">
        <f t="shared" si="3"/>
        <v>43909</v>
      </c>
      <c r="B81" s="34">
        <f t="shared" si="2"/>
        <v>12</v>
      </c>
    </row>
    <row r="82" spans="1:2" x14ac:dyDescent="0.25">
      <c r="A82" s="32">
        <f t="shared" si="3"/>
        <v>43910</v>
      </c>
      <c r="B82" s="34">
        <f t="shared" si="2"/>
        <v>12</v>
      </c>
    </row>
    <row r="83" spans="1:2" x14ac:dyDescent="0.25">
      <c r="A83" s="32">
        <f t="shared" si="3"/>
        <v>43911</v>
      </c>
      <c r="B83" s="34">
        <f t="shared" si="2"/>
        <v>12</v>
      </c>
    </row>
    <row r="84" spans="1:2" x14ac:dyDescent="0.25">
      <c r="A84" s="32">
        <f t="shared" si="3"/>
        <v>43912</v>
      </c>
      <c r="B84" s="34">
        <f t="shared" si="2"/>
        <v>12</v>
      </c>
    </row>
    <row r="85" spans="1:2" x14ac:dyDescent="0.25">
      <c r="A85" s="32">
        <f t="shared" si="3"/>
        <v>43913</v>
      </c>
      <c r="B85" s="34">
        <f t="shared" si="2"/>
        <v>13</v>
      </c>
    </row>
    <row r="86" spans="1:2" x14ac:dyDescent="0.25">
      <c r="A86" s="32">
        <f t="shared" si="3"/>
        <v>43914</v>
      </c>
      <c r="B86" s="34">
        <f t="shared" si="2"/>
        <v>13</v>
      </c>
    </row>
    <row r="87" spans="1:2" x14ac:dyDescent="0.25">
      <c r="A87" s="32">
        <f t="shared" si="3"/>
        <v>43915</v>
      </c>
      <c r="B87" s="34">
        <f t="shared" si="2"/>
        <v>13</v>
      </c>
    </row>
    <row r="88" spans="1:2" x14ac:dyDescent="0.25">
      <c r="A88" s="32">
        <f t="shared" si="3"/>
        <v>43916</v>
      </c>
      <c r="B88" s="34">
        <f t="shared" si="2"/>
        <v>13</v>
      </c>
    </row>
    <row r="89" spans="1:2" x14ac:dyDescent="0.25">
      <c r="A89" s="32">
        <f t="shared" si="3"/>
        <v>43917</v>
      </c>
      <c r="B89" s="34">
        <f t="shared" si="2"/>
        <v>13</v>
      </c>
    </row>
    <row r="90" spans="1:2" x14ac:dyDescent="0.25">
      <c r="A90" s="32">
        <f t="shared" si="3"/>
        <v>43918</v>
      </c>
      <c r="B90" s="34">
        <f t="shared" si="2"/>
        <v>13</v>
      </c>
    </row>
    <row r="91" spans="1:2" x14ac:dyDescent="0.25">
      <c r="A91" s="32">
        <f t="shared" si="3"/>
        <v>43919</v>
      </c>
      <c r="B91" s="34">
        <f t="shared" si="2"/>
        <v>13</v>
      </c>
    </row>
    <row r="92" spans="1:2" x14ac:dyDescent="0.25">
      <c r="A92" s="32">
        <f t="shared" si="3"/>
        <v>43920</v>
      </c>
      <c r="B92" s="34">
        <f t="shared" si="2"/>
        <v>14</v>
      </c>
    </row>
    <row r="93" spans="1:2" x14ac:dyDescent="0.25">
      <c r="A93" s="32">
        <f t="shared" si="3"/>
        <v>43921</v>
      </c>
      <c r="B93" s="34">
        <f t="shared" si="2"/>
        <v>14</v>
      </c>
    </row>
    <row r="94" spans="1:2" x14ac:dyDescent="0.25">
      <c r="A94" s="32">
        <f t="shared" si="3"/>
        <v>43922</v>
      </c>
      <c r="B94" s="34">
        <f t="shared" si="2"/>
        <v>14</v>
      </c>
    </row>
    <row r="95" spans="1:2" x14ac:dyDescent="0.25">
      <c r="A95" s="32">
        <f t="shared" si="3"/>
        <v>43923</v>
      </c>
      <c r="B95" s="34">
        <f t="shared" si="2"/>
        <v>14</v>
      </c>
    </row>
    <row r="96" spans="1:2" x14ac:dyDescent="0.25">
      <c r="A96" s="32">
        <f t="shared" si="3"/>
        <v>43924</v>
      </c>
      <c r="B96" s="34">
        <f t="shared" si="2"/>
        <v>14</v>
      </c>
    </row>
    <row r="97" spans="1:2" x14ac:dyDescent="0.25">
      <c r="A97" s="32">
        <f t="shared" si="3"/>
        <v>43925</v>
      </c>
      <c r="B97" s="34">
        <f t="shared" si="2"/>
        <v>14</v>
      </c>
    </row>
    <row r="98" spans="1:2" x14ac:dyDescent="0.25">
      <c r="A98" s="32">
        <f t="shared" si="3"/>
        <v>43926</v>
      </c>
      <c r="B98" s="34">
        <f t="shared" si="2"/>
        <v>14</v>
      </c>
    </row>
    <row r="99" spans="1:2" x14ac:dyDescent="0.25">
      <c r="A99" s="32">
        <f t="shared" si="3"/>
        <v>43927</v>
      </c>
      <c r="B99" s="34">
        <f t="shared" si="2"/>
        <v>15</v>
      </c>
    </row>
    <row r="100" spans="1:2" x14ac:dyDescent="0.25">
      <c r="A100" s="32">
        <f t="shared" si="3"/>
        <v>43928</v>
      </c>
      <c r="B100" s="34">
        <f t="shared" si="2"/>
        <v>15</v>
      </c>
    </row>
    <row r="101" spans="1:2" x14ac:dyDescent="0.25">
      <c r="A101" s="32">
        <f t="shared" si="3"/>
        <v>43929</v>
      </c>
      <c r="B101" s="34">
        <f t="shared" si="2"/>
        <v>15</v>
      </c>
    </row>
    <row r="102" spans="1:2" x14ac:dyDescent="0.25">
      <c r="A102" s="32">
        <f t="shared" si="3"/>
        <v>43930</v>
      </c>
      <c r="B102" s="34">
        <f t="shared" si="2"/>
        <v>15</v>
      </c>
    </row>
    <row r="103" spans="1:2" x14ac:dyDescent="0.25">
      <c r="A103" s="32">
        <f t="shared" si="3"/>
        <v>43931</v>
      </c>
      <c r="B103" s="34">
        <f t="shared" si="2"/>
        <v>15</v>
      </c>
    </row>
    <row r="104" spans="1:2" x14ac:dyDescent="0.25">
      <c r="A104" s="32">
        <f t="shared" si="3"/>
        <v>43932</v>
      </c>
      <c r="B104" s="34">
        <f t="shared" si="2"/>
        <v>15</v>
      </c>
    </row>
    <row r="105" spans="1:2" x14ac:dyDescent="0.25">
      <c r="A105" s="32">
        <f t="shared" si="3"/>
        <v>43933</v>
      </c>
      <c r="B105" s="34">
        <f t="shared" si="2"/>
        <v>15</v>
      </c>
    </row>
    <row r="106" spans="1:2" x14ac:dyDescent="0.25">
      <c r="A106" s="32">
        <f t="shared" si="3"/>
        <v>43934</v>
      </c>
      <c r="B106" s="34">
        <f t="shared" si="2"/>
        <v>16</v>
      </c>
    </row>
    <row r="107" spans="1:2" x14ac:dyDescent="0.25">
      <c r="A107" s="32">
        <f t="shared" si="3"/>
        <v>43935</v>
      </c>
      <c r="B107" s="34">
        <f t="shared" si="2"/>
        <v>16</v>
      </c>
    </row>
    <row r="108" spans="1:2" x14ac:dyDescent="0.25">
      <c r="A108" s="32">
        <f t="shared" si="3"/>
        <v>43936</v>
      </c>
      <c r="B108" s="34">
        <f t="shared" si="2"/>
        <v>16</v>
      </c>
    </row>
    <row r="109" spans="1:2" x14ac:dyDescent="0.25">
      <c r="A109" s="32">
        <f t="shared" si="3"/>
        <v>43937</v>
      </c>
      <c r="B109" s="34">
        <f t="shared" si="2"/>
        <v>16</v>
      </c>
    </row>
    <row r="110" spans="1:2" x14ac:dyDescent="0.25">
      <c r="A110" s="32">
        <f t="shared" si="3"/>
        <v>43938</v>
      </c>
      <c r="B110" s="34">
        <f t="shared" si="2"/>
        <v>16</v>
      </c>
    </row>
    <row r="111" spans="1:2" x14ac:dyDescent="0.25">
      <c r="A111" s="32">
        <f t="shared" si="3"/>
        <v>43939</v>
      </c>
      <c r="B111" s="34">
        <f t="shared" si="2"/>
        <v>16</v>
      </c>
    </row>
    <row r="112" spans="1:2" x14ac:dyDescent="0.25">
      <c r="A112" s="32">
        <f t="shared" si="3"/>
        <v>43940</v>
      </c>
      <c r="B112" s="34">
        <f t="shared" si="2"/>
        <v>16</v>
      </c>
    </row>
    <row r="113" spans="1:2" x14ac:dyDescent="0.25">
      <c r="A113" s="32">
        <f t="shared" si="3"/>
        <v>43941</v>
      </c>
      <c r="B113" s="34">
        <f t="shared" si="2"/>
        <v>17</v>
      </c>
    </row>
    <row r="114" spans="1:2" x14ac:dyDescent="0.25">
      <c r="A114" s="32">
        <f t="shared" si="3"/>
        <v>43942</v>
      </c>
      <c r="B114" s="34">
        <f t="shared" si="2"/>
        <v>17</v>
      </c>
    </row>
    <row r="115" spans="1:2" x14ac:dyDescent="0.25">
      <c r="A115" s="32">
        <f t="shared" si="3"/>
        <v>43943</v>
      </c>
      <c r="B115" s="34">
        <f t="shared" si="2"/>
        <v>17</v>
      </c>
    </row>
    <row r="116" spans="1:2" x14ac:dyDescent="0.25">
      <c r="A116" s="32">
        <f t="shared" si="3"/>
        <v>43944</v>
      </c>
      <c r="B116" s="34">
        <f t="shared" si="2"/>
        <v>17</v>
      </c>
    </row>
    <row r="117" spans="1:2" x14ac:dyDescent="0.25">
      <c r="A117" s="32">
        <f t="shared" si="3"/>
        <v>43945</v>
      </c>
      <c r="B117" s="34">
        <f t="shared" si="2"/>
        <v>17</v>
      </c>
    </row>
    <row r="118" spans="1:2" x14ac:dyDescent="0.25">
      <c r="A118" s="32">
        <f t="shared" si="3"/>
        <v>43946</v>
      </c>
      <c r="B118" s="34">
        <f t="shared" si="2"/>
        <v>17</v>
      </c>
    </row>
    <row r="119" spans="1:2" x14ac:dyDescent="0.25">
      <c r="A119" s="32">
        <f t="shared" si="3"/>
        <v>43947</v>
      </c>
      <c r="B119" s="34">
        <f t="shared" si="2"/>
        <v>17</v>
      </c>
    </row>
    <row r="120" spans="1:2" x14ac:dyDescent="0.25">
      <c r="A120" s="32">
        <f t="shared" si="3"/>
        <v>43948</v>
      </c>
      <c r="B120" s="34">
        <f t="shared" si="2"/>
        <v>18</v>
      </c>
    </row>
    <row r="121" spans="1:2" x14ac:dyDescent="0.25">
      <c r="A121" s="32">
        <f t="shared" si="3"/>
        <v>43949</v>
      </c>
      <c r="B121" s="34">
        <f t="shared" si="2"/>
        <v>18</v>
      </c>
    </row>
    <row r="122" spans="1:2" x14ac:dyDescent="0.25">
      <c r="A122" s="32">
        <f t="shared" si="3"/>
        <v>43950</v>
      </c>
      <c r="B122" s="34">
        <f t="shared" si="2"/>
        <v>18</v>
      </c>
    </row>
    <row r="123" spans="1:2" x14ac:dyDescent="0.25">
      <c r="A123" s="32">
        <f t="shared" si="3"/>
        <v>43951</v>
      </c>
      <c r="B123" s="34">
        <f t="shared" si="2"/>
        <v>18</v>
      </c>
    </row>
    <row r="124" spans="1:2" x14ac:dyDescent="0.25">
      <c r="A124" s="32">
        <f t="shared" si="3"/>
        <v>43952</v>
      </c>
      <c r="B124" s="34">
        <f t="shared" si="2"/>
        <v>18</v>
      </c>
    </row>
    <row r="125" spans="1:2" x14ac:dyDescent="0.25">
      <c r="A125" s="32">
        <f t="shared" si="3"/>
        <v>43953</v>
      </c>
      <c r="B125" s="34">
        <f t="shared" si="2"/>
        <v>18</v>
      </c>
    </row>
    <row r="126" spans="1:2" x14ac:dyDescent="0.25">
      <c r="A126" s="32">
        <f t="shared" si="3"/>
        <v>43954</v>
      </c>
      <c r="B126" s="34">
        <f t="shared" si="2"/>
        <v>18</v>
      </c>
    </row>
    <row r="127" spans="1:2" x14ac:dyDescent="0.25">
      <c r="A127" s="32">
        <f t="shared" si="3"/>
        <v>43955</v>
      </c>
      <c r="B127" s="34">
        <f t="shared" si="2"/>
        <v>19</v>
      </c>
    </row>
    <row r="128" spans="1:2" x14ac:dyDescent="0.25">
      <c r="A128" s="32">
        <f t="shared" si="3"/>
        <v>43956</v>
      </c>
      <c r="B128" s="34">
        <f t="shared" si="2"/>
        <v>19</v>
      </c>
    </row>
    <row r="129" spans="1:2" x14ac:dyDescent="0.25">
      <c r="A129" s="32">
        <f t="shared" si="3"/>
        <v>43957</v>
      </c>
      <c r="B129" s="34">
        <f t="shared" si="2"/>
        <v>19</v>
      </c>
    </row>
    <row r="130" spans="1:2" x14ac:dyDescent="0.25">
      <c r="A130" s="32">
        <f t="shared" si="3"/>
        <v>43958</v>
      </c>
      <c r="B130" s="34">
        <f t="shared" si="2"/>
        <v>19</v>
      </c>
    </row>
    <row r="131" spans="1:2" x14ac:dyDescent="0.25">
      <c r="A131" s="32">
        <f t="shared" si="3"/>
        <v>43959</v>
      </c>
      <c r="B131" s="34">
        <f t="shared" si="2"/>
        <v>19</v>
      </c>
    </row>
    <row r="132" spans="1:2" x14ac:dyDescent="0.25">
      <c r="A132" s="32">
        <f t="shared" si="3"/>
        <v>43960</v>
      </c>
      <c r="B132" s="34">
        <f t="shared" ref="B132:B195" si="4">_xlfn.ISOWEEKNUM(A132)</f>
        <v>19</v>
      </c>
    </row>
    <row r="133" spans="1:2" x14ac:dyDescent="0.25">
      <c r="A133" s="32">
        <f t="shared" si="3"/>
        <v>43961</v>
      </c>
      <c r="B133" s="34">
        <f t="shared" si="4"/>
        <v>19</v>
      </c>
    </row>
    <row r="134" spans="1:2" x14ac:dyDescent="0.25">
      <c r="A134" s="32">
        <f t="shared" ref="A134:A197" si="5">A133+1</f>
        <v>43962</v>
      </c>
      <c r="B134" s="34">
        <f t="shared" si="4"/>
        <v>20</v>
      </c>
    </row>
    <row r="135" spans="1:2" x14ac:dyDescent="0.25">
      <c r="A135" s="32">
        <f t="shared" si="5"/>
        <v>43963</v>
      </c>
      <c r="B135" s="34">
        <f t="shared" si="4"/>
        <v>20</v>
      </c>
    </row>
    <row r="136" spans="1:2" x14ac:dyDescent="0.25">
      <c r="A136" s="32">
        <f t="shared" si="5"/>
        <v>43964</v>
      </c>
      <c r="B136" s="34">
        <f t="shared" si="4"/>
        <v>20</v>
      </c>
    </row>
    <row r="137" spans="1:2" x14ac:dyDescent="0.25">
      <c r="A137" s="32">
        <f t="shared" si="5"/>
        <v>43965</v>
      </c>
      <c r="B137" s="34">
        <f t="shared" si="4"/>
        <v>20</v>
      </c>
    </row>
    <row r="138" spans="1:2" x14ac:dyDescent="0.25">
      <c r="A138" s="32">
        <f t="shared" si="5"/>
        <v>43966</v>
      </c>
      <c r="B138" s="34">
        <f t="shared" si="4"/>
        <v>20</v>
      </c>
    </row>
    <row r="139" spans="1:2" x14ac:dyDescent="0.25">
      <c r="A139" s="32">
        <f t="shared" si="5"/>
        <v>43967</v>
      </c>
      <c r="B139" s="34">
        <f t="shared" si="4"/>
        <v>20</v>
      </c>
    </row>
    <row r="140" spans="1:2" x14ac:dyDescent="0.25">
      <c r="A140" s="32">
        <f t="shared" si="5"/>
        <v>43968</v>
      </c>
      <c r="B140" s="34">
        <f t="shared" si="4"/>
        <v>20</v>
      </c>
    </row>
    <row r="141" spans="1:2" x14ac:dyDescent="0.25">
      <c r="A141" s="32">
        <f t="shared" si="5"/>
        <v>43969</v>
      </c>
      <c r="B141" s="34">
        <f t="shared" si="4"/>
        <v>21</v>
      </c>
    </row>
    <row r="142" spans="1:2" x14ac:dyDescent="0.25">
      <c r="A142" s="32">
        <f t="shared" si="5"/>
        <v>43970</v>
      </c>
      <c r="B142" s="34">
        <f t="shared" si="4"/>
        <v>21</v>
      </c>
    </row>
    <row r="143" spans="1:2" x14ac:dyDescent="0.25">
      <c r="A143" s="32">
        <f t="shared" si="5"/>
        <v>43971</v>
      </c>
      <c r="B143" s="34">
        <f t="shared" si="4"/>
        <v>21</v>
      </c>
    </row>
    <row r="144" spans="1:2" x14ac:dyDescent="0.25">
      <c r="A144" s="32">
        <f t="shared" si="5"/>
        <v>43972</v>
      </c>
      <c r="B144" s="34">
        <f t="shared" si="4"/>
        <v>21</v>
      </c>
    </row>
    <row r="145" spans="1:2" x14ac:dyDescent="0.25">
      <c r="A145" s="32">
        <f t="shared" si="5"/>
        <v>43973</v>
      </c>
      <c r="B145" s="34">
        <f t="shared" si="4"/>
        <v>21</v>
      </c>
    </row>
    <row r="146" spans="1:2" x14ac:dyDescent="0.25">
      <c r="A146" s="32">
        <f t="shared" si="5"/>
        <v>43974</v>
      </c>
      <c r="B146" s="34">
        <f t="shared" si="4"/>
        <v>21</v>
      </c>
    </row>
    <row r="147" spans="1:2" x14ac:dyDescent="0.25">
      <c r="A147" s="32">
        <f t="shared" si="5"/>
        <v>43975</v>
      </c>
      <c r="B147" s="34">
        <f t="shared" si="4"/>
        <v>21</v>
      </c>
    </row>
    <row r="148" spans="1:2" x14ac:dyDescent="0.25">
      <c r="A148" s="32">
        <f t="shared" si="5"/>
        <v>43976</v>
      </c>
      <c r="B148" s="34">
        <f t="shared" si="4"/>
        <v>22</v>
      </c>
    </row>
    <row r="149" spans="1:2" x14ac:dyDescent="0.25">
      <c r="A149" s="32">
        <f t="shared" si="5"/>
        <v>43977</v>
      </c>
      <c r="B149" s="34">
        <f t="shared" si="4"/>
        <v>22</v>
      </c>
    </row>
    <row r="150" spans="1:2" x14ac:dyDescent="0.25">
      <c r="A150" s="32">
        <f t="shared" si="5"/>
        <v>43978</v>
      </c>
      <c r="B150" s="34">
        <f t="shared" si="4"/>
        <v>22</v>
      </c>
    </row>
    <row r="151" spans="1:2" x14ac:dyDescent="0.25">
      <c r="A151" s="32">
        <f t="shared" si="5"/>
        <v>43979</v>
      </c>
      <c r="B151" s="34">
        <f t="shared" si="4"/>
        <v>22</v>
      </c>
    </row>
    <row r="152" spans="1:2" x14ac:dyDescent="0.25">
      <c r="A152" s="32">
        <f t="shared" si="5"/>
        <v>43980</v>
      </c>
      <c r="B152" s="34">
        <f t="shared" si="4"/>
        <v>22</v>
      </c>
    </row>
    <row r="153" spans="1:2" x14ac:dyDescent="0.25">
      <c r="A153" s="32">
        <f t="shared" si="5"/>
        <v>43981</v>
      </c>
      <c r="B153" s="34">
        <f t="shared" si="4"/>
        <v>22</v>
      </c>
    </row>
    <row r="154" spans="1:2" x14ac:dyDescent="0.25">
      <c r="A154" s="32">
        <f t="shared" si="5"/>
        <v>43982</v>
      </c>
      <c r="B154" s="34">
        <f t="shared" si="4"/>
        <v>22</v>
      </c>
    </row>
    <row r="155" spans="1:2" x14ac:dyDescent="0.25">
      <c r="A155" s="32">
        <f t="shared" si="5"/>
        <v>43983</v>
      </c>
      <c r="B155" s="34">
        <f t="shared" si="4"/>
        <v>23</v>
      </c>
    </row>
    <row r="156" spans="1:2" x14ac:dyDescent="0.25">
      <c r="A156" s="32">
        <f t="shared" si="5"/>
        <v>43984</v>
      </c>
      <c r="B156" s="34">
        <f t="shared" si="4"/>
        <v>23</v>
      </c>
    </row>
    <row r="157" spans="1:2" x14ac:dyDescent="0.25">
      <c r="A157" s="32">
        <f t="shared" si="5"/>
        <v>43985</v>
      </c>
      <c r="B157" s="34">
        <f t="shared" si="4"/>
        <v>23</v>
      </c>
    </row>
    <row r="158" spans="1:2" x14ac:dyDescent="0.25">
      <c r="A158" s="32">
        <f t="shared" si="5"/>
        <v>43986</v>
      </c>
      <c r="B158" s="34">
        <f t="shared" si="4"/>
        <v>23</v>
      </c>
    </row>
    <row r="159" spans="1:2" x14ac:dyDescent="0.25">
      <c r="A159" s="32">
        <f t="shared" si="5"/>
        <v>43987</v>
      </c>
      <c r="B159" s="34">
        <f t="shared" si="4"/>
        <v>23</v>
      </c>
    </row>
    <row r="160" spans="1:2" x14ac:dyDescent="0.25">
      <c r="A160" s="32">
        <f t="shared" si="5"/>
        <v>43988</v>
      </c>
      <c r="B160" s="34">
        <f t="shared" si="4"/>
        <v>23</v>
      </c>
    </row>
    <row r="161" spans="1:2" x14ac:dyDescent="0.25">
      <c r="A161" s="32">
        <f t="shared" si="5"/>
        <v>43989</v>
      </c>
      <c r="B161" s="34">
        <f t="shared" si="4"/>
        <v>23</v>
      </c>
    </row>
    <row r="162" spans="1:2" x14ac:dyDescent="0.25">
      <c r="A162" s="32">
        <f t="shared" si="5"/>
        <v>43990</v>
      </c>
      <c r="B162" s="34">
        <f t="shared" si="4"/>
        <v>24</v>
      </c>
    </row>
    <row r="163" spans="1:2" x14ac:dyDescent="0.25">
      <c r="A163" s="32">
        <f t="shared" si="5"/>
        <v>43991</v>
      </c>
      <c r="B163" s="34">
        <f t="shared" si="4"/>
        <v>24</v>
      </c>
    </row>
    <row r="164" spans="1:2" x14ac:dyDescent="0.25">
      <c r="A164" s="32">
        <f t="shared" si="5"/>
        <v>43992</v>
      </c>
      <c r="B164" s="34">
        <f t="shared" si="4"/>
        <v>24</v>
      </c>
    </row>
    <row r="165" spans="1:2" x14ac:dyDescent="0.25">
      <c r="A165" s="32">
        <f t="shared" si="5"/>
        <v>43993</v>
      </c>
      <c r="B165" s="34">
        <f t="shared" si="4"/>
        <v>24</v>
      </c>
    </row>
    <row r="166" spans="1:2" x14ac:dyDescent="0.25">
      <c r="A166" s="32">
        <f t="shared" si="5"/>
        <v>43994</v>
      </c>
      <c r="B166" s="34">
        <f t="shared" si="4"/>
        <v>24</v>
      </c>
    </row>
    <row r="167" spans="1:2" x14ac:dyDescent="0.25">
      <c r="A167" s="32">
        <f t="shared" si="5"/>
        <v>43995</v>
      </c>
      <c r="B167" s="34">
        <f t="shared" si="4"/>
        <v>24</v>
      </c>
    </row>
    <row r="168" spans="1:2" x14ac:dyDescent="0.25">
      <c r="A168" s="32">
        <f t="shared" si="5"/>
        <v>43996</v>
      </c>
      <c r="B168" s="34">
        <f t="shared" si="4"/>
        <v>24</v>
      </c>
    </row>
    <row r="169" spans="1:2" x14ac:dyDescent="0.25">
      <c r="A169" s="32">
        <f t="shared" si="5"/>
        <v>43997</v>
      </c>
      <c r="B169" s="34">
        <f t="shared" si="4"/>
        <v>25</v>
      </c>
    </row>
    <row r="170" spans="1:2" x14ac:dyDescent="0.25">
      <c r="A170" s="32">
        <f t="shared" si="5"/>
        <v>43998</v>
      </c>
      <c r="B170" s="34">
        <f t="shared" si="4"/>
        <v>25</v>
      </c>
    </row>
    <row r="171" spans="1:2" x14ac:dyDescent="0.25">
      <c r="A171" s="32">
        <f t="shared" si="5"/>
        <v>43999</v>
      </c>
      <c r="B171" s="34">
        <f t="shared" si="4"/>
        <v>25</v>
      </c>
    </row>
    <row r="172" spans="1:2" x14ac:dyDescent="0.25">
      <c r="A172" s="32">
        <f t="shared" si="5"/>
        <v>44000</v>
      </c>
      <c r="B172" s="34">
        <f t="shared" si="4"/>
        <v>25</v>
      </c>
    </row>
    <row r="173" spans="1:2" x14ac:dyDescent="0.25">
      <c r="A173" s="32">
        <f t="shared" si="5"/>
        <v>44001</v>
      </c>
      <c r="B173" s="34">
        <f t="shared" si="4"/>
        <v>25</v>
      </c>
    </row>
    <row r="174" spans="1:2" x14ac:dyDescent="0.25">
      <c r="A174" s="32">
        <f t="shared" si="5"/>
        <v>44002</v>
      </c>
      <c r="B174" s="34">
        <f t="shared" si="4"/>
        <v>25</v>
      </c>
    </row>
    <row r="175" spans="1:2" x14ac:dyDescent="0.25">
      <c r="A175" s="32">
        <f t="shared" si="5"/>
        <v>44003</v>
      </c>
      <c r="B175" s="34">
        <f t="shared" si="4"/>
        <v>25</v>
      </c>
    </row>
    <row r="176" spans="1:2" x14ac:dyDescent="0.25">
      <c r="A176" s="32">
        <f t="shared" si="5"/>
        <v>44004</v>
      </c>
      <c r="B176" s="34">
        <f t="shared" si="4"/>
        <v>26</v>
      </c>
    </row>
    <row r="177" spans="1:2" x14ac:dyDescent="0.25">
      <c r="A177" s="32">
        <f t="shared" si="5"/>
        <v>44005</v>
      </c>
      <c r="B177" s="34">
        <f t="shared" si="4"/>
        <v>26</v>
      </c>
    </row>
    <row r="178" spans="1:2" x14ac:dyDescent="0.25">
      <c r="A178" s="32">
        <f t="shared" si="5"/>
        <v>44006</v>
      </c>
      <c r="B178" s="34">
        <f t="shared" si="4"/>
        <v>26</v>
      </c>
    </row>
    <row r="179" spans="1:2" x14ac:dyDescent="0.25">
      <c r="A179" s="32">
        <f t="shared" si="5"/>
        <v>44007</v>
      </c>
      <c r="B179" s="34">
        <f t="shared" si="4"/>
        <v>26</v>
      </c>
    </row>
    <row r="180" spans="1:2" x14ac:dyDescent="0.25">
      <c r="A180" s="32">
        <f t="shared" si="5"/>
        <v>44008</v>
      </c>
      <c r="B180" s="34">
        <f t="shared" si="4"/>
        <v>26</v>
      </c>
    </row>
    <row r="181" spans="1:2" x14ac:dyDescent="0.25">
      <c r="A181" s="32">
        <f t="shared" si="5"/>
        <v>44009</v>
      </c>
      <c r="B181" s="34">
        <f t="shared" si="4"/>
        <v>26</v>
      </c>
    </row>
    <row r="182" spans="1:2" x14ac:dyDescent="0.25">
      <c r="A182" s="32">
        <f t="shared" si="5"/>
        <v>44010</v>
      </c>
      <c r="B182" s="34">
        <f t="shared" si="4"/>
        <v>26</v>
      </c>
    </row>
    <row r="183" spans="1:2" x14ac:dyDescent="0.25">
      <c r="A183" s="32">
        <f t="shared" si="5"/>
        <v>44011</v>
      </c>
      <c r="B183" s="34">
        <f t="shared" si="4"/>
        <v>27</v>
      </c>
    </row>
    <row r="184" spans="1:2" x14ac:dyDescent="0.25">
      <c r="A184" s="32">
        <f t="shared" si="5"/>
        <v>44012</v>
      </c>
      <c r="B184" s="34">
        <f t="shared" si="4"/>
        <v>27</v>
      </c>
    </row>
    <row r="185" spans="1:2" x14ac:dyDescent="0.25">
      <c r="A185" s="32">
        <f t="shared" si="5"/>
        <v>44013</v>
      </c>
      <c r="B185" s="34">
        <f t="shared" si="4"/>
        <v>27</v>
      </c>
    </row>
    <row r="186" spans="1:2" x14ac:dyDescent="0.25">
      <c r="A186" s="32">
        <f t="shared" si="5"/>
        <v>44014</v>
      </c>
      <c r="B186" s="34">
        <f t="shared" si="4"/>
        <v>27</v>
      </c>
    </row>
    <row r="187" spans="1:2" x14ac:dyDescent="0.25">
      <c r="A187" s="32">
        <f t="shared" si="5"/>
        <v>44015</v>
      </c>
      <c r="B187" s="34">
        <f t="shared" si="4"/>
        <v>27</v>
      </c>
    </row>
    <row r="188" spans="1:2" x14ac:dyDescent="0.25">
      <c r="A188" s="32">
        <f t="shared" si="5"/>
        <v>44016</v>
      </c>
      <c r="B188" s="34">
        <f t="shared" si="4"/>
        <v>27</v>
      </c>
    </row>
    <row r="189" spans="1:2" x14ac:dyDescent="0.25">
      <c r="A189" s="32">
        <f t="shared" si="5"/>
        <v>44017</v>
      </c>
      <c r="B189" s="34">
        <f t="shared" si="4"/>
        <v>27</v>
      </c>
    </row>
    <row r="190" spans="1:2" x14ac:dyDescent="0.25">
      <c r="A190" s="32">
        <f t="shared" si="5"/>
        <v>44018</v>
      </c>
      <c r="B190" s="34">
        <f t="shared" si="4"/>
        <v>28</v>
      </c>
    </row>
    <row r="191" spans="1:2" x14ac:dyDescent="0.25">
      <c r="A191" s="32">
        <f t="shared" si="5"/>
        <v>44019</v>
      </c>
      <c r="B191" s="34">
        <f t="shared" si="4"/>
        <v>28</v>
      </c>
    </row>
    <row r="192" spans="1:2" x14ac:dyDescent="0.25">
      <c r="A192" s="32">
        <f t="shared" si="5"/>
        <v>44020</v>
      </c>
      <c r="B192" s="34">
        <f t="shared" si="4"/>
        <v>28</v>
      </c>
    </row>
    <row r="193" spans="1:2" x14ac:dyDescent="0.25">
      <c r="A193" s="32">
        <f t="shared" si="5"/>
        <v>44021</v>
      </c>
      <c r="B193" s="34">
        <f t="shared" si="4"/>
        <v>28</v>
      </c>
    </row>
    <row r="194" spans="1:2" x14ac:dyDescent="0.25">
      <c r="A194" s="32">
        <f t="shared" si="5"/>
        <v>44022</v>
      </c>
      <c r="B194" s="34">
        <f t="shared" si="4"/>
        <v>28</v>
      </c>
    </row>
    <row r="195" spans="1:2" x14ac:dyDescent="0.25">
      <c r="A195" s="32">
        <f t="shared" si="5"/>
        <v>44023</v>
      </c>
      <c r="B195" s="34">
        <f t="shared" si="4"/>
        <v>28</v>
      </c>
    </row>
    <row r="196" spans="1:2" x14ac:dyDescent="0.25">
      <c r="A196" s="32">
        <f t="shared" si="5"/>
        <v>44024</v>
      </c>
      <c r="B196" s="34">
        <f t="shared" ref="B196:B259" si="6">_xlfn.ISOWEEKNUM(A196)</f>
        <v>28</v>
      </c>
    </row>
    <row r="197" spans="1:2" x14ac:dyDescent="0.25">
      <c r="A197" s="32">
        <f t="shared" si="5"/>
        <v>44025</v>
      </c>
      <c r="B197" s="34">
        <f t="shared" si="6"/>
        <v>29</v>
      </c>
    </row>
    <row r="198" spans="1:2" x14ac:dyDescent="0.25">
      <c r="A198" s="32">
        <f t="shared" ref="A198:A261" si="7">A197+1</f>
        <v>44026</v>
      </c>
      <c r="B198" s="34">
        <f t="shared" si="6"/>
        <v>29</v>
      </c>
    </row>
    <row r="199" spans="1:2" x14ac:dyDescent="0.25">
      <c r="A199" s="32">
        <f t="shared" si="7"/>
        <v>44027</v>
      </c>
      <c r="B199" s="34">
        <f t="shared" si="6"/>
        <v>29</v>
      </c>
    </row>
    <row r="200" spans="1:2" x14ac:dyDescent="0.25">
      <c r="A200" s="32">
        <f t="shared" si="7"/>
        <v>44028</v>
      </c>
      <c r="B200" s="34">
        <f t="shared" si="6"/>
        <v>29</v>
      </c>
    </row>
    <row r="201" spans="1:2" x14ac:dyDescent="0.25">
      <c r="A201" s="32">
        <f t="shared" si="7"/>
        <v>44029</v>
      </c>
      <c r="B201" s="34">
        <f t="shared" si="6"/>
        <v>29</v>
      </c>
    </row>
    <row r="202" spans="1:2" x14ac:dyDescent="0.25">
      <c r="A202" s="32">
        <f t="shared" si="7"/>
        <v>44030</v>
      </c>
      <c r="B202" s="34">
        <f t="shared" si="6"/>
        <v>29</v>
      </c>
    </row>
    <row r="203" spans="1:2" x14ac:dyDescent="0.25">
      <c r="A203" s="32">
        <f t="shared" si="7"/>
        <v>44031</v>
      </c>
      <c r="B203" s="34">
        <f t="shared" si="6"/>
        <v>29</v>
      </c>
    </row>
    <row r="204" spans="1:2" x14ac:dyDescent="0.25">
      <c r="A204" s="32">
        <f t="shared" si="7"/>
        <v>44032</v>
      </c>
      <c r="B204" s="34">
        <f t="shared" si="6"/>
        <v>30</v>
      </c>
    </row>
    <row r="205" spans="1:2" x14ac:dyDescent="0.25">
      <c r="A205" s="32">
        <f t="shared" si="7"/>
        <v>44033</v>
      </c>
      <c r="B205" s="34">
        <f t="shared" si="6"/>
        <v>30</v>
      </c>
    </row>
    <row r="206" spans="1:2" x14ac:dyDescent="0.25">
      <c r="A206" s="32">
        <f t="shared" si="7"/>
        <v>44034</v>
      </c>
      <c r="B206" s="34">
        <f t="shared" si="6"/>
        <v>30</v>
      </c>
    </row>
    <row r="207" spans="1:2" x14ac:dyDescent="0.25">
      <c r="A207" s="32">
        <f t="shared" si="7"/>
        <v>44035</v>
      </c>
      <c r="B207" s="34">
        <f t="shared" si="6"/>
        <v>30</v>
      </c>
    </row>
    <row r="208" spans="1:2" x14ac:dyDescent="0.25">
      <c r="A208" s="32">
        <f t="shared" si="7"/>
        <v>44036</v>
      </c>
      <c r="B208" s="34">
        <f t="shared" si="6"/>
        <v>30</v>
      </c>
    </row>
    <row r="209" spans="1:2" x14ac:dyDescent="0.25">
      <c r="A209" s="32">
        <f t="shared" si="7"/>
        <v>44037</v>
      </c>
      <c r="B209" s="34">
        <f t="shared" si="6"/>
        <v>30</v>
      </c>
    </row>
    <row r="210" spans="1:2" x14ac:dyDescent="0.25">
      <c r="A210" s="32">
        <f t="shared" si="7"/>
        <v>44038</v>
      </c>
      <c r="B210" s="34">
        <f t="shared" si="6"/>
        <v>30</v>
      </c>
    </row>
    <row r="211" spans="1:2" x14ac:dyDescent="0.25">
      <c r="A211" s="32">
        <f t="shared" si="7"/>
        <v>44039</v>
      </c>
      <c r="B211" s="34">
        <f t="shared" si="6"/>
        <v>31</v>
      </c>
    </row>
    <row r="212" spans="1:2" x14ac:dyDescent="0.25">
      <c r="A212" s="32">
        <f t="shared" si="7"/>
        <v>44040</v>
      </c>
      <c r="B212" s="34">
        <f t="shared" si="6"/>
        <v>31</v>
      </c>
    </row>
    <row r="213" spans="1:2" x14ac:dyDescent="0.25">
      <c r="A213" s="32">
        <f t="shared" si="7"/>
        <v>44041</v>
      </c>
      <c r="B213" s="34">
        <f t="shared" si="6"/>
        <v>31</v>
      </c>
    </row>
    <row r="214" spans="1:2" x14ac:dyDescent="0.25">
      <c r="A214" s="32">
        <f t="shared" si="7"/>
        <v>44042</v>
      </c>
      <c r="B214" s="34">
        <f t="shared" si="6"/>
        <v>31</v>
      </c>
    </row>
    <row r="215" spans="1:2" x14ac:dyDescent="0.25">
      <c r="A215" s="32">
        <f t="shared" si="7"/>
        <v>44043</v>
      </c>
      <c r="B215" s="34">
        <f t="shared" si="6"/>
        <v>31</v>
      </c>
    </row>
    <row r="216" spans="1:2" x14ac:dyDescent="0.25">
      <c r="A216" s="32">
        <f t="shared" si="7"/>
        <v>44044</v>
      </c>
      <c r="B216" s="34">
        <f t="shared" si="6"/>
        <v>31</v>
      </c>
    </row>
    <row r="217" spans="1:2" x14ac:dyDescent="0.25">
      <c r="A217" s="32">
        <f t="shared" si="7"/>
        <v>44045</v>
      </c>
      <c r="B217" s="34">
        <f t="shared" si="6"/>
        <v>31</v>
      </c>
    </row>
    <row r="218" spans="1:2" x14ac:dyDescent="0.25">
      <c r="A218" s="32">
        <f t="shared" si="7"/>
        <v>44046</v>
      </c>
      <c r="B218" s="34">
        <f t="shared" si="6"/>
        <v>32</v>
      </c>
    </row>
    <row r="219" spans="1:2" x14ac:dyDescent="0.25">
      <c r="A219" s="32">
        <f t="shared" si="7"/>
        <v>44047</v>
      </c>
      <c r="B219" s="34">
        <f t="shared" si="6"/>
        <v>32</v>
      </c>
    </row>
    <row r="220" spans="1:2" x14ac:dyDescent="0.25">
      <c r="A220" s="32">
        <f t="shared" si="7"/>
        <v>44048</v>
      </c>
      <c r="B220" s="34">
        <f t="shared" si="6"/>
        <v>32</v>
      </c>
    </row>
    <row r="221" spans="1:2" x14ac:dyDescent="0.25">
      <c r="A221" s="32">
        <f t="shared" si="7"/>
        <v>44049</v>
      </c>
      <c r="B221" s="34">
        <f t="shared" si="6"/>
        <v>32</v>
      </c>
    </row>
    <row r="222" spans="1:2" x14ac:dyDescent="0.25">
      <c r="A222" s="32">
        <f t="shared" si="7"/>
        <v>44050</v>
      </c>
      <c r="B222" s="34">
        <f t="shared" si="6"/>
        <v>32</v>
      </c>
    </row>
    <row r="223" spans="1:2" x14ac:dyDescent="0.25">
      <c r="A223" s="32">
        <f t="shared" si="7"/>
        <v>44051</v>
      </c>
      <c r="B223" s="34">
        <f t="shared" si="6"/>
        <v>32</v>
      </c>
    </row>
    <row r="224" spans="1:2" x14ac:dyDescent="0.25">
      <c r="A224" s="32">
        <f t="shared" si="7"/>
        <v>44052</v>
      </c>
      <c r="B224" s="34">
        <f t="shared" si="6"/>
        <v>32</v>
      </c>
    </row>
    <row r="225" spans="1:2" x14ac:dyDescent="0.25">
      <c r="A225" s="32">
        <f t="shared" si="7"/>
        <v>44053</v>
      </c>
      <c r="B225" s="34">
        <f t="shared" si="6"/>
        <v>33</v>
      </c>
    </row>
    <row r="226" spans="1:2" x14ac:dyDescent="0.25">
      <c r="A226" s="32">
        <f t="shared" si="7"/>
        <v>44054</v>
      </c>
      <c r="B226" s="34">
        <f t="shared" si="6"/>
        <v>33</v>
      </c>
    </row>
    <row r="227" spans="1:2" x14ac:dyDescent="0.25">
      <c r="A227" s="32">
        <f t="shared" si="7"/>
        <v>44055</v>
      </c>
      <c r="B227" s="34">
        <f t="shared" si="6"/>
        <v>33</v>
      </c>
    </row>
    <row r="228" spans="1:2" x14ac:dyDescent="0.25">
      <c r="A228" s="32">
        <f t="shared" si="7"/>
        <v>44056</v>
      </c>
      <c r="B228" s="34">
        <f t="shared" si="6"/>
        <v>33</v>
      </c>
    </row>
    <row r="229" spans="1:2" x14ac:dyDescent="0.25">
      <c r="A229" s="32">
        <f t="shared" si="7"/>
        <v>44057</v>
      </c>
      <c r="B229" s="34">
        <f t="shared" si="6"/>
        <v>33</v>
      </c>
    </row>
    <row r="230" spans="1:2" x14ac:dyDescent="0.25">
      <c r="A230" s="32">
        <f t="shared" si="7"/>
        <v>44058</v>
      </c>
      <c r="B230" s="34">
        <f t="shared" si="6"/>
        <v>33</v>
      </c>
    </row>
    <row r="231" spans="1:2" x14ac:dyDescent="0.25">
      <c r="A231" s="32">
        <f t="shared" si="7"/>
        <v>44059</v>
      </c>
      <c r="B231" s="34">
        <f t="shared" si="6"/>
        <v>33</v>
      </c>
    </row>
    <row r="232" spans="1:2" x14ac:dyDescent="0.25">
      <c r="A232" s="32">
        <f t="shared" si="7"/>
        <v>44060</v>
      </c>
      <c r="B232" s="34">
        <f t="shared" si="6"/>
        <v>34</v>
      </c>
    </row>
    <row r="233" spans="1:2" x14ac:dyDescent="0.25">
      <c r="A233" s="32">
        <f t="shared" si="7"/>
        <v>44061</v>
      </c>
      <c r="B233" s="34">
        <f t="shared" si="6"/>
        <v>34</v>
      </c>
    </row>
    <row r="234" spans="1:2" x14ac:dyDescent="0.25">
      <c r="A234" s="32">
        <f t="shared" si="7"/>
        <v>44062</v>
      </c>
      <c r="B234" s="34">
        <f t="shared" si="6"/>
        <v>34</v>
      </c>
    </row>
    <row r="235" spans="1:2" x14ac:dyDescent="0.25">
      <c r="A235" s="32">
        <f t="shared" si="7"/>
        <v>44063</v>
      </c>
      <c r="B235" s="34">
        <f t="shared" si="6"/>
        <v>34</v>
      </c>
    </row>
    <row r="236" spans="1:2" x14ac:dyDescent="0.25">
      <c r="A236" s="32">
        <f t="shared" si="7"/>
        <v>44064</v>
      </c>
      <c r="B236" s="34">
        <f t="shared" si="6"/>
        <v>34</v>
      </c>
    </row>
    <row r="237" spans="1:2" x14ac:dyDescent="0.25">
      <c r="A237" s="32">
        <f t="shared" si="7"/>
        <v>44065</v>
      </c>
      <c r="B237" s="34">
        <f t="shared" si="6"/>
        <v>34</v>
      </c>
    </row>
    <row r="238" spans="1:2" x14ac:dyDescent="0.25">
      <c r="A238" s="32">
        <f t="shared" si="7"/>
        <v>44066</v>
      </c>
      <c r="B238" s="34">
        <f t="shared" si="6"/>
        <v>34</v>
      </c>
    </row>
    <row r="239" spans="1:2" x14ac:dyDescent="0.25">
      <c r="A239" s="32">
        <f t="shared" si="7"/>
        <v>44067</v>
      </c>
      <c r="B239" s="34">
        <f t="shared" si="6"/>
        <v>35</v>
      </c>
    </row>
    <row r="240" spans="1:2" x14ac:dyDescent="0.25">
      <c r="A240" s="32">
        <f t="shared" si="7"/>
        <v>44068</v>
      </c>
      <c r="B240" s="34">
        <f t="shared" si="6"/>
        <v>35</v>
      </c>
    </row>
    <row r="241" spans="1:2" x14ac:dyDescent="0.25">
      <c r="A241" s="32">
        <f t="shared" si="7"/>
        <v>44069</v>
      </c>
      <c r="B241" s="34">
        <f t="shared" si="6"/>
        <v>35</v>
      </c>
    </row>
    <row r="242" spans="1:2" x14ac:dyDescent="0.25">
      <c r="A242" s="32">
        <f t="shared" si="7"/>
        <v>44070</v>
      </c>
      <c r="B242" s="34">
        <f t="shared" si="6"/>
        <v>35</v>
      </c>
    </row>
    <row r="243" spans="1:2" x14ac:dyDescent="0.25">
      <c r="A243" s="32">
        <f t="shared" si="7"/>
        <v>44071</v>
      </c>
      <c r="B243" s="34">
        <f t="shared" si="6"/>
        <v>35</v>
      </c>
    </row>
    <row r="244" spans="1:2" x14ac:dyDescent="0.25">
      <c r="A244" s="32">
        <f t="shared" si="7"/>
        <v>44072</v>
      </c>
      <c r="B244" s="34">
        <f t="shared" si="6"/>
        <v>35</v>
      </c>
    </row>
    <row r="245" spans="1:2" x14ac:dyDescent="0.25">
      <c r="A245" s="32">
        <f t="shared" si="7"/>
        <v>44073</v>
      </c>
      <c r="B245" s="34">
        <f t="shared" si="6"/>
        <v>35</v>
      </c>
    </row>
    <row r="246" spans="1:2" x14ac:dyDescent="0.25">
      <c r="A246" s="32">
        <f t="shared" si="7"/>
        <v>44074</v>
      </c>
      <c r="B246" s="34">
        <f t="shared" si="6"/>
        <v>36</v>
      </c>
    </row>
    <row r="247" spans="1:2" x14ac:dyDescent="0.25">
      <c r="A247" s="32">
        <f t="shared" si="7"/>
        <v>44075</v>
      </c>
      <c r="B247" s="34">
        <f t="shared" si="6"/>
        <v>36</v>
      </c>
    </row>
    <row r="248" spans="1:2" x14ac:dyDescent="0.25">
      <c r="A248" s="32">
        <f t="shared" si="7"/>
        <v>44076</v>
      </c>
      <c r="B248" s="34">
        <f t="shared" si="6"/>
        <v>36</v>
      </c>
    </row>
    <row r="249" spans="1:2" x14ac:dyDescent="0.25">
      <c r="A249" s="32">
        <f t="shared" si="7"/>
        <v>44077</v>
      </c>
      <c r="B249" s="34">
        <f t="shared" si="6"/>
        <v>36</v>
      </c>
    </row>
    <row r="250" spans="1:2" x14ac:dyDescent="0.25">
      <c r="A250" s="32">
        <f t="shared" si="7"/>
        <v>44078</v>
      </c>
      <c r="B250" s="34">
        <f t="shared" si="6"/>
        <v>36</v>
      </c>
    </row>
    <row r="251" spans="1:2" x14ac:dyDescent="0.25">
      <c r="A251" s="32">
        <f t="shared" si="7"/>
        <v>44079</v>
      </c>
      <c r="B251" s="34">
        <f t="shared" si="6"/>
        <v>36</v>
      </c>
    </row>
    <row r="252" spans="1:2" x14ac:dyDescent="0.25">
      <c r="A252" s="32">
        <f t="shared" si="7"/>
        <v>44080</v>
      </c>
      <c r="B252" s="34">
        <f t="shared" si="6"/>
        <v>36</v>
      </c>
    </row>
    <row r="253" spans="1:2" x14ac:dyDescent="0.25">
      <c r="A253" s="32">
        <f t="shared" si="7"/>
        <v>44081</v>
      </c>
      <c r="B253" s="34">
        <f t="shared" si="6"/>
        <v>37</v>
      </c>
    </row>
    <row r="254" spans="1:2" x14ac:dyDescent="0.25">
      <c r="A254" s="32">
        <f t="shared" si="7"/>
        <v>44082</v>
      </c>
      <c r="B254" s="34">
        <f t="shared" si="6"/>
        <v>37</v>
      </c>
    </row>
    <row r="255" spans="1:2" x14ac:dyDescent="0.25">
      <c r="A255" s="32">
        <f t="shared" si="7"/>
        <v>44083</v>
      </c>
      <c r="B255" s="34">
        <f t="shared" si="6"/>
        <v>37</v>
      </c>
    </row>
    <row r="256" spans="1:2" x14ac:dyDescent="0.25">
      <c r="A256" s="32">
        <f t="shared" si="7"/>
        <v>44084</v>
      </c>
      <c r="B256" s="34">
        <f t="shared" si="6"/>
        <v>37</v>
      </c>
    </row>
    <row r="257" spans="1:2" x14ac:dyDescent="0.25">
      <c r="A257" s="32">
        <f t="shared" si="7"/>
        <v>44085</v>
      </c>
      <c r="B257" s="34">
        <f t="shared" si="6"/>
        <v>37</v>
      </c>
    </row>
    <row r="258" spans="1:2" x14ac:dyDescent="0.25">
      <c r="A258" s="32">
        <f t="shared" si="7"/>
        <v>44086</v>
      </c>
      <c r="B258" s="34">
        <f t="shared" si="6"/>
        <v>37</v>
      </c>
    </row>
    <row r="259" spans="1:2" x14ac:dyDescent="0.25">
      <c r="A259" s="32">
        <f t="shared" si="7"/>
        <v>44087</v>
      </c>
      <c r="B259" s="34">
        <f t="shared" si="6"/>
        <v>37</v>
      </c>
    </row>
    <row r="260" spans="1:2" x14ac:dyDescent="0.25">
      <c r="A260" s="32">
        <f t="shared" si="7"/>
        <v>44088</v>
      </c>
      <c r="B260" s="34">
        <f t="shared" ref="B260:B323" si="8">_xlfn.ISOWEEKNUM(A260)</f>
        <v>38</v>
      </c>
    </row>
    <row r="261" spans="1:2" x14ac:dyDescent="0.25">
      <c r="A261" s="32">
        <f t="shared" si="7"/>
        <v>44089</v>
      </c>
      <c r="B261" s="34">
        <f t="shared" si="8"/>
        <v>38</v>
      </c>
    </row>
    <row r="262" spans="1:2" x14ac:dyDescent="0.25">
      <c r="A262" s="32">
        <f t="shared" ref="A262:A325" si="9">A261+1</f>
        <v>44090</v>
      </c>
      <c r="B262" s="34">
        <f t="shared" si="8"/>
        <v>38</v>
      </c>
    </row>
    <row r="263" spans="1:2" x14ac:dyDescent="0.25">
      <c r="A263" s="32">
        <f t="shared" si="9"/>
        <v>44091</v>
      </c>
      <c r="B263" s="34">
        <f t="shared" si="8"/>
        <v>38</v>
      </c>
    </row>
    <row r="264" spans="1:2" x14ac:dyDescent="0.25">
      <c r="A264" s="32">
        <f t="shared" si="9"/>
        <v>44092</v>
      </c>
      <c r="B264" s="34">
        <f t="shared" si="8"/>
        <v>38</v>
      </c>
    </row>
    <row r="265" spans="1:2" x14ac:dyDescent="0.25">
      <c r="A265" s="32">
        <f t="shared" si="9"/>
        <v>44093</v>
      </c>
      <c r="B265" s="34">
        <f t="shared" si="8"/>
        <v>38</v>
      </c>
    </row>
    <row r="266" spans="1:2" x14ac:dyDescent="0.25">
      <c r="A266" s="32">
        <f t="shared" si="9"/>
        <v>44094</v>
      </c>
      <c r="B266" s="34">
        <f t="shared" si="8"/>
        <v>38</v>
      </c>
    </row>
    <row r="267" spans="1:2" x14ac:dyDescent="0.25">
      <c r="A267" s="32">
        <f t="shared" si="9"/>
        <v>44095</v>
      </c>
      <c r="B267" s="34">
        <f t="shared" si="8"/>
        <v>39</v>
      </c>
    </row>
    <row r="268" spans="1:2" x14ac:dyDescent="0.25">
      <c r="A268" s="32">
        <f t="shared" si="9"/>
        <v>44096</v>
      </c>
      <c r="B268" s="34">
        <f t="shared" si="8"/>
        <v>39</v>
      </c>
    </row>
    <row r="269" spans="1:2" x14ac:dyDescent="0.25">
      <c r="A269" s="32">
        <f t="shared" si="9"/>
        <v>44097</v>
      </c>
      <c r="B269" s="34">
        <f t="shared" si="8"/>
        <v>39</v>
      </c>
    </row>
    <row r="270" spans="1:2" x14ac:dyDescent="0.25">
      <c r="A270" s="32">
        <f t="shared" si="9"/>
        <v>44098</v>
      </c>
      <c r="B270" s="34">
        <f t="shared" si="8"/>
        <v>39</v>
      </c>
    </row>
    <row r="271" spans="1:2" x14ac:dyDescent="0.25">
      <c r="A271" s="32">
        <f t="shared" si="9"/>
        <v>44099</v>
      </c>
      <c r="B271" s="34">
        <f t="shared" si="8"/>
        <v>39</v>
      </c>
    </row>
    <row r="272" spans="1:2" x14ac:dyDescent="0.25">
      <c r="A272" s="32">
        <f t="shared" si="9"/>
        <v>44100</v>
      </c>
      <c r="B272" s="34">
        <f t="shared" si="8"/>
        <v>39</v>
      </c>
    </row>
    <row r="273" spans="1:2" x14ac:dyDescent="0.25">
      <c r="A273" s="32">
        <f t="shared" si="9"/>
        <v>44101</v>
      </c>
      <c r="B273" s="34">
        <f t="shared" si="8"/>
        <v>39</v>
      </c>
    </row>
    <row r="274" spans="1:2" x14ac:dyDescent="0.25">
      <c r="A274" s="32">
        <f t="shared" si="9"/>
        <v>44102</v>
      </c>
      <c r="B274" s="34">
        <f t="shared" si="8"/>
        <v>40</v>
      </c>
    </row>
    <row r="275" spans="1:2" x14ac:dyDescent="0.25">
      <c r="A275" s="32">
        <f t="shared" si="9"/>
        <v>44103</v>
      </c>
      <c r="B275" s="34">
        <f t="shared" si="8"/>
        <v>40</v>
      </c>
    </row>
    <row r="276" spans="1:2" x14ac:dyDescent="0.25">
      <c r="A276" s="32">
        <f t="shared" si="9"/>
        <v>44104</v>
      </c>
      <c r="B276" s="34">
        <f t="shared" si="8"/>
        <v>40</v>
      </c>
    </row>
    <row r="277" spans="1:2" x14ac:dyDescent="0.25">
      <c r="A277" s="32">
        <f t="shared" si="9"/>
        <v>44105</v>
      </c>
      <c r="B277" s="34">
        <f t="shared" si="8"/>
        <v>40</v>
      </c>
    </row>
    <row r="278" spans="1:2" x14ac:dyDescent="0.25">
      <c r="A278" s="32">
        <f t="shared" si="9"/>
        <v>44106</v>
      </c>
      <c r="B278" s="34">
        <f t="shared" si="8"/>
        <v>40</v>
      </c>
    </row>
    <row r="279" spans="1:2" x14ac:dyDescent="0.25">
      <c r="A279" s="32">
        <f t="shared" si="9"/>
        <v>44107</v>
      </c>
      <c r="B279" s="34">
        <f t="shared" si="8"/>
        <v>40</v>
      </c>
    </row>
    <row r="280" spans="1:2" x14ac:dyDescent="0.25">
      <c r="A280" s="32">
        <f t="shared" si="9"/>
        <v>44108</v>
      </c>
      <c r="B280" s="34">
        <f t="shared" si="8"/>
        <v>40</v>
      </c>
    </row>
    <row r="281" spans="1:2" x14ac:dyDescent="0.25">
      <c r="A281" s="32">
        <f t="shared" si="9"/>
        <v>44109</v>
      </c>
      <c r="B281" s="34">
        <f t="shared" si="8"/>
        <v>41</v>
      </c>
    </row>
    <row r="282" spans="1:2" x14ac:dyDescent="0.25">
      <c r="A282" s="32">
        <f t="shared" si="9"/>
        <v>44110</v>
      </c>
      <c r="B282" s="34">
        <f t="shared" si="8"/>
        <v>41</v>
      </c>
    </row>
    <row r="283" spans="1:2" x14ac:dyDescent="0.25">
      <c r="A283" s="32">
        <f t="shared" si="9"/>
        <v>44111</v>
      </c>
      <c r="B283" s="34">
        <f t="shared" si="8"/>
        <v>41</v>
      </c>
    </row>
    <row r="284" spans="1:2" x14ac:dyDescent="0.25">
      <c r="A284" s="32">
        <f t="shared" si="9"/>
        <v>44112</v>
      </c>
      <c r="B284" s="34">
        <f t="shared" si="8"/>
        <v>41</v>
      </c>
    </row>
    <row r="285" spans="1:2" x14ac:dyDescent="0.25">
      <c r="A285" s="32">
        <f t="shared" si="9"/>
        <v>44113</v>
      </c>
      <c r="B285" s="34">
        <f t="shared" si="8"/>
        <v>41</v>
      </c>
    </row>
    <row r="286" spans="1:2" x14ac:dyDescent="0.25">
      <c r="A286" s="32">
        <f t="shared" si="9"/>
        <v>44114</v>
      </c>
      <c r="B286" s="34">
        <f t="shared" si="8"/>
        <v>41</v>
      </c>
    </row>
    <row r="287" spans="1:2" x14ac:dyDescent="0.25">
      <c r="A287" s="32">
        <f t="shared" si="9"/>
        <v>44115</v>
      </c>
      <c r="B287" s="34">
        <f t="shared" si="8"/>
        <v>41</v>
      </c>
    </row>
    <row r="288" spans="1:2" x14ac:dyDescent="0.25">
      <c r="A288" s="32">
        <f t="shared" si="9"/>
        <v>44116</v>
      </c>
      <c r="B288" s="34">
        <f t="shared" si="8"/>
        <v>42</v>
      </c>
    </row>
    <row r="289" spans="1:2" x14ac:dyDescent="0.25">
      <c r="A289" s="32">
        <f t="shared" si="9"/>
        <v>44117</v>
      </c>
      <c r="B289" s="34">
        <f t="shared" si="8"/>
        <v>42</v>
      </c>
    </row>
    <row r="290" spans="1:2" x14ac:dyDescent="0.25">
      <c r="A290" s="32">
        <f t="shared" si="9"/>
        <v>44118</v>
      </c>
      <c r="B290" s="34">
        <f t="shared" si="8"/>
        <v>42</v>
      </c>
    </row>
    <row r="291" spans="1:2" x14ac:dyDescent="0.25">
      <c r="A291" s="32">
        <f t="shared" si="9"/>
        <v>44119</v>
      </c>
      <c r="B291" s="34">
        <f t="shared" si="8"/>
        <v>42</v>
      </c>
    </row>
    <row r="292" spans="1:2" x14ac:dyDescent="0.25">
      <c r="A292" s="32">
        <f t="shared" si="9"/>
        <v>44120</v>
      </c>
      <c r="B292" s="34">
        <f t="shared" si="8"/>
        <v>42</v>
      </c>
    </row>
    <row r="293" spans="1:2" x14ac:dyDescent="0.25">
      <c r="A293" s="32">
        <f t="shared" si="9"/>
        <v>44121</v>
      </c>
      <c r="B293" s="34">
        <f t="shared" si="8"/>
        <v>42</v>
      </c>
    </row>
    <row r="294" spans="1:2" x14ac:dyDescent="0.25">
      <c r="A294" s="32">
        <f t="shared" si="9"/>
        <v>44122</v>
      </c>
      <c r="B294" s="34">
        <f t="shared" si="8"/>
        <v>42</v>
      </c>
    </row>
    <row r="295" spans="1:2" x14ac:dyDescent="0.25">
      <c r="A295" s="32">
        <f t="shared" si="9"/>
        <v>44123</v>
      </c>
      <c r="B295" s="34">
        <f t="shared" si="8"/>
        <v>43</v>
      </c>
    </row>
    <row r="296" spans="1:2" x14ac:dyDescent="0.25">
      <c r="A296" s="32">
        <f t="shared" si="9"/>
        <v>44124</v>
      </c>
      <c r="B296" s="34">
        <f t="shared" si="8"/>
        <v>43</v>
      </c>
    </row>
    <row r="297" spans="1:2" x14ac:dyDescent="0.25">
      <c r="A297" s="32">
        <f t="shared" si="9"/>
        <v>44125</v>
      </c>
      <c r="B297" s="34">
        <f t="shared" si="8"/>
        <v>43</v>
      </c>
    </row>
    <row r="298" spans="1:2" x14ac:dyDescent="0.25">
      <c r="A298" s="32">
        <f t="shared" si="9"/>
        <v>44126</v>
      </c>
      <c r="B298" s="34">
        <f t="shared" si="8"/>
        <v>43</v>
      </c>
    </row>
    <row r="299" spans="1:2" x14ac:dyDescent="0.25">
      <c r="A299" s="32">
        <f t="shared" si="9"/>
        <v>44127</v>
      </c>
      <c r="B299" s="34">
        <f t="shared" si="8"/>
        <v>43</v>
      </c>
    </row>
    <row r="300" spans="1:2" x14ac:dyDescent="0.25">
      <c r="A300" s="32">
        <f t="shared" si="9"/>
        <v>44128</v>
      </c>
      <c r="B300" s="34">
        <f t="shared" si="8"/>
        <v>43</v>
      </c>
    </row>
    <row r="301" spans="1:2" x14ac:dyDescent="0.25">
      <c r="A301" s="32">
        <f t="shared" si="9"/>
        <v>44129</v>
      </c>
      <c r="B301" s="34">
        <f t="shared" si="8"/>
        <v>43</v>
      </c>
    </row>
    <row r="302" spans="1:2" x14ac:dyDescent="0.25">
      <c r="A302" s="32">
        <f t="shared" si="9"/>
        <v>44130</v>
      </c>
      <c r="B302" s="34">
        <f t="shared" si="8"/>
        <v>44</v>
      </c>
    </row>
    <row r="303" spans="1:2" x14ac:dyDescent="0.25">
      <c r="A303" s="32">
        <f t="shared" si="9"/>
        <v>44131</v>
      </c>
      <c r="B303" s="34">
        <f t="shared" si="8"/>
        <v>44</v>
      </c>
    </row>
    <row r="304" spans="1:2" x14ac:dyDescent="0.25">
      <c r="A304" s="32">
        <f t="shared" si="9"/>
        <v>44132</v>
      </c>
      <c r="B304" s="34">
        <f t="shared" si="8"/>
        <v>44</v>
      </c>
    </row>
    <row r="305" spans="1:2" x14ac:dyDescent="0.25">
      <c r="A305" s="32">
        <f t="shared" si="9"/>
        <v>44133</v>
      </c>
      <c r="B305" s="34">
        <f t="shared" si="8"/>
        <v>44</v>
      </c>
    </row>
    <row r="306" spans="1:2" x14ac:dyDescent="0.25">
      <c r="A306" s="32">
        <f t="shared" si="9"/>
        <v>44134</v>
      </c>
      <c r="B306" s="34">
        <f t="shared" si="8"/>
        <v>44</v>
      </c>
    </row>
    <row r="307" spans="1:2" x14ac:dyDescent="0.25">
      <c r="A307" s="32">
        <f t="shared" si="9"/>
        <v>44135</v>
      </c>
      <c r="B307" s="34">
        <f t="shared" si="8"/>
        <v>44</v>
      </c>
    </row>
    <row r="308" spans="1:2" x14ac:dyDescent="0.25">
      <c r="A308" s="32">
        <f t="shared" si="9"/>
        <v>44136</v>
      </c>
      <c r="B308" s="34">
        <f t="shared" si="8"/>
        <v>44</v>
      </c>
    </row>
    <row r="309" spans="1:2" x14ac:dyDescent="0.25">
      <c r="A309" s="32">
        <f t="shared" si="9"/>
        <v>44137</v>
      </c>
      <c r="B309" s="34">
        <f t="shared" si="8"/>
        <v>45</v>
      </c>
    </row>
    <row r="310" spans="1:2" x14ac:dyDescent="0.25">
      <c r="A310" s="32">
        <f t="shared" si="9"/>
        <v>44138</v>
      </c>
      <c r="B310" s="34">
        <f t="shared" si="8"/>
        <v>45</v>
      </c>
    </row>
    <row r="311" spans="1:2" x14ac:dyDescent="0.25">
      <c r="A311" s="32">
        <f t="shared" si="9"/>
        <v>44139</v>
      </c>
      <c r="B311" s="34">
        <f t="shared" si="8"/>
        <v>45</v>
      </c>
    </row>
    <row r="312" spans="1:2" x14ac:dyDescent="0.25">
      <c r="A312" s="32">
        <f t="shared" si="9"/>
        <v>44140</v>
      </c>
      <c r="B312" s="34">
        <f t="shared" si="8"/>
        <v>45</v>
      </c>
    </row>
    <row r="313" spans="1:2" x14ac:dyDescent="0.25">
      <c r="A313" s="32">
        <f t="shared" si="9"/>
        <v>44141</v>
      </c>
      <c r="B313" s="34">
        <f t="shared" si="8"/>
        <v>45</v>
      </c>
    </row>
    <row r="314" spans="1:2" x14ac:dyDescent="0.25">
      <c r="A314" s="32">
        <f t="shared" si="9"/>
        <v>44142</v>
      </c>
      <c r="B314" s="34">
        <f t="shared" si="8"/>
        <v>45</v>
      </c>
    </row>
    <row r="315" spans="1:2" x14ac:dyDescent="0.25">
      <c r="A315" s="32">
        <f t="shared" si="9"/>
        <v>44143</v>
      </c>
      <c r="B315" s="34">
        <f t="shared" si="8"/>
        <v>45</v>
      </c>
    </row>
    <row r="316" spans="1:2" x14ac:dyDescent="0.25">
      <c r="A316" s="32">
        <f t="shared" si="9"/>
        <v>44144</v>
      </c>
      <c r="B316" s="34">
        <f t="shared" si="8"/>
        <v>46</v>
      </c>
    </row>
    <row r="317" spans="1:2" x14ac:dyDescent="0.25">
      <c r="A317" s="32">
        <f t="shared" si="9"/>
        <v>44145</v>
      </c>
      <c r="B317" s="34">
        <f t="shared" si="8"/>
        <v>46</v>
      </c>
    </row>
    <row r="318" spans="1:2" x14ac:dyDescent="0.25">
      <c r="A318" s="32">
        <f t="shared" si="9"/>
        <v>44146</v>
      </c>
      <c r="B318" s="34">
        <f t="shared" si="8"/>
        <v>46</v>
      </c>
    </row>
    <row r="319" spans="1:2" x14ac:dyDescent="0.25">
      <c r="A319" s="32">
        <f t="shared" si="9"/>
        <v>44147</v>
      </c>
      <c r="B319" s="34">
        <f t="shared" si="8"/>
        <v>46</v>
      </c>
    </row>
    <row r="320" spans="1:2" x14ac:dyDescent="0.25">
      <c r="A320" s="32">
        <f t="shared" si="9"/>
        <v>44148</v>
      </c>
      <c r="B320" s="34">
        <f t="shared" si="8"/>
        <v>46</v>
      </c>
    </row>
    <row r="321" spans="1:2" x14ac:dyDescent="0.25">
      <c r="A321" s="32">
        <f t="shared" si="9"/>
        <v>44149</v>
      </c>
      <c r="B321" s="34">
        <f t="shared" si="8"/>
        <v>46</v>
      </c>
    </row>
    <row r="322" spans="1:2" x14ac:dyDescent="0.25">
      <c r="A322" s="32">
        <f t="shared" si="9"/>
        <v>44150</v>
      </c>
      <c r="B322" s="34">
        <f t="shared" si="8"/>
        <v>46</v>
      </c>
    </row>
    <row r="323" spans="1:2" x14ac:dyDescent="0.25">
      <c r="A323" s="32">
        <f t="shared" si="9"/>
        <v>44151</v>
      </c>
      <c r="B323" s="34">
        <f t="shared" si="8"/>
        <v>47</v>
      </c>
    </row>
    <row r="324" spans="1:2" x14ac:dyDescent="0.25">
      <c r="A324" s="32">
        <f t="shared" si="9"/>
        <v>44152</v>
      </c>
      <c r="B324" s="34">
        <f t="shared" ref="B324:B387" si="10">_xlfn.ISOWEEKNUM(A324)</f>
        <v>47</v>
      </c>
    </row>
    <row r="325" spans="1:2" x14ac:dyDescent="0.25">
      <c r="A325" s="32">
        <f t="shared" si="9"/>
        <v>44153</v>
      </c>
      <c r="B325" s="34">
        <f t="shared" si="10"/>
        <v>47</v>
      </c>
    </row>
    <row r="326" spans="1:2" x14ac:dyDescent="0.25">
      <c r="A326" s="32">
        <f t="shared" ref="A326:A389" si="11">A325+1</f>
        <v>44154</v>
      </c>
      <c r="B326" s="34">
        <f t="shared" si="10"/>
        <v>47</v>
      </c>
    </row>
    <row r="327" spans="1:2" x14ac:dyDescent="0.25">
      <c r="A327" s="32">
        <f t="shared" si="11"/>
        <v>44155</v>
      </c>
      <c r="B327" s="34">
        <f t="shared" si="10"/>
        <v>47</v>
      </c>
    </row>
    <row r="328" spans="1:2" x14ac:dyDescent="0.25">
      <c r="A328" s="32">
        <f t="shared" si="11"/>
        <v>44156</v>
      </c>
      <c r="B328" s="34">
        <f t="shared" si="10"/>
        <v>47</v>
      </c>
    </row>
    <row r="329" spans="1:2" x14ac:dyDescent="0.25">
      <c r="A329" s="32">
        <f t="shared" si="11"/>
        <v>44157</v>
      </c>
      <c r="B329" s="34">
        <f t="shared" si="10"/>
        <v>47</v>
      </c>
    </row>
    <row r="330" spans="1:2" x14ac:dyDescent="0.25">
      <c r="A330" s="32">
        <f t="shared" si="11"/>
        <v>44158</v>
      </c>
      <c r="B330" s="34">
        <f t="shared" si="10"/>
        <v>48</v>
      </c>
    </row>
    <row r="331" spans="1:2" x14ac:dyDescent="0.25">
      <c r="A331" s="32">
        <f t="shared" si="11"/>
        <v>44159</v>
      </c>
      <c r="B331" s="34">
        <f t="shared" si="10"/>
        <v>48</v>
      </c>
    </row>
    <row r="332" spans="1:2" x14ac:dyDescent="0.25">
      <c r="A332" s="32">
        <f t="shared" si="11"/>
        <v>44160</v>
      </c>
      <c r="B332" s="34">
        <f t="shared" si="10"/>
        <v>48</v>
      </c>
    </row>
    <row r="333" spans="1:2" x14ac:dyDescent="0.25">
      <c r="A333" s="32">
        <f t="shared" si="11"/>
        <v>44161</v>
      </c>
      <c r="B333" s="34">
        <f t="shared" si="10"/>
        <v>48</v>
      </c>
    </row>
    <row r="334" spans="1:2" x14ac:dyDescent="0.25">
      <c r="A334" s="32">
        <f t="shared" si="11"/>
        <v>44162</v>
      </c>
      <c r="B334" s="34">
        <f t="shared" si="10"/>
        <v>48</v>
      </c>
    </row>
    <row r="335" spans="1:2" x14ac:dyDescent="0.25">
      <c r="A335" s="32">
        <f t="shared" si="11"/>
        <v>44163</v>
      </c>
      <c r="B335" s="34">
        <f t="shared" si="10"/>
        <v>48</v>
      </c>
    </row>
    <row r="336" spans="1:2" x14ac:dyDescent="0.25">
      <c r="A336" s="32">
        <f t="shared" si="11"/>
        <v>44164</v>
      </c>
      <c r="B336" s="34">
        <f t="shared" si="10"/>
        <v>48</v>
      </c>
    </row>
    <row r="337" spans="1:2" x14ac:dyDescent="0.25">
      <c r="A337" s="32">
        <f t="shared" si="11"/>
        <v>44165</v>
      </c>
      <c r="B337" s="34">
        <f t="shared" si="10"/>
        <v>49</v>
      </c>
    </row>
    <row r="338" spans="1:2" x14ac:dyDescent="0.25">
      <c r="A338" s="32">
        <f t="shared" si="11"/>
        <v>44166</v>
      </c>
      <c r="B338" s="34">
        <f t="shared" si="10"/>
        <v>49</v>
      </c>
    </row>
    <row r="339" spans="1:2" x14ac:dyDescent="0.25">
      <c r="A339" s="32">
        <f t="shared" si="11"/>
        <v>44167</v>
      </c>
      <c r="B339" s="34">
        <f t="shared" si="10"/>
        <v>49</v>
      </c>
    </row>
    <row r="340" spans="1:2" x14ac:dyDescent="0.25">
      <c r="A340" s="32">
        <f t="shared" si="11"/>
        <v>44168</v>
      </c>
      <c r="B340" s="34">
        <f t="shared" si="10"/>
        <v>49</v>
      </c>
    </row>
    <row r="341" spans="1:2" x14ac:dyDescent="0.25">
      <c r="A341" s="32">
        <f t="shared" si="11"/>
        <v>44169</v>
      </c>
      <c r="B341" s="34">
        <f t="shared" si="10"/>
        <v>49</v>
      </c>
    </row>
    <row r="342" spans="1:2" x14ac:dyDescent="0.25">
      <c r="A342" s="32">
        <f t="shared" si="11"/>
        <v>44170</v>
      </c>
      <c r="B342" s="34">
        <f t="shared" si="10"/>
        <v>49</v>
      </c>
    </row>
    <row r="343" spans="1:2" x14ac:dyDescent="0.25">
      <c r="A343" s="32">
        <f t="shared" si="11"/>
        <v>44171</v>
      </c>
      <c r="B343" s="34">
        <f t="shared" si="10"/>
        <v>49</v>
      </c>
    </row>
    <row r="344" spans="1:2" x14ac:dyDescent="0.25">
      <c r="A344" s="32">
        <f t="shared" si="11"/>
        <v>44172</v>
      </c>
      <c r="B344" s="34">
        <f t="shared" si="10"/>
        <v>50</v>
      </c>
    </row>
    <row r="345" spans="1:2" x14ac:dyDescent="0.25">
      <c r="A345" s="32">
        <f t="shared" si="11"/>
        <v>44173</v>
      </c>
      <c r="B345" s="34">
        <f t="shared" si="10"/>
        <v>50</v>
      </c>
    </row>
    <row r="346" spans="1:2" x14ac:dyDescent="0.25">
      <c r="A346" s="32">
        <f t="shared" si="11"/>
        <v>44174</v>
      </c>
      <c r="B346" s="34">
        <f t="shared" si="10"/>
        <v>50</v>
      </c>
    </row>
    <row r="347" spans="1:2" x14ac:dyDescent="0.25">
      <c r="A347" s="32">
        <f t="shared" si="11"/>
        <v>44175</v>
      </c>
      <c r="B347" s="34">
        <f t="shared" si="10"/>
        <v>50</v>
      </c>
    </row>
    <row r="348" spans="1:2" x14ac:dyDescent="0.25">
      <c r="A348" s="32">
        <f t="shared" si="11"/>
        <v>44176</v>
      </c>
      <c r="B348" s="34">
        <f t="shared" si="10"/>
        <v>50</v>
      </c>
    </row>
    <row r="349" spans="1:2" x14ac:dyDescent="0.25">
      <c r="A349" s="32">
        <f t="shared" si="11"/>
        <v>44177</v>
      </c>
      <c r="B349" s="34">
        <f t="shared" si="10"/>
        <v>50</v>
      </c>
    </row>
    <row r="350" spans="1:2" x14ac:dyDescent="0.25">
      <c r="A350" s="32">
        <f t="shared" si="11"/>
        <v>44178</v>
      </c>
      <c r="B350" s="34">
        <f t="shared" si="10"/>
        <v>50</v>
      </c>
    </row>
    <row r="351" spans="1:2" x14ac:dyDescent="0.25">
      <c r="A351" s="32">
        <f t="shared" si="11"/>
        <v>44179</v>
      </c>
      <c r="B351" s="34">
        <f t="shared" si="10"/>
        <v>51</v>
      </c>
    </row>
    <row r="352" spans="1:2" x14ac:dyDescent="0.25">
      <c r="A352" s="32">
        <f t="shared" si="11"/>
        <v>44180</v>
      </c>
      <c r="B352" s="34">
        <f t="shared" si="10"/>
        <v>51</v>
      </c>
    </row>
    <row r="353" spans="1:2" x14ac:dyDescent="0.25">
      <c r="A353" s="32">
        <f t="shared" si="11"/>
        <v>44181</v>
      </c>
      <c r="B353" s="34">
        <f t="shared" si="10"/>
        <v>51</v>
      </c>
    </row>
    <row r="354" spans="1:2" x14ac:dyDescent="0.25">
      <c r="A354" s="32">
        <f t="shared" si="11"/>
        <v>44182</v>
      </c>
      <c r="B354" s="34">
        <f t="shared" si="10"/>
        <v>51</v>
      </c>
    </row>
    <row r="355" spans="1:2" x14ac:dyDescent="0.25">
      <c r="A355" s="32">
        <f t="shared" si="11"/>
        <v>44183</v>
      </c>
      <c r="B355" s="34">
        <f t="shared" si="10"/>
        <v>51</v>
      </c>
    </row>
    <row r="356" spans="1:2" x14ac:dyDescent="0.25">
      <c r="A356" s="32">
        <f t="shared" si="11"/>
        <v>44184</v>
      </c>
      <c r="B356" s="34">
        <f t="shared" si="10"/>
        <v>51</v>
      </c>
    </row>
    <row r="357" spans="1:2" x14ac:dyDescent="0.25">
      <c r="A357" s="32">
        <f t="shared" si="11"/>
        <v>44185</v>
      </c>
      <c r="B357" s="34">
        <f t="shared" si="10"/>
        <v>51</v>
      </c>
    </row>
    <row r="358" spans="1:2" x14ac:dyDescent="0.25">
      <c r="A358" s="32">
        <f t="shared" si="11"/>
        <v>44186</v>
      </c>
      <c r="B358" s="34">
        <f t="shared" si="10"/>
        <v>52</v>
      </c>
    </row>
    <row r="359" spans="1:2" x14ac:dyDescent="0.25">
      <c r="A359" s="32">
        <f t="shared" si="11"/>
        <v>44187</v>
      </c>
      <c r="B359" s="34">
        <f t="shared" si="10"/>
        <v>52</v>
      </c>
    </row>
    <row r="360" spans="1:2" x14ac:dyDescent="0.25">
      <c r="A360" s="32">
        <f t="shared" si="11"/>
        <v>44188</v>
      </c>
      <c r="B360" s="34">
        <f t="shared" si="10"/>
        <v>52</v>
      </c>
    </row>
    <row r="361" spans="1:2" x14ac:dyDescent="0.25">
      <c r="A361" s="32">
        <f t="shared" si="11"/>
        <v>44189</v>
      </c>
      <c r="B361" s="34">
        <f t="shared" si="10"/>
        <v>52</v>
      </c>
    </row>
    <row r="362" spans="1:2" x14ac:dyDescent="0.25">
      <c r="A362" s="32">
        <f t="shared" si="11"/>
        <v>44190</v>
      </c>
      <c r="B362" s="34">
        <f t="shared" si="10"/>
        <v>52</v>
      </c>
    </row>
    <row r="363" spans="1:2" x14ac:dyDescent="0.25">
      <c r="A363" s="32">
        <f t="shared" si="11"/>
        <v>44191</v>
      </c>
      <c r="B363" s="34">
        <f t="shared" si="10"/>
        <v>52</v>
      </c>
    </row>
    <row r="364" spans="1:2" x14ac:dyDescent="0.25">
      <c r="A364" s="32">
        <f t="shared" si="11"/>
        <v>44192</v>
      </c>
      <c r="B364" s="34">
        <f t="shared" si="10"/>
        <v>52</v>
      </c>
    </row>
    <row r="365" spans="1:2" x14ac:dyDescent="0.25">
      <c r="A365" s="32">
        <f t="shared" si="11"/>
        <v>44193</v>
      </c>
      <c r="B365" s="34">
        <f t="shared" si="10"/>
        <v>53</v>
      </c>
    </row>
    <row r="366" spans="1:2" x14ac:dyDescent="0.25">
      <c r="A366" s="32">
        <f t="shared" si="11"/>
        <v>44194</v>
      </c>
      <c r="B366" s="34">
        <f t="shared" si="10"/>
        <v>53</v>
      </c>
    </row>
    <row r="367" spans="1:2" x14ac:dyDescent="0.25">
      <c r="A367" s="32">
        <f t="shared" si="11"/>
        <v>44195</v>
      </c>
      <c r="B367" s="34">
        <f t="shared" si="10"/>
        <v>53</v>
      </c>
    </row>
    <row r="368" spans="1:2" x14ac:dyDescent="0.25">
      <c r="A368" s="32">
        <f t="shared" si="11"/>
        <v>44196</v>
      </c>
      <c r="B368" s="34">
        <f t="shared" si="10"/>
        <v>53</v>
      </c>
    </row>
    <row r="369" spans="1:2" x14ac:dyDescent="0.25">
      <c r="A369" s="32">
        <f t="shared" si="11"/>
        <v>44197</v>
      </c>
      <c r="B369" s="34">
        <f t="shared" si="10"/>
        <v>53</v>
      </c>
    </row>
    <row r="370" spans="1:2" x14ac:dyDescent="0.25">
      <c r="A370" s="32">
        <f t="shared" si="11"/>
        <v>44198</v>
      </c>
      <c r="B370" s="34">
        <f t="shared" si="10"/>
        <v>53</v>
      </c>
    </row>
    <row r="371" spans="1:2" x14ac:dyDescent="0.25">
      <c r="A371" s="32">
        <f t="shared" si="11"/>
        <v>44199</v>
      </c>
      <c r="B371" s="34">
        <f t="shared" si="10"/>
        <v>53</v>
      </c>
    </row>
    <row r="372" spans="1:2" x14ac:dyDescent="0.25">
      <c r="A372" s="32">
        <f t="shared" si="11"/>
        <v>44200</v>
      </c>
      <c r="B372" s="34">
        <f t="shared" si="10"/>
        <v>1</v>
      </c>
    </row>
    <row r="373" spans="1:2" x14ac:dyDescent="0.25">
      <c r="A373" s="32">
        <f t="shared" si="11"/>
        <v>44201</v>
      </c>
      <c r="B373" s="34">
        <f t="shared" si="10"/>
        <v>1</v>
      </c>
    </row>
    <row r="374" spans="1:2" x14ac:dyDescent="0.25">
      <c r="A374" s="32">
        <f t="shared" si="11"/>
        <v>44202</v>
      </c>
      <c r="B374" s="34">
        <f t="shared" si="10"/>
        <v>1</v>
      </c>
    </row>
    <row r="375" spans="1:2" x14ac:dyDescent="0.25">
      <c r="A375" s="32">
        <f t="shared" si="11"/>
        <v>44203</v>
      </c>
      <c r="B375" s="34">
        <f t="shared" si="10"/>
        <v>1</v>
      </c>
    </row>
    <row r="376" spans="1:2" x14ac:dyDescent="0.25">
      <c r="A376" s="32">
        <f t="shared" si="11"/>
        <v>44204</v>
      </c>
      <c r="B376" s="34">
        <f t="shared" si="10"/>
        <v>1</v>
      </c>
    </row>
    <row r="377" spans="1:2" x14ac:dyDescent="0.25">
      <c r="A377" s="32">
        <f t="shared" si="11"/>
        <v>44205</v>
      </c>
      <c r="B377" s="34">
        <f t="shared" si="10"/>
        <v>1</v>
      </c>
    </row>
    <row r="378" spans="1:2" x14ac:dyDescent="0.25">
      <c r="A378" s="32">
        <f t="shared" si="11"/>
        <v>44206</v>
      </c>
      <c r="B378" s="34">
        <f t="shared" si="10"/>
        <v>1</v>
      </c>
    </row>
    <row r="379" spans="1:2" x14ac:dyDescent="0.25">
      <c r="A379" s="32">
        <f t="shared" si="11"/>
        <v>44207</v>
      </c>
      <c r="B379" s="34">
        <f t="shared" si="10"/>
        <v>2</v>
      </c>
    </row>
    <row r="380" spans="1:2" x14ac:dyDescent="0.25">
      <c r="A380" s="32">
        <f t="shared" si="11"/>
        <v>44208</v>
      </c>
      <c r="B380" s="34">
        <f t="shared" si="10"/>
        <v>2</v>
      </c>
    </row>
    <row r="381" spans="1:2" x14ac:dyDescent="0.25">
      <c r="A381" s="32">
        <f t="shared" si="11"/>
        <v>44209</v>
      </c>
      <c r="B381" s="34">
        <f t="shared" si="10"/>
        <v>2</v>
      </c>
    </row>
    <row r="382" spans="1:2" x14ac:dyDescent="0.25">
      <c r="A382" s="32">
        <f t="shared" si="11"/>
        <v>44210</v>
      </c>
      <c r="B382" s="34">
        <f t="shared" si="10"/>
        <v>2</v>
      </c>
    </row>
    <row r="383" spans="1:2" x14ac:dyDescent="0.25">
      <c r="A383" s="32">
        <f t="shared" si="11"/>
        <v>44211</v>
      </c>
      <c r="B383" s="34">
        <f t="shared" si="10"/>
        <v>2</v>
      </c>
    </row>
    <row r="384" spans="1:2" x14ac:dyDescent="0.25">
      <c r="A384" s="32">
        <f t="shared" si="11"/>
        <v>44212</v>
      </c>
      <c r="B384" s="34">
        <f t="shared" si="10"/>
        <v>2</v>
      </c>
    </row>
    <row r="385" spans="1:2" x14ac:dyDescent="0.25">
      <c r="A385" s="32">
        <f t="shared" si="11"/>
        <v>44213</v>
      </c>
      <c r="B385" s="34">
        <f t="shared" si="10"/>
        <v>2</v>
      </c>
    </row>
    <row r="386" spans="1:2" x14ac:dyDescent="0.25">
      <c r="A386" s="32">
        <f t="shared" si="11"/>
        <v>44214</v>
      </c>
      <c r="B386" s="34">
        <f t="shared" si="10"/>
        <v>3</v>
      </c>
    </row>
    <row r="387" spans="1:2" x14ac:dyDescent="0.25">
      <c r="A387" s="32">
        <f t="shared" si="11"/>
        <v>44215</v>
      </c>
      <c r="B387" s="34">
        <f t="shared" si="10"/>
        <v>3</v>
      </c>
    </row>
    <row r="388" spans="1:2" x14ac:dyDescent="0.25">
      <c r="A388" s="32">
        <f t="shared" si="11"/>
        <v>44216</v>
      </c>
      <c r="B388" s="34">
        <f t="shared" ref="B388:B451" si="12">_xlfn.ISOWEEKNUM(A388)</f>
        <v>3</v>
      </c>
    </row>
    <row r="389" spans="1:2" x14ac:dyDescent="0.25">
      <c r="A389" s="32">
        <f t="shared" si="11"/>
        <v>44217</v>
      </c>
      <c r="B389" s="34">
        <f t="shared" si="12"/>
        <v>3</v>
      </c>
    </row>
    <row r="390" spans="1:2" x14ac:dyDescent="0.25">
      <c r="A390" s="32">
        <f t="shared" ref="A390:A453" si="13">A389+1</f>
        <v>44218</v>
      </c>
      <c r="B390" s="34">
        <f t="shared" si="12"/>
        <v>3</v>
      </c>
    </row>
    <row r="391" spans="1:2" x14ac:dyDescent="0.25">
      <c r="A391" s="32">
        <f t="shared" si="13"/>
        <v>44219</v>
      </c>
      <c r="B391" s="34">
        <f t="shared" si="12"/>
        <v>3</v>
      </c>
    </row>
    <row r="392" spans="1:2" x14ac:dyDescent="0.25">
      <c r="A392" s="32">
        <f t="shared" si="13"/>
        <v>44220</v>
      </c>
      <c r="B392" s="34">
        <f t="shared" si="12"/>
        <v>3</v>
      </c>
    </row>
    <row r="393" spans="1:2" x14ac:dyDescent="0.25">
      <c r="A393" s="32">
        <f t="shared" si="13"/>
        <v>44221</v>
      </c>
      <c r="B393" s="34">
        <f t="shared" si="12"/>
        <v>4</v>
      </c>
    </row>
    <row r="394" spans="1:2" x14ac:dyDescent="0.25">
      <c r="A394" s="32">
        <f t="shared" si="13"/>
        <v>44222</v>
      </c>
      <c r="B394" s="34">
        <f t="shared" si="12"/>
        <v>4</v>
      </c>
    </row>
    <row r="395" spans="1:2" x14ac:dyDescent="0.25">
      <c r="A395" s="32">
        <f t="shared" si="13"/>
        <v>44223</v>
      </c>
      <c r="B395" s="34">
        <f t="shared" si="12"/>
        <v>4</v>
      </c>
    </row>
    <row r="396" spans="1:2" x14ac:dyDescent="0.25">
      <c r="A396" s="32">
        <f t="shared" si="13"/>
        <v>44224</v>
      </c>
      <c r="B396" s="34">
        <f t="shared" si="12"/>
        <v>4</v>
      </c>
    </row>
    <row r="397" spans="1:2" x14ac:dyDescent="0.25">
      <c r="A397" s="32">
        <f t="shared" si="13"/>
        <v>44225</v>
      </c>
      <c r="B397" s="34">
        <f t="shared" si="12"/>
        <v>4</v>
      </c>
    </row>
    <row r="398" spans="1:2" x14ac:dyDescent="0.25">
      <c r="A398" s="32">
        <f t="shared" si="13"/>
        <v>44226</v>
      </c>
      <c r="B398" s="34">
        <f t="shared" si="12"/>
        <v>4</v>
      </c>
    </row>
    <row r="399" spans="1:2" x14ac:dyDescent="0.25">
      <c r="A399" s="32">
        <f t="shared" si="13"/>
        <v>44227</v>
      </c>
      <c r="B399" s="34">
        <f t="shared" si="12"/>
        <v>4</v>
      </c>
    </row>
    <row r="400" spans="1:2" x14ac:dyDescent="0.25">
      <c r="A400" s="32">
        <f t="shared" si="13"/>
        <v>44228</v>
      </c>
      <c r="B400" s="34">
        <f t="shared" si="12"/>
        <v>5</v>
      </c>
    </row>
    <row r="401" spans="1:2" x14ac:dyDescent="0.25">
      <c r="A401" s="32">
        <f t="shared" si="13"/>
        <v>44229</v>
      </c>
      <c r="B401" s="34">
        <f t="shared" si="12"/>
        <v>5</v>
      </c>
    </row>
    <row r="402" spans="1:2" x14ac:dyDescent="0.25">
      <c r="A402" s="32">
        <f t="shared" si="13"/>
        <v>44230</v>
      </c>
      <c r="B402" s="34">
        <f t="shared" si="12"/>
        <v>5</v>
      </c>
    </row>
    <row r="403" spans="1:2" x14ac:dyDescent="0.25">
      <c r="A403" s="32">
        <f t="shared" si="13"/>
        <v>44231</v>
      </c>
      <c r="B403" s="34">
        <f t="shared" si="12"/>
        <v>5</v>
      </c>
    </row>
    <row r="404" spans="1:2" x14ac:dyDescent="0.25">
      <c r="A404" s="32">
        <f t="shared" si="13"/>
        <v>44232</v>
      </c>
      <c r="B404" s="34">
        <f t="shared" si="12"/>
        <v>5</v>
      </c>
    </row>
    <row r="405" spans="1:2" x14ac:dyDescent="0.25">
      <c r="A405" s="32">
        <f t="shared" si="13"/>
        <v>44233</v>
      </c>
      <c r="B405" s="34">
        <f t="shared" si="12"/>
        <v>5</v>
      </c>
    </row>
    <row r="406" spans="1:2" x14ac:dyDescent="0.25">
      <c r="A406" s="32">
        <f t="shared" si="13"/>
        <v>44234</v>
      </c>
      <c r="B406" s="34">
        <f t="shared" si="12"/>
        <v>5</v>
      </c>
    </row>
    <row r="407" spans="1:2" x14ac:dyDescent="0.25">
      <c r="A407" s="32">
        <f t="shared" si="13"/>
        <v>44235</v>
      </c>
      <c r="B407" s="34">
        <f t="shared" si="12"/>
        <v>6</v>
      </c>
    </row>
    <row r="408" spans="1:2" x14ac:dyDescent="0.25">
      <c r="A408" s="32">
        <f t="shared" si="13"/>
        <v>44236</v>
      </c>
      <c r="B408" s="34">
        <f t="shared" si="12"/>
        <v>6</v>
      </c>
    </row>
    <row r="409" spans="1:2" x14ac:dyDescent="0.25">
      <c r="A409" s="32">
        <f t="shared" si="13"/>
        <v>44237</v>
      </c>
      <c r="B409" s="34">
        <f t="shared" si="12"/>
        <v>6</v>
      </c>
    </row>
    <row r="410" spans="1:2" x14ac:dyDescent="0.25">
      <c r="A410" s="32">
        <f t="shared" si="13"/>
        <v>44238</v>
      </c>
      <c r="B410" s="34">
        <f t="shared" si="12"/>
        <v>6</v>
      </c>
    </row>
    <row r="411" spans="1:2" x14ac:dyDescent="0.25">
      <c r="A411" s="32">
        <f t="shared" si="13"/>
        <v>44239</v>
      </c>
      <c r="B411" s="34">
        <f t="shared" si="12"/>
        <v>6</v>
      </c>
    </row>
    <row r="412" spans="1:2" x14ac:dyDescent="0.25">
      <c r="A412" s="32">
        <f t="shared" si="13"/>
        <v>44240</v>
      </c>
      <c r="B412" s="34">
        <f t="shared" si="12"/>
        <v>6</v>
      </c>
    </row>
    <row r="413" spans="1:2" x14ac:dyDescent="0.25">
      <c r="A413" s="32">
        <f t="shared" si="13"/>
        <v>44241</v>
      </c>
      <c r="B413" s="34">
        <f t="shared" si="12"/>
        <v>6</v>
      </c>
    </row>
    <row r="414" spans="1:2" x14ac:dyDescent="0.25">
      <c r="A414" s="32">
        <f t="shared" si="13"/>
        <v>44242</v>
      </c>
      <c r="B414" s="34">
        <f t="shared" si="12"/>
        <v>7</v>
      </c>
    </row>
    <row r="415" spans="1:2" x14ac:dyDescent="0.25">
      <c r="A415" s="32">
        <f t="shared" si="13"/>
        <v>44243</v>
      </c>
      <c r="B415" s="34">
        <f t="shared" si="12"/>
        <v>7</v>
      </c>
    </row>
    <row r="416" spans="1:2" x14ac:dyDescent="0.25">
      <c r="A416" s="32">
        <f t="shared" si="13"/>
        <v>44244</v>
      </c>
      <c r="B416" s="34">
        <f t="shared" si="12"/>
        <v>7</v>
      </c>
    </row>
    <row r="417" spans="1:2" x14ac:dyDescent="0.25">
      <c r="A417" s="32">
        <f t="shared" si="13"/>
        <v>44245</v>
      </c>
      <c r="B417" s="34">
        <f t="shared" si="12"/>
        <v>7</v>
      </c>
    </row>
    <row r="418" spans="1:2" x14ac:dyDescent="0.25">
      <c r="A418" s="32">
        <f t="shared" si="13"/>
        <v>44246</v>
      </c>
      <c r="B418" s="34">
        <f t="shared" si="12"/>
        <v>7</v>
      </c>
    </row>
    <row r="419" spans="1:2" x14ac:dyDescent="0.25">
      <c r="A419" s="32">
        <f t="shared" si="13"/>
        <v>44247</v>
      </c>
      <c r="B419" s="34">
        <f t="shared" si="12"/>
        <v>7</v>
      </c>
    </row>
    <row r="420" spans="1:2" x14ac:dyDescent="0.25">
      <c r="A420" s="32">
        <f t="shared" si="13"/>
        <v>44248</v>
      </c>
      <c r="B420" s="34">
        <f t="shared" si="12"/>
        <v>7</v>
      </c>
    </row>
    <row r="421" spans="1:2" x14ac:dyDescent="0.25">
      <c r="A421" s="32">
        <f t="shared" si="13"/>
        <v>44249</v>
      </c>
      <c r="B421" s="34">
        <f t="shared" si="12"/>
        <v>8</v>
      </c>
    </row>
    <row r="422" spans="1:2" x14ac:dyDescent="0.25">
      <c r="A422" s="32">
        <f t="shared" si="13"/>
        <v>44250</v>
      </c>
      <c r="B422" s="34">
        <f t="shared" si="12"/>
        <v>8</v>
      </c>
    </row>
    <row r="423" spans="1:2" x14ac:dyDescent="0.25">
      <c r="A423" s="32">
        <f t="shared" si="13"/>
        <v>44251</v>
      </c>
      <c r="B423" s="34">
        <f t="shared" si="12"/>
        <v>8</v>
      </c>
    </row>
    <row r="424" spans="1:2" x14ac:dyDescent="0.25">
      <c r="A424" s="32">
        <f t="shared" si="13"/>
        <v>44252</v>
      </c>
      <c r="B424" s="34">
        <f t="shared" si="12"/>
        <v>8</v>
      </c>
    </row>
    <row r="425" spans="1:2" x14ac:dyDescent="0.25">
      <c r="A425" s="32">
        <f t="shared" si="13"/>
        <v>44253</v>
      </c>
      <c r="B425" s="34">
        <f t="shared" si="12"/>
        <v>8</v>
      </c>
    </row>
    <row r="426" spans="1:2" x14ac:dyDescent="0.25">
      <c r="A426" s="32">
        <f t="shared" si="13"/>
        <v>44254</v>
      </c>
      <c r="B426" s="34">
        <f t="shared" si="12"/>
        <v>8</v>
      </c>
    </row>
    <row r="427" spans="1:2" x14ac:dyDescent="0.25">
      <c r="A427" s="32">
        <f t="shared" si="13"/>
        <v>44255</v>
      </c>
      <c r="B427" s="34">
        <f t="shared" si="12"/>
        <v>8</v>
      </c>
    </row>
    <row r="428" spans="1:2" x14ac:dyDescent="0.25">
      <c r="A428" s="32">
        <f t="shared" si="13"/>
        <v>44256</v>
      </c>
      <c r="B428" s="34">
        <f t="shared" si="12"/>
        <v>9</v>
      </c>
    </row>
    <row r="429" spans="1:2" x14ac:dyDescent="0.25">
      <c r="A429" s="32">
        <f t="shared" si="13"/>
        <v>44257</v>
      </c>
      <c r="B429" s="34">
        <f t="shared" si="12"/>
        <v>9</v>
      </c>
    </row>
    <row r="430" spans="1:2" x14ac:dyDescent="0.25">
      <c r="A430" s="32">
        <f t="shared" si="13"/>
        <v>44258</v>
      </c>
      <c r="B430" s="34">
        <f t="shared" si="12"/>
        <v>9</v>
      </c>
    </row>
    <row r="431" spans="1:2" x14ac:dyDescent="0.25">
      <c r="A431" s="32">
        <f t="shared" si="13"/>
        <v>44259</v>
      </c>
      <c r="B431" s="34">
        <f t="shared" si="12"/>
        <v>9</v>
      </c>
    </row>
    <row r="432" spans="1:2" x14ac:dyDescent="0.25">
      <c r="A432" s="32">
        <f t="shared" si="13"/>
        <v>44260</v>
      </c>
      <c r="B432" s="34">
        <f t="shared" si="12"/>
        <v>9</v>
      </c>
    </row>
    <row r="433" spans="1:2" x14ac:dyDescent="0.25">
      <c r="A433" s="32">
        <f t="shared" si="13"/>
        <v>44261</v>
      </c>
      <c r="B433" s="34">
        <f t="shared" si="12"/>
        <v>9</v>
      </c>
    </row>
    <row r="434" spans="1:2" x14ac:dyDescent="0.25">
      <c r="A434" s="32">
        <f t="shared" si="13"/>
        <v>44262</v>
      </c>
      <c r="B434" s="34">
        <f t="shared" si="12"/>
        <v>9</v>
      </c>
    </row>
    <row r="435" spans="1:2" x14ac:dyDescent="0.25">
      <c r="A435" s="32">
        <f t="shared" si="13"/>
        <v>44263</v>
      </c>
      <c r="B435" s="34">
        <f t="shared" si="12"/>
        <v>10</v>
      </c>
    </row>
    <row r="436" spans="1:2" x14ac:dyDescent="0.25">
      <c r="A436" s="32">
        <f t="shared" si="13"/>
        <v>44264</v>
      </c>
      <c r="B436" s="34">
        <f t="shared" si="12"/>
        <v>10</v>
      </c>
    </row>
    <row r="437" spans="1:2" x14ac:dyDescent="0.25">
      <c r="A437" s="32">
        <f t="shared" si="13"/>
        <v>44265</v>
      </c>
      <c r="B437" s="34">
        <f t="shared" si="12"/>
        <v>10</v>
      </c>
    </row>
    <row r="438" spans="1:2" x14ac:dyDescent="0.25">
      <c r="A438" s="32">
        <f t="shared" si="13"/>
        <v>44266</v>
      </c>
      <c r="B438" s="34">
        <f t="shared" si="12"/>
        <v>10</v>
      </c>
    </row>
    <row r="439" spans="1:2" x14ac:dyDescent="0.25">
      <c r="A439" s="32">
        <f t="shared" si="13"/>
        <v>44267</v>
      </c>
      <c r="B439" s="34">
        <f t="shared" si="12"/>
        <v>10</v>
      </c>
    </row>
    <row r="440" spans="1:2" x14ac:dyDescent="0.25">
      <c r="A440" s="32">
        <f t="shared" si="13"/>
        <v>44268</v>
      </c>
      <c r="B440" s="34">
        <f t="shared" si="12"/>
        <v>10</v>
      </c>
    </row>
    <row r="441" spans="1:2" x14ac:dyDescent="0.25">
      <c r="A441" s="32">
        <f t="shared" si="13"/>
        <v>44269</v>
      </c>
      <c r="B441" s="34">
        <f t="shared" si="12"/>
        <v>10</v>
      </c>
    </row>
    <row r="442" spans="1:2" x14ac:dyDescent="0.25">
      <c r="A442" s="32">
        <f t="shared" si="13"/>
        <v>44270</v>
      </c>
      <c r="B442" s="34">
        <f t="shared" si="12"/>
        <v>11</v>
      </c>
    </row>
    <row r="443" spans="1:2" x14ac:dyDescent="0.25">
      <c r="A443" s="32">
        <f t="shared" si="13"/>
        <v>44271</v>
      </c>
      <c r="B443" s="34">
        <f t="shared" si="12"/>
        <v>11</v>
      </c>
    </row>
    <row r="444" spans="1:2" x14ac:dyDescent="0.25">
      <c r="A444" s="32">
        <f t="shared" si="13"/>
        <v>44272</v>
      </c>
      <c r="B444" s="34">
        <f t="shared" si="12"/>
        <v>11</v>
      </c>
    </row>
    <row r="445" spans="1:2" x14ac:dyDescent="0.25">
      <c r="A445" s="32">
        <f t="shared" si="13"/>
        <v>44273</v>
      </c>
      <c r="B445" s="34">
        <f t="shared" si="12"/>
        <v>11</v>
      </c>
    </row>
    <row r="446" spans="1:2" x14ac:dyDescent="0.25">
      <c r="A446" s="32">
        <f t="shared" si="13"/>
        <v>44274</v>
      </c>
      <c r="B446" s="34">
        <f t="shared" si="12"/>
        <v>11</v>
      </c>
    </row>
    <row r="447" spans="1:2" x14ac:dyDescent="0.25">
      <c r="A447" s="32">
        <f t="shared" si="13"/>
        <v>44275</v>
      </c>
      <c r="B447" s="34">
        <f t="shared" si="12"/>
        <v>11</v>
      </c>
    </row>
    <row r="448" spans="1:2" x14ac:dyDescent="0.25">
      <c r="A448" s="32">
        <f t="shared" si="13"/>
        <v>44276</v>
      </c>
      <c r="B448" s="34">
        <f t="shared" si="12"/>
        <v>11</v>
      </c>
    </row>
    <row r="449" spans="1:2" x14ac:dyDescent="0.25">
      <c r="A449" s="32">
        <f t="shared" si="13"/>
        <v>44277</v>
      </c>
      <c r="B449" s="34">
        <f t="shared" si="12"/>
        <v>12</v>
      </c>
    </row>
    <row r="450" spans="1:2" x14ac:dyDescent="0.25">
      <c r="A450" s="32">
        <f t="shared" si="13"/>
        <v>44278</v>
      </c>
      <c r="B450" s="34">
        <f t="shared" si="12"/>
        <v>12</v>
      </c>
    </row>
    <row r="451" spans="1:2" x14ac:dyDescent="0.25">
      <c r="A451" s="32">
        <f t="shared" si="13"/>
        <v>44279</v>
      </c>
      <c r="B451" s="34">
        <f t="shared" si="12"/>
        <v>12</v>
      </c>
    </row>
    <row r="452" spans="1:2" x14ac:dyDescent="0.25">
      <c r="A452" s="32">
        <f t="shared" si="13"/>
        <v>44280</v>
      </c>
      <c r="B452" s="34">
        <f t="shared" ref="B452:B515" si="14">_xlfn.ISOWEEKNUM(A452)</f>
        <v>12</v>
      </c>
    </row>
    <row r="453" spans="1:2" x14ac:dyDescent="0.25">
      <c r="A453" s="32">
        <f t="shared" si="13"/>
        <v>44281</v>
      </c>
      <c r="B453" s="34">
        <f t="shared" si="14"/>
        <v>12</v>
      </c>
    </row>
    <row r="454" spans="1:2" x14ac:dyDescent="0.25">
      <c r="A454" s="32">
        <f t="shared" ref="A454:A517" si="15">A453+1</f>
        <v>44282</v>
      </c>
      <c r="B454" s="34">
        <f t="shared" si="14"/>
        <v>12</v>
      </c>
    </row>
    <row r="455" spans="1:2" x14ac:dyDescent="0.25">
      <c r="A455" s="32">
        <f t="shared" si="15"/>
        <v>44283</v>
      </c>
      <c r="B455" s="34">
        <f t="shared" si="14"/>
        <v>12</v>
      </c>
    </row>
    <row r="456" spans="1:2" x14ac:dyDescent="0.25">
      <c r="A456" s="32">
        <f t="shared" si="15"/>
        <v>44284</v>
      </c>
      <c r="B456" s="34">
        <f t="shared" si="14"/>
        <v>13</v>
      </c>
    </row>
    <row r="457" spans="1:2" x14ac:dyDescent="0.25">
      <c r="A457" s="32">
        <f t="shared" si="15"/>
        <v>44285</v>
      </c>
      <c r="B457" s="34">
        <f t="shared" si="14"/>
        <v>13</v>
      </c>
    </row>
    <row r="458" spans="1:2" x14ac:dyDescent="0.25">
      <c r="A458" s="32">
        <f t="shared" si="15"/>
        <v>44286</v>
      </c>
      <c r="B458" s="34">
        <f t="shared" si="14"/>
        <v>13</v>
      </c>
    </row>
    <row r="459" spans="1:2" x14ac:dyDescent="0.25">
      <c r="A459" s="32">
        <f t="shared" si="15"/>
        <v>44287</v>
      </c>
      <c r="B459" s="34">
        <f t="shared" si="14"/>
        <v>13</v>
      </c>
    </row>
    <row r="460" spans="1:2" x14ac:dyDescent="0.25">
      <c r="A460" s="32">
        <f t="shared" si="15"/>
        <v>44288</v>
      </c>
      <c r="B460" s="34">
        <f t="shared" si="14"/>
        <v>13</v>
      </c>
    </row>
    <row r="461" spans="1:2" x14ac:dyDescent="0.25">
      <c r="A461" s="32">
        <f t="shared" si="15"/>
        <v>44289</v>
      </c>
      <c r="B461" s="34">
        <f t="shared" si="14"/>
        <v>13</v>
      </c>
    </row>
    <row r="462" spans="1:2" x14ac:dyDescent="0.25">
      <c r="A462" s="32">
        <f t="shared" si="15"/>
        <v>44290</v>
      </c>
      <c r="B462" s="34">
        <f t="shared" si="14"/>
        <v>13</v>
      </c>
    </row>
    <row r="463" spans="1:2" x14ac:dyDescent="0.25">
      <c r="A463" s="32">
        <f t="shared" si="15"/>
        <v>44291</v>
      </c>
      <c r="B463" s="34">
        <f t="shared" si="14"/>
        <v>14</v>
      </c>
    </row>
    <row r="464" spans="1:2" x14ac:dyDescent="0.25">
      <c r="A464" s="32">
        <f t="shared" si="15"/>
        <v>44292</v>
      </c>
      <c r="B464" s="34">
        <f t="shared" si="14"/>
        <v>14</v>
      </c>
    </row>
    <row r="465" spans="1:2" x14ac:dyDescent="0.25">
      <c r="A465" s="32">
        <f t="shared" si="15"/>
        <v>44293</v>
      </c>
      <c r="B465" s="34">
        <f t="shared" si="14"/>
        <v>14</v>
      </c>
    </row>
    <row r="466" spans="1:2" x14ac:dyDescent="0.25">
      <c r="A466" s="32">
        <f t="shared" si="15"/>
        <v>44294</v>
      </c>
      <c r="B466" s="34">
        <f t="shared" si="14"/>
        <v>14</v>
      </c>
    </row>
    <row r="467" spans="1:2" x14ac:dyDescent="0.25">
      <c r="A467" s="32">
        <f t="shared" si="15"/>
        <v>44295</v>
      </c>
      <c r="B467" s="34">
        <f t="shared" si="14"/>
        <v>14</v>
      </c>
    </row>
    <row r="468" spans="1:2" x14ac:dyDescent="0.25">
      <c r="A468" s="32">
        <f t="shared" si="15"/>
        <v>44296</v>
      </c>
      <c r="B468" s="34">
        <f t="shared" si="14"/>
        <v>14</v>
      </c>
    </row>
    <row r="469" spans="1:2" x14ac:dyDescent="0.25">
      <c r="A469" s="32">
        <f t="shared" si="15"/>
        <v>44297</v>
      </c>
      <c r="B469" s="34">
        <f t="shared" si="14"/>
        <v>14</v>
      </c>
    </row>
    <row r="470" spans="1:2" x14ac:dyDescent="0.25">
      <c r="A470" s="32">
        <f t="shared" si="15"/>
        <v>44298</v>
      </c>
      <c r="B470" s="34">
        <f t="shared" si="14"/>
        <v>15</v>
      </c>
    </row>
    <row r="471" spans="1:2" x14ac:dyDescent="0.25">
      <c r="A471" s="32">
        <f t="shared" si="15"/>
        <v>44299</v>
      </c>
      <c r="B471" s="34">
        <f t="shared" si="14"/>
        <v>15</v>
      </c>
    </row>
    <row r="472" spans="1:2" x14ac:dyDescent="0.25">
      <c r="A472" s="32">
        <f t="shared" si="15"/>
        <v>44300</v>
      </c>
      <c r="B472" s="34">
        <f t="shared" si="14"/>
        <v>15</v>
      </c>
    </row>
    <row r="473" spans="1:2" x14ac:dyDescent="0.25">
      <c r="A473" s="32">
        <f t="shared" si="15"/>
        <v>44301</v>
      </c>
      <c r="B473" s="34">
        <f t="shared" si="14"/>
        <v>15</v>
      </c>
    </row>
    <row r="474" spans="1:2" x14ac:dyDescent="0.25">
      <c r="A474" s="32">
        <f t="shared" si="15"/>
        <v>44302</v>
      </c>
      <c r="B474" s="34">
        <f t="shared" si="14"/>
        <v>15</v>
      </c>
    </row>
    <row r="475" spans="1:2" x14ac:dyDescent="0.25">
      <c r="A475" s="32">
        <f t="shared" si="15"/>
        <v>44303</v>
      </c>
      <c r="B475" s="34">
        <f t="shared" si="14"/>
        <v>15</v>
      </c>
    </row>
    <row r="476" spans="1:2" x14ac:dyDescent="0.25">
      <c r="A476" s="32">
        <f t="shared" si="15"/>
        <v>44304</v>
      </c>
      <c r="B476" s="34">
        <f t="shared" si="14"/>
        <v>15</v>
      </c>
    </row>
    <row r="477" spans="1:2" x14ac:dyDescent="0.25">
      <c r="A477" s="32">
        <f t="shared" si="15"/>
        <v>44305</v>
      </c>
      <c r="B477" s="34">
        <f t="shared" si="14"/>
        <v>16</v>
      </c>
    </row>
    <row r="478" spans="1:2" x14ac:dyDescent="0.25">
      <c r="A478" s="32">
        <f t="shared" si="15"/>
        <v>44306</v>
      </c>
      <c r="B478" s="34">
        <f t="shared" si="14"/>
        <v>16</v>
      </c>
    </row>
    <row r="479" spans="1:2" x14ac:dyDescent="0.25">
      <c r="A479" s="32">
        <f t="shared" si="15"/>
        <v>44307</v>
      </c>
      <c r="B479" s="34">
        <f t="shared" si="14"/>
        <v>16</v>
      </c>
    </row>
    <row r="480" spans="1:2" x14ac:dyDescent="0.25">
      <c r="A480" s="32">
        <f t="shared" si="15"/>
        <v>44308</v>
      </c>
      <c r="B480" s="34">
        <f t="shared" si="14"/>
        <v>16</v>
      </c>
    </row>
    <row r="481" spans="1:2" x14ac:dyDescent="0.25">
      <c r="A481" s="32">
        <f t="shared" si="15"/>
        <v>44309</v>
      </c>
      <c r="B481" s="34">
        <f t="shared" si="14"/>
        <v>16</v>
      </c>
    </row>
    <row r="482" spans="1:2" x14ac:dyDescent="0.25">
      <c r="A482" s="32">
        <f t="shared" si="15"/>
        <v>44310</v>
      </c>
      <c r="B482" s="34">
        <f t="shared" si="14"/>
        <v>16</v>
      </c>
    </row>
    <row r="483" spans="1:2" x14ac:dyDescent="0.25">
      <c r="A483" s="32">
        <f t="shared" si="15"/>
        <v>44311</v>
      </c>
      <c r="B483" s="34">
        <f t="shared" si="14"/>
        <v>16</v>
      </c>
    </row>
    <row r="484" spans="1:2" x14ac:dyDescent="0.25">
      <c r="A484" s="32">
        <f t="shared" si="15"/>
        <v>44312</v>
      </c>
      <c r="B484" s="34">
        <f t="shared" si="14"/>
        <v>17</v>
      </c>
    </row>
    <row r="485" spans="1:2" x14ac:dyDescent="0.25">
      <c r="A485" s="32">
        <f t="shared" si="15"/>
        <v>44313</v>
      </c>
      <c r="B485" s="34">
        <f t="shared" si="14"/>
        <v>17</v>
      </c>
    </row>
    <row r="486" spans="1:2" x14ac:dyDescent="0.25">
      <c r="A486" s="32">
        <f t="shared" si="15"/>
        <v>44314</v>
      </c>
      <c r="B486" s="34">
        <f t="shared" si="14"/>
        <v>17</v>
      </c>
    </row>
    <row r="487" spans="1:2" x14ac:dyDescent="0.25">
      <c r="A487" s="32">
        <f t="shared" si="15"/>
        <v>44315</v>
      </c>
      <c r="B487" s="34">
        <f t="shared" si="14"/>
        <v>17</v>
      </c>
    </row>
    <row r="488" spans="1:2" x14ac:dyDescent="0.25">
      <c r="A488" s="32">
        <f t="shared" si="15"/>
        <v>44316</v>
      </c>
      <c r="B488" s="34">
        <f t="shared" si="14"/>
        <v>17</v>
      </c>
    </row>
    <row r="489" spans="1:2" x14ac:dyDescent="0.25">
      <c r="A489" s="32">
        <f t="shared" si="15"/>
        <v>44317</v>
      </c>
      <c r="B489" s="34">
        <f t="shared" si="14"/>
        <v>17</v>
      </c>
    </row>
    <row r="490" spans="1:2" x14ac:dyDescent="0.25">
      <c r="A490" s="32">
        <f t="shared" si="15"/>
        <v>44318</v>
      </c>
      <c r="B490" s="34">
        <f t="shared" si="14"/>
        <v>17</v>
      </c>
    </row>
    <row r="491" spans="1:2" x14ac:dyDescent="0.25">
      <c r="A491" s="32">
        <f t="shared" si="15"/>
        <v>44319</v>
      </c>
      <c r="B491" s="34">
        <f t="shared" si="14"/>
        <v>18</v>
      </c>
    </row>
    <row r="492" spans="1:2" x14ac:dyDescent="0.25">
      <c r="A492" s="32">
        <f t="shared" si="15"/>
        <v>44320</v>
      </c>
      <c r="B492" s="34">
        <f t="shared" si="14"/>
        <v>18</v>
      </c>
    </row>
    <row r="493" spans="1:2" x14ac:dyDescent="0.25">
      <c r="A493" s="32">
        <f t="shared" si="15"/>
        <v>44321</v>
      </c>
      <c r="B493" s="34">
        <f t="shared" si="14"/>
        <v>18</v>
      </c>
    </row>
    <row r="494" spans="1:2" x14ac:dyDescent="0.25">
      <c r="A494" s="32">
        <f t="shared" si="15"/>
        <v>44322</v>
      </c>
      <c r="B494" s="34">
        <f t="shared" si="14"/>
        <v>18</v>
      </c>
    </row>
    <row r="495" spans="1:2" x14ac:dyDescent="0.25">
      <c r="A495" s="32">
        <f t="shared" si="15"/>
        <v>44323</v>
      </c>
      <c r="B495" s="34">
        <f t="shared" si="14"/>
        <v>18</v>
      </c>
    </row>
    <row r="496" spans="1:2" x14ac:dyDescent="0.25">
      <c r="A496" s="32">
        <f t="shared" si="15"/>
        <v>44324</v>
      </c>
      <c r="B496" s="34">
        <f t="shared" si="14"/>
        <v>18</v>
      </c>
    </row>
    <row r="497" spans="1:2" x14ac:dyDescent="0.25">
      <c r="A497" s="32">
        <f t="shared" si="15"/>
        <v>44325</v>
      </c>
      <c r="B497" s="34">
        <f t="shared" si="14"/>
        <v>18</v>
      </c>
    </row>
    <row r="498" spans="1:2" x14ac:dyDescent="0.25">
      <c r="A498" s="32">
        <f t="shared" si="15"/>
        <v>44326</v>
      </c>
      <c r="B498" s="34">
        <f t="shared" si="14"/>
        <v>19</v>
      </c>
    </row>
    <row r="499" spans="1:2" x14ac:dyDescent="0.25">
      <c r="A499" s="32">
        <f t="shared" si="15"/>
        <v>44327</v>
      </c>
      <c r="B499" s="34">
        <f t="shared" si="14"/>
        <v>19</v>
      </c>
    </row>
    <row r="500" spans="1:2" x14ac:dyDescent="0.25">
      <c r="A500" s="32">
        <f t="shared" si="15"/>
        <v>44328</v>
      </c>
      <c r="B500" s="34">
        <f t="shared" si="14"/>
        <v>19</v>
      </c>
    </row>
    <row r="501" spans="1:2" x14ac:dyDescent="0.25">
      <c r="A501" s="32">
        <f t="shared" si="15"/>
        <v>44329</v>
      </c>
      <c r="B501" s="34">
        <f t="shared" si="14"/>
        <v>19</v>
      </c>
    </row>
    <row r="502" spans="1:2" x14ac:dyDescent="0.25">
      <c r="A502" s="32">
        <f t="shared" si="15"/>
        <v>44330</v>
      </c>
      <c r="B502" s="34">
        <f t="shared" si="14"/>
        <v>19</v>
      </c>
    </row>
    <row r="503" spans="1:2" x14ac:dyDescent="0.25">
      <c r="A503" s="32">
        <f t="shared" si="15"/>
        <v>44331</v>
      </c>
      <c r="B503" s="34">
        <f t="shared" si="14"/>
        <v>19</v>
      </c>
    </row>
    <row r="504" spans="1:2" x14ac:dyDescent="0.25">
      <c r="A504" s="32">
        <f t="shared" si="15"/>
        <v>44332</v>
      </c>
      <c r="B504" s="34">
        <f t="shared" si="14"/>
        <v>19</v>
      </c>
    </row>
    <row r="505" spans="1:2" x14ac:dyDescent="0.25">
      <c r="A505" s="32">
        <f t="shared" si="15"/>
        <v>44333</v>
      </c>
      <c r="B505" s="34">
        <f t="shared" si="14"/>
        <v>20</v>
      </c>
    </row>
    <row r="506" spans="1:2" x14ac:dyDescent="0.25">
      <c r="A506" s="32">
        <f t="shared" si="15"/>
        <v>44334</v>
      </c>
      <c r="B506" s="34">
        <f t="shared" si="14"/>
        <v>20</v>
      </c>
    </row>
    <row r="507" spans="1:2" x14ac:dyDescent="0.25">
      <c r="A507" s="32">
        <f t="shared" si="15"/>
        <v>44335</v>
      </c>
      <c r="B507" s="34">
        <f t="shared" si="14"/>
        <v>20</v>
      </c>
    </row>
    <row r="508" spans="1:2" x14ac:dyDescent="0.25">
      <c r="A508" s="32">
        <f t="shared" si="15"/>
        <v>44336</v>
      </c>
      <c r="B508" s="34">
        <f t="shared" si="14"/>
        <v>20</v>
      </c>
    </row>
    <row r="509" spans="1:2" x14ac:dyDescent="0.25">
      <c r="A509" s="32">
        <f t="shared" si="15"/>
        <v>44337</v>
      </c>
      <c r="B509" s="34">
        <f t="shared" si="14"/>
        <v>20</v>
      </c>
    </row>
    <row r="510" spans="1:2" x14ac:dyDescent="0.25">
      <c r="A510" s="32">
        <f t="shared" si="15"/>
        <v>44338</v>
      </c>
      <c r="B510" s="34">
        <f t="shared" si="14"/>
        <v>20</v>
      </c>
    </row>
    <row r="511" spans="1:2" x14ac:dyDescent="0.25">
      <c r="A511" s="32">
        <f t="shared" si="15"/>
        <v>44339</v>
      </c>
      <c r="B511" s="34">
        <f t="shared" si="14"/>
        <v>20</v>
      </c>
    </row>
    <row r="512" spans="1:2" x14ac:dyDescent="0.25">
      <c r="A512" s="32">
        <f t="shared" si="15"/>
        <v>44340</v>
      </c>
      <c r="B512" s="34">
        <f t="shared" si="14"/>
        <v>21</v>
      </c>
    </row>
    <row r="513" spans="1:2" x14ac:dyDescent="0.25">
      <c r="A513" s="32">
        <f t="shared" si="15"/>
        <v>44341</v>
      </c>
      <c r="B513" s="34">
        <f t="shared" si="14"/>
        <v>21</v>
      </c>
    </row>
    <row r="514" spans="1:2" x14ac:dyDescent="0.25">
      <c r="A514" s="32">
        <f t="shared" si="15"/>
        <v>44342</v>
      </c>
      <c r="B514" s="34">
        <f t="shared" si="14"/>
        <v>21</v>
      </c>
    </row>
    <row r="515" spans="1:2" x14ac:dyDescent="0.25">
      <c r="A515" s="32">
        <f t="shared" si="15"/>
        <v>44343</v>
      </c>
      <c r="B515" s="34">
        <f t="shared" si="14"/>
        <v>21</v>
      </c>
    </row>
    <row r="516" spans="1:2" x14ac:dyDescent="0.25">
      <c r="A516" s="32">
        <f t="shared" si="15"/>
        <v>44344</v>
      </c>
      <c r="B516" s="34">
        <f t="shared" ref="B516:B579" si="16">_xlfn.ISOWEEKNUM(A516)</f>
        <v>21</v>
      </c>
    </row>
    <row r="517" spans="1:2" x14ac:dyDescent="0.25">
      <c r="A517" s="32">
        <f t="shared" si="15"/>
        <v>44345</v>
      </c>
      <c r="B517" s="34">
        <f t="shared" si="16"/>
        <v>21</v>
      </c>
    </row>
    <row r="518" spans="1:2" x14ac:dyDescent="0.25">
      <c r="A518" s="32">
        <f t="shared" ref="A518:A581" si="17">A517+1</f>
        <v>44346</v>
      </c>
      <c r="B518" s="34">
        <f t="shared" si="16"/>
        <v>21</v>
      </c>
    </row>
    <row r="519" spans="1:2" x14ac:dyDescent="0.25">
      <c r="A519" s="32">
        <f t="shared" si="17"/>
        <v>44347</v>
      </c>
      <c r="B519" s="34">
        <f t="shared" si="16"/>
        <v>22</v>
      </c>
    </row>
    <row r="520" spans="1:2" x14ac:dyDescent="0.25">
      <c r="A520" s="32">
        <f t="shared" si="17"/>
        <v>44348</v>
      </c>
      <c r="B520" s="34">
        <f t="shared" si="16"/>
        <v>22</v>
      </c>
    </row>
    <row r="521" spans="1:2" x14ac:dyDescent="0.25">
      <c r="A521" s="32">
        <f t="shared" si="17"/>
        <v>44349</v>
      </c>
      <c r="B521" s="34">
        <f t="shared" si="16"/>
        <v>22</v>
      </c>
    </row>
    <row r="522" spans="1:2" x14ac:dyDescent="0.25">
      <c r="A522" s="32">
        <f t="shared" si="17"/>
        <v>44350</v>
      </c>
      <c r="B522" s="34">
        <f t="shared" si="16"/>
        <v>22</v>
      </c>
    </row>
    <row r="523" spans="1:2" x14ac:dyDescent="0.25">
      <c r="A523" s="32">
        <f t="shared" si="17"/>
        <v>44351</v>
      </c>
      <c r="B523" s="34">
        <f t="shared" si="16"/>
        <v>22</v>
      </c>
    </row>
    <row r="524" spans="1:2" x14ac:dyDescent="0.25">
      <c r="A524" s="32">
        <f t="shared" si="17"/>
        <v>44352</v>
      </c>
      <c r="B524" s="34">
        <f t="shared" si="16"/>
        <v>22</v>
      </c>
    </row>
    <row r="525" spans="1:2" x14ac:dyDescent="0.25">
      <c r="A525" s="32">
        <f t="shared" si="17"/>
        <v>44353</v>
      </c>
      <c r="B525" s="34">
        <f t="shared" si="16"/>
        <v>22</v>
      </c>
    </row>
    <row r="526" spans="1:2" x14ac:dyDescent="0.25">
      <c r="A526" s="32">
        <f t="shared" si="17"/>
        <v>44354</v>
      </c>
      <c r="B526" s="34">
        <f t="shared" si="16"/>
        <v>23</v>
      </c>
    </row>
    <row r="527" spans="1:2" x14ac:dyDescent="0.25">
      <c r="A527" s="32">
        <f t="shared" si="17"/>
        <v>44355</v>
      </c>
      <c r="B527" s="34">
        <f t="shared" si="16"/>
        <v>23</v>
      </c>
    </row>
    <row r="528" spans="1:2" x14ac:dyDescent="0.25">
      <c r="A528" s="32">
        <f t="shared" si="17"/>
        <v>44356</v>
      </c>
      <c r="B528" s="34">
        <f t="shared" si="16"/>
        <v>23</v>
      </c>
    </row>
    <row r="529" spans="1:2" x14ac:dyDescent="0.25">
      <c r="A529" s="32">
        <f t="shared" si="17"/>
        <v>44357</v>
      </c>
      <c r="B529" s="34">
        <f t="shared" si="16"/>
        <v>23</v>
      </c>
    </row>
    <row r="530" spans="1:2" x14ac:dyDescent="0.25">
      <c r="A530" s="32">
        <f t="shared" si="17"/>
        <v>44358</v>
      </c>
      <c r="B530" s="34">
        <f t="shared" si="16"/>
        <v>23</v>
      </c>
    </row>
    <row r="531" spans="1:2" x14ac:dyDescent="0.25">
      <c r="A531" s="32">
        <f t="shared" si="17"/>
        <v>44359</v>
      </c>
      <c r="B531" s="34">
        <f t="shared" si="16"/>
        <v>23</v>
      </c>
    </row>
    <row r="532" spans="1:2" x14ac:dyDescent="0.25">
      <c r="A532" s="32">
        <f t="shared" si="17"/>
        <v>44360</v>
      </c>
      <c r="B532" s="34">
        <f t="shared" si="16"/>
        <v>23</v>
      </c>
    </row>
    <row r="533" spans="1:2" x14ac:dyDescent="0.25">
      <c r="A533" s="32">
        <f t="shared" si="17"/>
        <v>44361</v>
      </c>
      <c r="B533" s="34">
        <f t="shared" si="16"/>
        <v>24</v>
      </c>
    </row>
    <row r="534" spans="1:2" x14ac:dyDescent="0.25">
      <c r="A534" s="32">
        <f t="shared" si="17"/>
        <v>44362</v>
      </c>
      <c r="B534" s="34">
        <f t="shared" si="16"/>
        <v>24</v>
      </c>
    </row>
    <row r="535" spans="1:2" x14ac:dyDescent="0.25">
      <c r="A535" s="32">
        <f t="shared" si="17"/>
        <v>44363</v>
      </c>
      <c r="B535" s="34">
        <f t="shared" si="16"/>
        <v>24</v>
      </c>
    </row>
    <row r="536" spans="1:2" x14ac:dyDescent="0.25">
      <c r="A536" s="32">
        <f t="shared" si="17"/>
        <v>44364</v>
      </c>
      <c r="B536" s="34">
        <f t="shared" si="16"/>
        <v>24</v>
      </c>
    </row>
    <row r="537" spans="1:2" x14ac:dyDescent="0.25">
      <c r="A537" s="32">
        <f t="shared" si="17"/>
        <v>44365</v>
      </c>
      <c r="B537" s="34">
        <f t="shared" si="16"/>
        <v>24</v>
      </c>
    </row>
    <row r="538" spans="1:2" x14ac:dyDescent="0.25">
      <c r="A538" s="32">
        <f t="shared" si="17"/>
        <v>44366</v>
      </c>
      <c r="B538" s="34">
        <f t="shared" si="16"/>
        <v>24</v>
      </c>
    </row>
    <row r="539" spans="1:2" x14ac:dyDescent="0.25">
      <c r="A539" s="32">
        <f t="shared" si="17"/>
        <v>44367</v>
      </c>
      <c r="B539" s="34">
        <f t="shared" si="16"/>
        <v>24</v>
      </c>
    </row>
    <row r="540" spans="1:2" x14ac:dyDescent="0.25">
      <c r="A540" s="32">
        <f t="shared" si="17"/>
        <v>44368</v>
      </c>
      <c r="B540" s="34">
        <f t="shared" si="16"/>
        <v>25</v>
      </c>
    </row>
    <row r="541" spans="1:2" x14ac:dyDescent="0.25">
      <c r="A541" s="32">
        <f t="shared" si="17"/>
        <v>44369</v>
      </c>
      <c r="B541" s="34">
        <f t="shared" si="16"/>
        <v>25</v>
      </c>
    </row>
    <row r="542" spans="1:2" x14ac:dyDescent="0.25">
      <c r="A542" s="32">
        <f t="shared" si="17"/>
        <v>44370</v>
      </c>
      <c r="B542" s="34">
        <f t="shared" si="16"/>
        <v>25</v>
      </c>
    </row>
    <row r="543" spans="1:2" x14ac:dyDescent="0.25">
      <c r="A543" s="32">
        <f t="shared" si="17"/>
        <v>44371</v>
      </c>
      <c r="B543" s="34">
        <f t="shared" si="16"/>
        <v>25</v>
      </c>
    </row>
    <row r="544" spans="1:2" x14ac:dyDescent="0.25">
      <c r="A544" s="32">
        <f t="shared" si="17"/>
        <v>44372</v>
      </c>
      <c r="B544" s="34">
        <f t="shared" si="16"/>
        <v>25</v>
      </c>
    </row>
    <row r="545" spans="1:2" x14ac:dyDescent="0.25">
      <c r="A545" s="32">
        <f t="shared" si="17"/>
        <v>44373</v>
      </c>
      <c r="B545" s="34">
        <f t="shared" si="16"/>
        <v>25</v>
      </c>
    </row>
    <row r="546" spans="1:2" x14ac:dyDescent="0.25">
      <c r="A546" s="32">
        <f t="shared" si="17"/>
        <v>44374</v>
      </c>
      <c r="B546" s="34">
        <f t="shared" si="16"/>
        <v>25</v>
      </c>
    </row>
    <row r="547" spans="1:2" x14ac:dyDescent="0.25">
      <c r="A547" s="32">
        <f t="shared" si="17"/>
        <v>44375</v>
      </c>
      <c r="B547" s="34">
        <f t="shared" si="16"/>
        <v>26</v>
      </c>
    </row>
    <row r="548" spans="1:2" x14ac:dyDescent="0.25">
      <c r="A548" s="32">
        <f t="shared" si="17"/>
        <v>44376</v>
      </c>
      <c r="B548" s="34">
        <f t="shared" si="16"/>
        <v>26</v>
      </c>
    </row>
    <row r="549" spans="1:2" x14ac:dyDescent="0.25">
      <c r="A549" s="32">
        <f t="shared" si="17"/>
        <v>44377</v>
      </c>
      <c r="B549" s="34">
        <f t="shared" si="16"/>
        <v>26</v>
      </c>
    </row>
    <row r="550" spans="1:2" x14ac:dyDescent="0.25">
      <c r="A550" s="32">
        <f t="shared" si="17"/>
        <v>44378</v>
      </c>
      <c r="B550" s="34">
        <f t="shared" si="16"/>
        <v>26</v>
      </c>
    </row>
    <row r="551" spans="1:2" x14ac:dyDescent="0.25">
      <c r="A551" s="32">
        <f t="shared" si="17"/>
        <v>44379</v>
      </c>
      <c r="B551" s="34">
        <f t="shared" si="16"/>
        <v>26</v>
      </c>
    </row>
    <row r="552" spans="1:2" x14ac:dyDescent="0.25">
      <c r="A552" s="32">
        <f t="shared" si="17"/>
        <v>44380</v>
      </c>
      <c r="B552" s="34">
        <f t="shared" si="16"/>
        <v>26</v>
      </c>
    </row>
    <row r="553" spans="1:2" x14ac:dyDescent="0.25">
      <c r="A553" s="32">
        <f t="shared" si="17"/>
        <v>44381</v>
      </c>
      <c r="B553" s="34">
        <f t="shared" si="16"/>
        <v>26</v>
      </c>
    </row>
    <row r="554" spans="1:2" x14ac:dyDescent="0.25">
      <c r="A554" s="32">
        <f t="shared" si="17"/>
        <v>44382</v>
      </c>
      <c r="B554" s="34">
        <f t="shared" si="16"/>
        <v>27</v>
      </c>
    </row>
    <row r="555" spans="1:2" x14ac:dyDescent="0.25">
      <c r="A555" s="32">
        <f t="shared" si="17"/>
        <v>44383</v>
      </c>
      <c r="B555" s="34">
        <f t="shared" si="16"/>
        <v>27</v>
      </c>
    </row>
    <row r="556" spans="1:2" x14ac:dyDescent="0.25">
      <c r="A556" s="32">
        <f t="shared" si="17"/>
        <v>44384</v>
      </c>
      <c r="B556" s="34">
        <f t="shared" si="16"/>
        <v>27</v>
      </c>
    </row>
    <row r="557" spans="1:2" x14ac:dyDescent="0.25">
      <c r="A557" s="32">
        <f t="shared" si="17"/>
        <v>44385</v>
      </c>
      <c r="B557" s="34">
        <f t="shared" si="16"/>
        <v>27</v>
      </c>
    </row>
    <row r="558" spans="1:2" x14ac:dyDescent="0.25">
      <c r="A558" s="32">
        <f t="shared" si="17"/>
        <v>44386</v>
      </c>
      <c r="B558" s="34">
        <f t="shared" si="16"/>
        <v>27</v>
      </c>
    </row>
    <row r="559" spans="1:2" x14ac:dyDescent="0.25">
      <c r="A559" s="32">
        <f t="shared" si="17"/>
        <v>44387</v>
      </c>
      <c r="B559" s="34">
        <f t="shared" si="16"/>
        <v>27</v>
      </c>
    </row>
    <row r="560" spans="1:2" x14ac:dyDescent="0.25">
      <c r="A560" s="32">
        <f t="shared" si="17"/>
        <v>44388</v>
      </c>
      <c r="B560" s="34">
        <f t="shared" si="16"/>
        <v>27</v>
      </c>
    </row>
    <row r="561" spans="1:2" x14ac:dyDescent="0.25">
      <c r="A561" s="32">
        <f t="shared" si="17"/>
        <v>44389</v>
      </c>
      <c r="B561" s="34">
        <f t="shared" si="16"/>
        <v>28</v>
      </c>
    </row>
    <row r="562" spans="1:2" x14ac:dyDescent="0.25">
      <c r="A562" s="32">
        <f t="shared" si="17"/>
        <v>44390</v>
      </c>
      <c r="B562" s="34">
        <f t="shared" si="16"/>
        <v>28</v>
      </c>
    </row>
    <row r="563" spans="1:2" x14ac:dyDescent="0.25">
      <c r="A563" s="32">
        <f t="shared" si="17"/>
        <v>44391</v>
      </c>
      <c r="B563" s="34">
        <f t="shared" si="16"/>
        <v>28</v>
      </c>
    </row>
    <row r="564" spans="1:2" x14ac:dyDescent="0.25">
      <c r="A564" s="32">
        <f t="shared" si="17"/>
        <v>44392</v>
      </c>
      <c r="B564" s="34">
        <f t="shared" si="16"/>
        <v>28</v>
      </c>
    </row>
    <row r="565" spans="1:2" x14ac:dyDescent="0.25">
      <c r="A565" s="32">
        <f t="shared" si="17"/>
        <v>44393</v>
      </c>
      <c r="B565" s="34">
        <f t="shared" si="16"/>
        <v>28</v>
      </c>
    </row>
    <row r="566" spans="1:2" x14ac:dyDescent="0.25">
      <c r="A566" s="32">
        <f t="shared" si="17"/>
        <v>44394</v>
      </c>
      <c r="B566" s="34">
        <f t="shared" si="16"/>
        <v>28</v>
      </c>
    </row>
    <row r="567" spans="1:2" x14ac:dyDescent="0.25">
      <c r="A567" s="32">
        <f t="shared" si="17"/>
        <v>44395</v>
      </c>
      <c r="B567" s="34">
        <f t="shared" si="16"/>
        <v>28</v>
      </c>
    </row>
    <row r="568" spans="1:2" x14ac:dyDescent="0.25">
      <c r="A568" s="32">
        <f t="shared" si="17"/>
        <v>44396</v>
      </c>
      <c r="B568" s="34">
        <f t="shared" si="16"/>
        <v>29</v>
      </c>
    </row>
    <row r="569" spans="1:2" x14ac:dyDescent="0.25">
      <c r="A569" s="32">
        <f t="shared" si="17"/>
        <v>44397</v>
      </c>
      <c r="B569" s="34">
        <f t="shared" si="16"/>
        <v>29</v>
      </c>
    </row>
    <row r="570" spans="1:2" x14ac:dyDescent="0.25">
      <c r="A570" s="32">
        <f t="shared" si="17"/>
        <v>44398</v>
      </c>
      <c r="B570" s="34">
        <f t="shared" si="16"/>
        <v>29</v>
      </c>
    </row>
    <row r="571" spans="1:2" x14ac:dyDescent="0.25">
      <c r="A571" s="32">
        <f t="shared" si="17"/>
        <v>44399</v>
      </c>
      <c r="B571" s="34">
        <f t="shared" si="16"/>
        <v>29</v>
      </c>
    </row>
    <row r="572" spans="1:2" x14ac:dyDescent="0.25">
      <c r="A572" s="32">
        <f t="shared" si="17"/>
        <v>44400</v>
      </c>
      <c r="B572" s="34">
        <f t="shared" si="16"/>
        <v>29</v>
      </c>
    </row>
    <row r="573" spans="1:2" x14ac:dyDescent="0.25">
      <c r="A573" s="32">
        <f t="shared" si="17"/>
        <v>44401</v>
      </c>
      <c r="B573" s="34">
        <f t="shared" si="16"/>
        <v>29</v>
      </c>
    </row>
    <row r="574" spans="1:2" x14ac:dyDescent="0.25">
      <c r="A574" s="32">
        <f t="shared" si="17"/>
        <v>44402</v>
      </c>
      <c r="B574" s="34">
        <f t="shared" si="16"/>
        <v>29</v>
      </c>
    </row>
    <row r="575" spans="1:2" x14ac:dyDescent="0.25">
      <c r="A575" s="32">
        <f t="shared" si="17"/>
        <v>44403</v>
      </c>
      <c r="B575" s="34">
        <f t="shared" si="16"/>
        <v>30</v>
      </c>
    </row>
    <row r="576" spans="1:2" x14ac:dyDescent="0.25">
      <c r="A576" s="32">
        <f t="shared" si="17"/>
        <v>44404</v>
      </c>
      <c r="B576" s="34">
        <f t="shared" si="16"/>
        <v>30</v>
      </c>
    </row>
    <row r="577" spans="1:2" x14ac:dyDescent="0.25">
      <c r="A577" s="32">
        <f t="shared" si="17"/>
        <v>44405</v>
      </c>
      <c r="B577" s="34">
        <f t="shared" si="16"/>
        <v>30</v>
      </c>
    </row>
    <row r="578" spans="1:2" x14ac:dyDescent="0.25">
      <c r="A578" s="32">
        <f t="shared" si="17"/>
        <v>44406</v>
      </c>
      <c r="B578" s="34">
        <f t="shared" si="16"/>
        <v>30</v>
      </c>
    </row>
    <row r="579" spans="1:2" x14ac:dyDescent="0.25">
      <c r="A579" s="32">
        <f t="shared" si="17"/>
        <v>44407</v>
      </c>
      <c r="B579" s="34">
        <f t="shared" si="16"/>
        <v>30</v>
      </c>
    </row>
    <row r="580" spans="1:2" x14ac:dyDescent="0.25">
      <c r="A580" s="32">
        <f t="shared" si="17"/>
        <v>44408</v>
      </c>
      <c r="B580" s="34">
        <f t="shared" ref="B580:B643" si="18">_xlfn.ISOWEEKNUM(A580)</f>
        <v>30</v>
      </c>
    </row>
    <row r="581" spans="1:2" x14ac:dyDescent="0.25">
      <c r="A581" s="32">
        <f t="shared" si="17"/>
        <v>44409</v>
      </c>
      <c r="B581" s="34">
        <f t="shared" si="18"/>
        <v>30</v>
      </c>
    </row>
    <row r="582" spans="1:2" x14ac:dyDescent="0.25">
      <c r="A582" s="32">
        <f t="shared" ref="A582:A645" si="19">A581+1</f>
        <v>44410</v>
      </c>
      <c r="B582" s="34">
        <f t="shared" si="18"/>
        <v>31</v>
      </c>
    </row>
    <row r="583" spans="1:2" x14ac:dyDescent="0.25">
      <c r="A583" s="32">
        <f t="shared" si="19"/>
        <v>44411</v>
      </c>
      <c r="B583" s="34">
        <f t="shared" si="18"/>
        <v>31</v>
      </c>
    </row>
    <row r="584" spans="1:2" x14ac:dyDescent="0.25">
      <c r="A584" s="32">
        <f t="shared" si="19"/>
        <v>44412</v>
      </c>
      <c r="B584" s="34">
        <f t="shared" si="18"/>
        <v>31</v>
      </c>
    </row>
    <row r="585" spans="1:2" x14ac:dyDescent="0.25">
      <c r="A585" s="32">
        <f t="shared" si="19"/>
        <v>44413</v>
      </c>
      <c r="B585" s="34">
        <f t="shared" si="18"/>
        <v>31</v>
      </c>
    </row>
    <row r="586" spans="1:2" x14ac:dyDescent="0.25">
      <c r="A586" s="32">
        <f t="shared" si="19"/>
        <v>44414</v>
      </c>
      <c r="B586" s="34">
        <f t="shared" si="18"/>
        <v>31</v>
      </c>
    </row>
    <row r="587" spans="1:2" x14ac:dyDescent="0.25">
      <c r="A587" s="32">
        <f t="shared" si="19"/>
        <v>44415</v>
      </c>
      <c r="B587" s="34">
        <f t="shared" si="18"/>
        <v>31</v>
      </c>
    </row>
    <row r="588" spans="1:2" x14ac:dyDescent="0.25">
      <c r="A588" s="32">
        <f t="shared" si="19"/>
        <v>44416</v>
      </c>
      <c r="B588" s="34">
        <f t="shared" si="18"/>
        <v>31</v>
      </c>
    </row>
    <row r="589" spans="1:2" x14ac:dyDescent="0.25">
      <c r="A589" s="32">
        <f t="shared" si="19"/>
        <v>44417</v>
      </c>
      <c r="B589" s="34">
        <f t="shared" si="18"/>
        <v>32</v>
      </c>
    </row>
    <row r="590" spans="1:2" x14ac:dyDescent="0.25">
      <c r="A590" s="32">
        <f t="shared" si="19"/>
        <v>44418</v>
      </c>
      <c r="B590" s="34">
        <f t="shared" si="18"/>
        <v>32</v>
      </c>
    </row>
    <row r="591" spans="1:2" x14ac:dyDescent="0.25">
      <c r="A591" s="32">
        <f t="shared" si="19"/>
        <v>44419</v>
      </c>
      <c r="B591" s="34">
        <f t="shared" si="18"/>
        <v>32</v>
      </c>
    </row>
    <row r="592" spans="1:2" x14ac:dyDescent="0.25">
      <c r="A592" s="32">
        <f t="shared" si="19"/>
        <v>44420</v>
      </c>
      <c r="B592" s="34">
        <f t="shared" si="18"/>
        <v>32</v>
      </c>
    </row>
    <row r="593" spans="1:2" x14ac:dyDescent="0.25">
      <c r="A593" s="32">
        <f t="shared" si="19"/>
        <v>44421</v>
      </c>
      <c r="B593" s="34">
        <f t="shared" si="18"/>
        <v>32</v>
      </c>
    </row>
    <row r="594" spans="1:2" x14ac:dyDescent="0.25">
      <c r="A594" s="32">
        <f t="shared" si="19"/>
        <v>44422</v>
      </c>
      <c r="B594" s="34">
        <f t="shared" si="18"/>
        <v>32</v>
      </c>
    </row>
    <row r="595" spans="1:2" x14ac:dyDescent="0.25">
      <c r="A595" s="32">
        <f t="shared" si="19"/>
        <v>44423</v>
      </c>
      <c r="B595" s="34">
        <f t="shared" si="18"/>
        <v>32</v>
      </c>
    </row>
    <row r="596" spans="1:2" x14ac:dyDescent="0.25">
      <c r="A596" s="32">
        <f t="shared" si="19"/>
        <v>44424</v>
      </c>
      <c r="B596" s="34">
        <f t="shared" si="18"/>
        <v>33</v>
      </c>
    </row>
    <row r="597" spans="1:2" x14ac:dyDescent="0.25">
      <c r="A597" s="32">
        <f t="shared" si="19"/>
        <v>44425</v>
      </c>
      <c r="B597" s="34">
        <f t="shared" si="18"/>
        <v>33</v>
      </c>
    </row>
    <row r="598" spans="1:2" x14ac:dyDescent="0.25">
      <c r="A598" s="32">
        <f t="shared" si="19"/>
        <v>44426</v>
      </c>
      <c r="B598" s="34">
        <f t="shared" si="18"/>
        <v>33</v>
      </c>
    </row>
    <row r="599" spans="1:2" x14ac:dyDescent="0.25">
      <c r="A599" s="32">
        <f t="shared" si="19"/>
        <v>44427</v>
      </c>
      <c r="B599" s="34">
        <f t="shared" si="18"/>
        <v>33</v>
      </c>
    </row>
    <row r="600" spans="1:2" x14ac:dyDescent="0.25">
      <c r="A600" s="32">
        <f t="shared" si="19"/>
        <v>44428</v>
      </c>
      <c r="B600" s="34">
        <f t="shared" si="18"/>
        <v>33</v>
      </c>
    </row>
    <row r="601" spans="1:2" x14ac:dyDescent="0.25">
      <c r="A601" s="32">
        <f t="shared" si="19"/>
        <v>44429</v>
      </c>
      <c r="B601" s="34">
        <f t="shared" si="18"/>
        <v>33</v>
      </c>
    </row>
    <row r="602" spans="1:2" x14ac:dyDescent="0.25">
      <c r="A602" s="32">
        <f t="shared" si="19"/>
        <v>44430</v>
      </c>
      <c r="B602" s="34">
        <f t="shared" si="18"/>
        <v>33</v>
      </c>
    </row>
    <row r="603" spans="1:2" x14ac:dyDescent="0.25">
      <c r="A603" s="32">
        <f t="shared" si="19"/>
        <v>44431</v>
      </c>
      <c r="B603" s="34">
        <f t="shared" si="18"/>
        <v>34</v>
      </c>
    </row>
    <row r="604" spans="1:2" x14ac:dyDescent="0.25">
      <c r="A604" s="32">
        <f t="shared" si="19"/>
        <v>44432</v>
      </c>
      <c r="B604" s="34">
        <f t="shared" si="18"/>
        <v>34</v>
      </c>
    </row>
    <row r="605" spans="1:2" x14ac:dyDescent="0.25">
      <c r="A605" s="32">
        <f t="shared" si="19"/>
        <v>44433</v>
      </c>
      <c r="B605" s="34">
        <f t="shared" si="18"/>
        <v>34</v>
      </c>
    </row>
    <row r="606" spans="1:2" x14ac:dyDescent="0.25">
      <c r="A606" s="32">
        <f t="shared" si="19"/>
        <v>44434</v>
      </c>
      <c r="B606" s="34">
        <f t="shared" si="18"/>
        <v>34</v>
      </c>
    </row>
    <row r="607" spans="1:2" x14ac:dyDescent="0.25">
      <c r="A607" s="32">
        <f t="shared" si="19"/>
        <v>44435</v>
      </c>
      <c r="B607" s="34">
        <f t="shared" si="18"/>
        <v>34</v>
      </c>
    </row>
    <row r="608" spans="1:2" x14ac:dyDescent="0.25">
      <c r="A608" s="32">
        <f t="shared" si="19"/>
        <v>44436</v>
      </c>
      <c r="B608" s="34">
        <f t="shared" si="18"/>
        <v>34</v>
      </c>
    </row>
    <row r="609" spans="1:2" x14ac:dyDescent="0.25">
      <c r="A609" s="32">
        <f t="shared" si="19"/>
        <v>44437</v>
      </c>
      <c r="B609" s="34">
        <f t="shared" si="18"/>
        <v>34</v>
      </c>
    </row>
    <row r="610" spans="1:2" x14ac:dyDescent="0.25">
      <c r="A610" s="32">
        <f t="shared" si="19"/>
        <v>44438</v>
      </c>
      <c r="B610" s="34">
        <f t="shared" si="18"/>
        <v>35</v>
      </c>
    </row>
    <row r="611" spans="1:2" x14ac:dyDescent="0.25">
      <c r="A611" s="32">
        <f t="shared" si="19"/>
        <v>44439</v>
      </c>
      <c r="B611" s="34">
        <f t="shared" si="18"/>
        <v>35</v>
      </c>
    </row>
    <row r="612" spans="1:2" x14ac:dyDescent="0.25">
      <c r="A612" s="32">
        <f t="shared" si="19"/>
        <v>44440</v>
      </c>
      <c r="B612" s="34">
        <f t="shared" si="18"/>
        <v>35</v>
      </c>
    </row>
    <row r="613" spans="1:2" x14ac:dyDescent="0.25">
      <c r="A613" s="32">
        <f t="shared" si="19"/>
        <v>44441</v>
      </c>
      <c r="B613" s="34">
        <f t="shared" si="18"/>
        <v>35</v>
      </c>
    </row>
    <row r="614" spans="1:2" x14ac:dyDescent="0.25">
      <c r="A614" s="32">
        <f t="shared" si="19"/>
        <v>44442</v>
      </c>
      <c r="B614" s="34">
        <f t="shared" si="18"/>
        <v>35</v>
      </c>
    </row>
    <row r="615" spans="1:2" x14ac:dyDescent="0.25">
      <c r="A615" s="32">
        <f t="shared" si="19"/>
        <v>44443</v>
      </c>
      <c r="B615" s="34">
        <f t="shared" si="18"/>
        <v>35</v>
      </c>
    </row>
    <row r="616" spans="1:2" x14ac:dyDescent="0.25">
      <c r="A616" s="32">
        <f t="shared" si="19"/>
        <v>44444</v>
      </c>
      <c r="B616" s="34">
        <f t="shared" si="18"/>
        <v>35</v>
      </c>
    </row>
    <row r="617" spans="1:2" x14ac:dyDescent="0.25">
      <c r="A617" s="32">
        <f t="shared" si="19"/>
        <v>44445</v>
      </c>
      <c r="B617" s="34">
        <f t="shared" si="18"/>
        <v>36</v>
      </c>
    </row>
    <row r="618" spans="1:2" x14ac:dyDescent="0.25">
      <c r="A618" s="32">
        <f t="shared" si="19"/>
        <v>44446</v>
      </c>
      <c r="B618" s="34">
        <f t="shared" si="18"/>
        <v>36</v>
      </c>
    </row>
    <row r="619" spans="1:2" x14ac:dyDescent="0.25">
      <c r="A619" s="32">
        <f t="shared" si="19"/>
        <v>44447</v>
      </c>
      <c r="B619" s="34">
        <f t="shared" si="18"/>
        <v>36</v>
      </c>
    </row>
    <row r="620" spans="1:2" x14ac:dyDescent="0.25">
      <c r="A620" s="32">
        <f t="shared" si="19"/>
        <v>44448</v>
      </c>
      <c r="B620" s="34">
        <f t="shared" si="18"/>
        <v>36</v>
      </c>
    </row>
    <row r="621" spans="1:2" x14ac:dyDescent="0.25">
      <c r="A621" s="32">
        <f t="shared" si="19"/>
        <v>44449</v>
      </c>
      <c r="B621" s="34">
        <f t="shared" si="18"/>
        <v>36</v>
      </c>
    </row>
    <row r="622" spans="1:2" x14ac:dyDescent="0.25">
      <c r="A622" s="32">
        <f t="shared" si="19"/>
        <v>44450</v>
      </c>
      <c r="B622" s="34">
        <f t="shared" si="18"/>
        <v>36</v>
      </c>
    </row>
    <row r="623" spans="1:2" x14ac:dyDescent="0.25">
      <c r="A623" s="32">
        <f t="shared" si="19"/>
        <v>44451</v>
      </c>
      <c r="B623" s="34">
        <f t="shared" si="18"/>
        <v>36</v>
      </c>
    </row>
    <row r="624" spans="1:2" x14ac:dyDescent="0.25">
      <c r="A624" s="32">
        <f t="shared" si="19"/>
        <v>44452</v>
      </c>
      <c r="B624" s="34">
        <f t="shared" si="18"/>
        <v>37</v>
      </c>
    </row>
    <row r="625" spans="1:2" x14ac:dyDescent="0.25">
      <c r="A625" s="32">
        <f t="shared" si="19"/>
        <v>44453</v>
      </c>
      <c r="B625" s="34">
        <f t="shared" si="18"/>
        <v>37</v>
      </c>
    </row>
    <row r="626" spans="1:2" x14ac:dyDescent="0.25">
      <c r="A626" s="32">
        <f t="shared" si="19"/>
        <v>44454</v>
      </c>
      <c r="B626" s="34">
        <f t="shared" si="18"/>
        <v>37</v>
      </c>
    </row>
    <row r="627" spans="1:2" x14ac:dyDescent="0.25">
      <c r="A627" s="32">
        <f t="shared" si="19"/>
        <v>44455</v>
      </c>
      <c r="B627" s="34">
        <f t="shared" si="18"/>
        <v>37</v>
      </c>
    </row>
    <row r="628" spans="1:2" x14ac:dyDescent="0.25">
      <c r="A628" s="32">
        <f t="shared" si="19"/>
        <v>44456</v>
      </c>
      <c r="B628" s="34">
        <f t="shared" si="18"/>
        <v>37</v>
      </c>
    </row>
    <row r="629" spans="1:2" x14ac:dyDescent="0.25">
      <c r="A629" s="32">
        <f t="shared" si="19"/>
        <v>44457</v>
      </c>
      <c r="B629" s="34">
        <f t="shared" si="18"/>
        <v>37</v>
      </c>
    </row>
    <row r="630" spans="1:2" x14ac:dyDescent="0.25">
      <c r="A630" s="32">
        <f t="shared" si="19"/>
        <v>44458</v>
      </c>
      <c r="B630" s="34">
        <f t="shared" si="18"/>
        <v>37</v>
      </c>
    </row>
    <row r="631" spans="1:2" x14ac:dyDescent="0.25">
      <c r="A631" s="32">
        <f t="shared" si="19"/>
        <v>44459</v>
      </c>
      <c r="B631" s="34">
        <f t="shared" si="18"/>
        <v>38</v>
      </c>
    </row>
    <row r="632" spans="1:2" x14ac:dyDescent="0.25">
      <c r="A632" s="32">
        <f t="shared" si="19"/>
        <v>44460</v>
      </c>
      <c r="B632" s="34">
        <f t="shared" si="18"/>
        <v>38</v>
      </c>
    </row>
    <row r="633" spans="1:2" x14ac:dyDescent="0.25">
      <c r="A633" s="32">
        <f t="shared" si="19"/>
        <v>44461</v>
      </c>
      <c r="B633" s="34">
        <f t="shared" si="18"/>
        <v>38</v>
      </c>
    </row>
    <row r="634" spans="1:2" x14ac:dyDescent="0.25">
      <c r="A634" s="32">
        <f t="shared" si="19"/>
        <v>44462</v>
      </c>
      <c r="B634" s="34">
        <f t="shared" si="18"/>
        <v>38</v>
      </c>
    </row>
    <row r="635" spans="1:2" x14ac:dyDescent="0.25">
      <c r="A635" s="32">
        <f t="shared" si="19"/>
        <v>44463</v>
      </c>
      <c r="B635" s="34">
        <f t="shared" si="18"/>
        <v>38</v>
      </c>
    </row>
    <row r="636" spans="1:2" x14ac:dyDescent="0.25">
      <c r="A636" s="32">
        <f t="shared" si="19"/>
        <v>44464</v>
      </c>
      <c r="B636" s="34">
        <f t="shared" si="18"/>
        <v>38</v>
      </c>
    </row>
    <row r="637" spans="1:2" x14ac:dyDescent="0.25">
      <c r="A637" s="32">
        <f t="shared" si="19"/>
        <v>44465</v>
      </c>
      <c r="B637" s="34">
        <f t="shared" si="18"/>
        <v>38</v>
      </c>
    </row>
    <row r="638" spans="1:2" x14ac:dyDescent="0.25">
      <c r="A638" s="32">
        <f t="shared" si="19"/>
        <v>44466</v>
      </c>
      <c r="B638" s="34">
        <f t="shared" si="18"/>
        <v>39</v>
      </c>
    </row>
    <row r="639" spans="1:2" x14ac:dyDescent="0.25">
      <c r="A639" s="32">
        <f t="shared" si="19"/>
        <v>44467</v>
      </c>
      <c r="B639" s="34">
        <f t="shared" si="18"/>
        <v>39</v>
      </c>
    </row>
    <row r="640" spans="1:2" x14ac:dyDescent="0.25">
      <c r="A640" s="32">
        <f t="shared" si="19"/>
        <v>44468</v>
      </c>
      <c r="B640" s="34">
        <f t="shared" si="18"/>
        <v>39</v>
      </c>
    </row>
    <row r="641" spans="1:2" x14ac:dyDescent="0.25">
      <c r="A641" s="32">
        <f t="shared" si="19"/>
        <v>44469</v>
      </c>
      <c r="B641" s="34">
        <f t="shared" si="18"/>
        <v>39</v>
      </c>
    </row>
    <row r="642" spans="1:2" x14ac:dyDescent="0.25">
      <c r="A642" s="32">
        <f t="shared" si="19"/>
        <v>44470</v>
      </c>
      <c r="B642" s="34">
        <f t="shared" si="18"/>
        <v>39</v>
      </c>
    </row>
    <row r="643" spans="1:2" x14ac:dyDescent="0.25">
      <c r="A643" s="32">
        <f t="shared" si="19"/>
        <v>44471</v>
      </c>
      <c r="B643" s="34">
        <f t="shared" si="18"/>
        <v>39</v>
      </c>
    </row>
    <row r="644" spans="1:2" x14ac:dyDescent="0.25">
      <c r="A644" s="32">
        <f t="shared" si="19"/>
        <v>44472</v>
      </c>
      <c r="B644" s="34">
        <f t="shared" ref="B644:B707" si="20">_xlfn.ISOWEEKNUM(A644)</f>
        <v>39</v>
      </c>
    </row>
    <row r="645" spans="1:2" x14ac:dyDescent="0.25">
      <c r="A645" s="32">
        <f t="shared" si="19"/>
        <v>44473</v>
      </c>
      <c r="B645" s="34">
        <f t="shared" si="20"/>
        <v>40</v>
      </c>
    </row>
    <row r="646" spans="1:2" x14ac:dyDescent="0.25">
      <c r="A646" s="32">
        <f t="shared" ref="A646:A709" si="21">A645+1</f>
        <v>44474</v>
      </c>
      <c r="B646" s="34">
        <f t="shared" si="20"/>
        <v>40</v>
      </c>
    </row>
    <row r="647" spans="1:2" x14ac:dyDescent="0.25">
      <c r="A647" s="32">
        <f t="shared" si="21"/>
        <v>44475</v>
      </c>
      <c r="B647" s="34">
        <f t="shared" si="20"/>
        <v>40</v>
      </c>
    </row>
    <row r="648" spans="1:2" x14ac:dyDescent="0.25">
      <c r="A648" s="32">
        <f t="shared" si="21"/>
        <v>44476</v>
      </c>
      <c r="B648" s="34">
        <f t="shared" si="20"/>
        <v>40</v>
      </c>
    </row>
    <row r="649" spans="1:2" x14ac:dyDescent="0.25">
      <c r="A649" s="32">
        <f t="shared" si="21"/>
        <v>44477</v>
      </c>
      <c r="B649" s="34">
        <f t="shared" si="20"/>
        <v>40</v>
      </c>
    </row>
    <row r="650" spans="1:2" x14ac:dyDescent="0.25">
      <c r="A650" s="32">
        <f t="shared" si="21"/>
        <v>44478</v>
      </c>
      <c r="B650" s="34">
        <f t="shared" si="20"/>
        <v>40</v>
      </c>
    </row>
    <row r="651" spans="1:2" x14ac:dyDescent="0.25">
      <c r="A651" s="32">
        <f t="shared" si="21"/>
        <v>44479</v>
      </c>
      <c r="B651" s="34">
        <f t="shared" si="20"/>
        <v>40</v>
      </c>
    </row>
    <row r="652" spans="1:2" x14ac:dyDescent="0.25">
      <c r="A652" s="32">
        <f t="shared" si="21"/>
        <v>44480</v>
      </c>
      <c r="B652" s="34">
        <f t="shared" si="20"/>
        <v>41</v>
      </c>
    </row>
    <row r="653" spans="1:2" x14ac:dyDescent="0.25">
      <c r="A653" s="32">
        <f t="shared" si="21"/>
        <v>44481</v>
      </c>
      <c r="B653" s="34">
        <f t="shared" si="20"/>
        <v>41</v>
      </c>
    </row>
    <row r="654" spans="1:2" x14ac:dyDescent="0.25">
      <c r="A654" s="32">
        <f t="shared" si="21"/>
        <v>44482</v>
      </c>
      <c r="B654" s="34">
        <f t="shared" si="20"/>
        <v>41</v>
      </c>
    </row>
    <row r="655" spans="1:2" x14ac:dyDescent="0.25">
      <c r="A655" s="32">
        <f t="shared" si="21"/>
        <v>44483</v>
      </c>
      <c r="B655" s="34">
        <f t="shared" si="20"/>
        <v>41</v>
      </c>
    </row>
    <row r="656" spans="1:2" x14ac:dyDescent="0.25">
      <c r="A656" s="32">
        <f t="shared" si="21"/>
        <v>44484</v>
      </c>
      <c r="B656" s="34">
        <f t="shared" si="20"/>
        <v>41</v>
      </c>
    </row>
    <row r="657" spans="1:2" x14ac:dyDescent="0.25">
      <c r="A657" s="32">
        <f t="shared" si="21"/>
        <v>44485</v>
      </c>
      <c r="B657" s="34">
        <f t="shared" si="20"/>
        <v>41</v>
      </c>
    </row>
    <row r="658" spans="1:2" x14ac:dyDescent="0.25">
      <c r="A658" s="32">
        <f t="shared" si="21"/>
        <v>44486</v>
      </c>
      <c r="B658" s="34">
        <f t="shared" si="20"/>
        <v>41</v>
      </c>
    </row>
    <row r="659" spans="1:2" x14ac:dyDescent="0.25">
      <c r="A659" s="32">
        <f t="shared" si="21"/>
        <v>44487</v>
      </c>
      <c r="B659" s="34">
        <f t="shared" si="20"/>
        <v>42</v>
      </c>
    </row>
    <row r="660" spans="1:2" x14ac:dyDescent="0.25">
      <c r="A660" s="32">
        <f t="shared" si="21"/>
        <v>44488</v>
      </c>
      <c r="B660" s="34">
        <f t="shared" si="20"/>
        <v>42</v>
      </c>
    </row>
    <row r="661" spans="1:2" x14ac:dyDescent="0.25">
      <c r="A661" s="32">
        <f t="shared" si="21"/>
        <v>44489</v>
      </c>
      <c r="B661" s="34">
        <f t="shared" si="20"/>
        <v>42</v>
      </c>
    </row>
    <row r="662" spans="1:2" x14ac:dyDescent="0.25">
      <c r="A662" s="32">
        <f t="shared" si="21"/>
        <v>44490</v>
      </c>
      <c r="B662" s="34">
        <f t="shared" si="20"/>
        <v>42</v>
      </c>
    </row>
    <row r="663" spans="1:2" x14ac:dyDescent="0.25">
      <c r="A663" s="32">
        <f t="shared" si="21"/>
        <v>44491</v>
      </c>
      <c r="B663" s="34">
        <f t="shared" si="20"/>
        <v>42</v>
      </c>
    </row>
    <row r="664" spans="1:2" x14ac:dyDescent="0.25">
      <c r="A664" s="32">
        <f t="shared" si="21"/>
        <v>44492</v>
      </c>
      <c r="B664" s="34">
        <f t="shared" si="20"/>
        <v>42</v>
      </c>
    </row>
    <row r="665" spans="1:2" x14ac:dyDescent="0.25">
      <c r="A665" s="32">
        <f t="shared" si="21"/>
        <v>44493</v>
      </c>
      <c r="B665" s="34">
        <f t="shared" si="20"/>
        <v>42</v>
      </c>
    </row>
    <row r="666" spans="1:2" x14ac:dyDescent="0.25">
      <c r="A666" s="32">
        <f t="shared" si="21"/>
        <v>44494</v>
      </c>
      <c r="B666" s="34">
        <f t="shared" si="20"/>
        <v>43</v>
      </c>
    </row>
    <row r="667" spans="1:2" x14ac:dyDescent="0.25">
      <c r="A667" s="32">
        <f t="shared" si="21"/>
        <v>44495</v>
      </c>
      <c r="B667" s="34">
        <f t="shared" si="20"/>
        <v>43</v>
      </c>
    </row>
    <row r="668" spans="1:2" x14ac:dyDescent="0.25">
      <c r="A668" s="32">
        <f t="shared" si="21"/>
        <v>44496</v>
      </c>
      <c r="B668" s="34">
        <f t="shared" si="20"/>
        <v>43</v>
      </c>
    </row>
    <row r="669" spans="1:2" x14ac:dyDescent="0.25">
      <c r="A669" s="32">
        <f t="shared" si="21"/>
        <v>44497</v>
      </c>
      <c r="B669" s="34">
        <f t="shared" si="20"/>
        <v>43</v>
      </c>
    </row>
    <row r="670" spans="1:2" x14ac:dyDescent="0.25">
      <c r="A670" s="32">
        <f t="shared" si="21"/>
        <v>44498</v>
      </c>
      <c r="B670" s="34">
        <f t="shared" si="20"/>
        <v>43</v>
      </c>
    </row>
    <row r="671" spans="1:2" x14ac:dyDescent="0.25">
      <c r="A671" s="32">
        <f t="shared" si="21"/>
        <v>44499</v>
      </c>
      <c r="B671" s="34">
        <f t="shared" si="20"/>
        <v>43</v>
      </c>
    </row>
    <row r="672" spans="1:2" x14ac:dyDescent="0.25">
      <c r="A672" s="32">
        <f t="shared" si="21"/>
        <v>44500</v>
      </c>
      <c r="B672" s="34">
        <f t="shared" si="20"/>
        <v>43</v>
      </c>
    </row>
    <row r="673" spans="1:2" x14ac:dyDescent="0.25">
      <c r="A673" s="32">
        <f t="shared" si="21"/>
        <v>44501</v>
      </c>
      <c r="B673" s="34">
        <f t="shared" si="20"/>
        <v>44</v>
      </c>
    </row>
    <row r="674" spans="1:2" x14ac:dyDescent="0.25">
      <c r="A674" s="32">
        <f t="shared" si="21"/>
        <v>44502</v>
      </c>
      <c r="B674" s="34">
        <f t="shared" si="20"/>
        <v>44</v>
      </c>
    </row>
    <row r="675" spans="1:2" x14ac:dyDescent="0.25">
      <c r="A675" s="32">
        <f t="shared" si="21"/>
        <v>44503</v>
      </c>
      <c r="B675" s="34">
        <f t="shared" si="20"/>
        <v>44</v>
      </c>
    </row>
    <row r="676" spans="1:2" x14ac:dyDescent="0.25">
      <c r="A676" s="32">
        <f t="shared" si="21"/>
        <v>44504</v>
      </c>
      <c r="B676" s="34">
        <f t="shared" si="20"/>
        <v>44</v>
      </c>
    </row>
    <row r="677" spans="1:2" x14ac:dyDescent="0.25">
      <c r="A677" s="32">
        <f t="shared" si="21"/>
        <v>44505</v>
      </c>
      <c r="B677" s="34">
        <f t="shared" si="20"/>
        <v>44</v>
      </c>
    </row>
    <row r="678" spans="1:2" x14ac:dyDescent="0.25">
      <c r="A678" s="32">
        <f t="shared" si="21"/>
        <v>44506</v>
      </c>
      <c r="B678" s="34">
        <f t="shared" si="20"/>
        <v>44</v>
      </c>
    </row>
    <row r="679" spans="1:2" x14ac:dyDescent="0.25">
      <c r="A679" s="32">
        <f t="shared" si="21"/>
        <v>44507</v>
      </c>
      <c r="B679" s="34">
        <f t="shared" si="20"/>
        <v>44</v>
      </c>
    </row>
    <row r="680" spans="1:2" x14ac:dyDescent="0.25">
      <c r="A680" s="32">
        <f t="shared" si="21"/>
        <v>44508</v>
      </c>
      <c r="B680" s="34">
        <f t="shared" si="20"/>
        <v>45</v>
      </c>
    </row>
    <row r="681" spans="1:2" x14ac:dyDescent="0.25">
      <c r="A681" s="32">
        <f t="shared" si="21"/>
        <v>44509</v>
      </c>
      <c r="B681" s="34">
        <f t="shared" si="20"/>
        <v>45</v>
      </c>
    </row>
    <row r="682" spans="1:2" x14ac:dyDescent="0.25">
      <c r="A682" s="32">
        <f t="shared" si="21"/>
        <v>44510</v>
      </c>
      <c r="B682" s="34">
        <f t="shared" si="20"/>
        <v>45</v>
      </c>
    </row>
    <row r="683" spans="1:2" x14ac:dyDescent="0.25">
      <c r="A683" s="32">
        <f t="shared" si="21"/>
        <v>44511</v>
      </c>
      <c r="B683" s="34">
        <f t="shared" si="20"/>
        <v>45</v>
      </c>
    </row>
    <row r="684" spans="1:2" x14ac:dyDescent="0.25">
      <c r="A684" s="32">
        <f t="shared" si="21"/>
        <v>44512</v>
      </c>
      <c r="B684" s="34">
        <f t="shared" si="20"/>
        <v>45</v>
      </c>
    </row>
    <row r="685" spans="1:2" x14ac:dyDescent="0.25">
      <c r="A685" s="32">
        <f t="shared" si="21"/>
        <v>44513</v>
      </c>
      <c r="B685" s="34">
        <f t="shared" si="20"/>
        <v>45</v>
      </c>
    </row>
    <row r="686" spans="1:2" x14ac:dyDescent="0.25">
      <c r="A686" s="32">
        <f t="shared" si="21"/>
        <v>44514</v>
      </c>
      <c r="B686" s="34">
        <f t="shared" si="20"/>
        <v>45</v>
      </c>
    </row>
    <row r="687" spans="1:2" x14ac:dyDescent="0.25">
      <c r="A687" s="32">
        <f t="shared" si="21"/>
        <v>44515</v>
      </c>
      <c r="B687" s="34">
        <f t="shared" si="20"/>
        <v>46</v>
      </c>
    </row>
    <row r="688" spans="1:2" x14ac:dyDescent="0.25">
      <c r="A688" s="32">
        <f t="shared" si="21"/>
        <v>44516</v>
      </c>
      <c r="B688" s="34">
        <f t="shared" si="20"/>
        <v>46</v>
      </c>
    </row>
    <row r="689" spans="1:2" x14ac:dyDescent="0.25">
      <c r="A689" s="32">
        <f t="shared" si="21"/>
        <v>44517</v>
      </c>
      <c r="B689" s="34">
        <f t="shared" si="20"/>
        <v>46</v>
      </c>
    </row>
    <row r="690" spans="1:2" x14ac:dyDescent="0.25">
      <c r="A690" s="32">
        <f t="shared" si="21"/>
        <v>44518</v>
      </c>
      <c r="B690" s="34">
        <f t="shared" si="20"/>
        <v>46</v>
      </c>
    </row>
    <row r="691" spans="1:2" x14ac:dyDescent="0.25">
      <c r="A691" s="32">
        <f t="shared" si="21"/>
        <v>44519</v>
      </c>
      <c r="B691" s="34">
        <f t="shared" si="20"/>
        <v>46</v>
      </c>
    </row>
    <row r="692" spans="1:2" x14ac:dyDescent="0.25">
      <c r="A692" s="32">
        <f t="shared" si="21"/>
        <v>44520</v>
      </c>
      <c r="B692" s="34">
        <f t="shared" si="20"/>
        <v>46</v>
      </c>
    </row>
    <row r="693" spans="1:2" x14ac:dyDescent="0.25">
      <c r="A693" s="32">
        <f t="shared" si="21"/>
        <v>44521</v>
      </c>
      <c r="B693" s="34">
        <f t="shared" si="20"/>
        <v>46</v>
      </c>
    </row>
    <row r="694" spans="1:2" x14ac:dyDescent="0.25">
      <c r="A694" s="32">
        <f t="shared" si="21"/>
        <v>44522</v>
      </c>
      <c r="B694" s="34">
        <f t="shared" si="20"/>
        <v>47</v>
      </c>
    </row>
    <row r="695" spans="1:2" x14ac:dyDescent="0.25">
      <c r="A695" s="32">
        <f t="shared" si="21"/>
        <v>44523</v>
      </c>
      <c r="B695" s="34">
        <f t="shared" si="20"/>
        <v>47</v>
      </c>
    </row>
    <row r="696" spans="1:2" x14ac:dyDescent="0.25">
      <c r="A696" s="32">
        <f t="shared" si="21"/>
        <v>44524</v>
      </c>
      <c r="B696" s="34">
        <f t="shared" si="20"/>
        <v>47</v>
      </c>
    </row>
    <row r="697" spans="1:2" x14ac:dyDescent="0.25">
      <c r="A697" s="32">
        <f t="shared" si="21"/>
        <v>44525</v>
      </c>
      <c r="B697" s="34">
        <f t="shared" si="20"/>
        <v>47</v>
      </c>
    </row>
    <row r="698" spans="1:2" x14ac:dyDescent="0.25">
      <c r="A698" s="32">
        <f t="shared" si="21"/>
        <v>44526</v>
      </c>
      <c r="B698" s="34">
        <f t="shared" si="20"/>
        <v>47</v>
      </c>
    </row>
    <row r="699" spans="1:2" x14ac:dyDescent="0.25">
      <c r="A699" s="32">
        <f t="shared" si="21"/>
        <v>44527</v>
      </c>
      <c r="B699" s="34">
        <f t="shared" si="20"/>
        <v>47</v>
      </c>
    </row>
    <row r="700" spans="1:2" x14ac:dyDescent="0.25">
      <c r="A700" s="32">
        <f t="shared" si="21"/>
        <v>44528</v>
      </c>
      <c r="B700" s="34">
        <f t="shared" si="20"/>
        <v>47</v>
      </c>
    </row>
    <row r="701" spans="1:2" x14ac:dyDescent="0.25">
      <c r="A701" s="32">
        <f t="shared" si="21"/>
        <v>44529</v>
      </c>
      <c r="B701" s="34">
        <f t="shared" si="20"/>
        <v>48</v>
      </c>
    </row>
    <row r="702" spans="1:2" x14ac:dyDescent="0.25">
      <c r="A702" s="32">
        <f t="shared" si="21"/>
        <v>44530</v>
      </c>
      <c r="B702" s="34">
        <f t="shared" si="20"/>
        <v>48</v>
      </c>
    </row>
    <row r="703" spans="1:2" x14ac:dyDescent="0.25">
      <c r="A703" s="32">
        <f t="shared" si="21"/>
        <v>44531</v>
      </c>
      <c r="B703" s="34">
        <f t="shared" si="20"/>
        <v>48</v>
      </c>
    </row>
    <row r="704" spans="1:2" x14ac:dyDescent="0.25">
      <c r="A704" s="32">
        <f t="shared" si="21"/>
        <v>44532</v>
      </c>
      <c r="B704" s="34">
        <f t="shared" si="20"/>
        <v>48</v>
      </c>
    </row>
    <row r="705" spans="1:2" x14ac:dyDescent="0.25">
      <c r="A705" s="32">
        <f t="shared" si="21"/>
        <v>44533</v>
      </c>
      <c r="B705" s="34">
        <f t="shared" si="20"/>
        <v>48</v>
      </c>
    </row>
    <row r="706" spans="1:2" x14ac:dyDescent="0.25">
      <c r="A706" s="32">
        <f t="shared" si="21"/>
        <v>44534</v>
      </c>
      <c r="B706" s="34">
        <f t="shared" si="20"/>
        <v>48</v>
      </c>
    </row>
    <row r="707" spans="1:2" x14ac:dyDescent="0.25">
      <c r="A707" s="32">
        <f t="shared" si="21"/>
        <v>44535</v>
      </c>
      <c r="B707" s="34">
        <f t="shared" si="20"/>
        <v>48</v>
      </c>
    </row>
    <row r="708" spans="1:2" x14ac:dyDescent="0.25">
      <c r="A708" s="32">
        <f t="shared" si="21"/>
        <v>44536</v>
      </c>
      <c r="B708" s="34">
        <f t="shared" ref="B708:B731" si="22">_xlfn.ISOWEEKNUM(A708)</f>
        <v>49</v>
      </c>
    </row>
    <row r="709" spans="1:2" x14ac:dyDescent="0.25">
      <c r="A709" s="32">
        <f t="shared" si="21"/>
        <v>44537</v>
      </c>
      <c r="B709" s="34">
        <f t="shared" si="22"/>
        <v>49</v>
      </c>
    </row>
    <row r="710" spans="1:2" x14ac:dyDescent="0.25">
      <c r="A710" s="32">
        <f t="shared" ref="A710:A731" si="23">A709+1</f>
        <v>44538</v>
      </c>
      <c r="B710" s="34">
        <f t="shared" si="22"/>
        <v>49</v>
      </c>
    </row>
    <row r="711" spans="1:2" x14ac:dyDescent="0.25">
      <c r="A711" s="32">
        <f t="shared" si="23"/>
        <v>44539</v>
      </c>
      <c r="B711" s="34">
        <f t="shared" si="22"/>
        <v>49</v>
      </c>
    </row>
    <row r="712" spans="1:2" x14ac:dyDescent="0.25">
      <c r="A712" s="32">
        <f t="shared" si="23"/>
        <v>44540</v>
      </c>
      <c r="B712" s="34">
        <f t="shared" si="22"/>
        <v>49</v>
      </c>
    </row>
    <row r="713" spans="1:2" x14ac:dyDescent="0.25">
      <c r="A713" s="32">
        <f t="shared" si="23"/>
        <v>44541</v>
      </c>
      <c r="B713" s="34">
        <f t="shared" si="22"/>
        <v>49</v>
      </c>
    </row>
    <row r="714" spans="1:2" x14ac:dyDescent="0.25">
      <c r="A714" s="32">
        <f t="shared" si="23"/>
        <v>44542</v>
      </c>
      <c r="B714" s="34">
        <f t="shared" si="22"/>
        <v>49</v>
      </c>
    </row>
    <row r="715" spans="1:2" x14ac:dyDescent="0.25">
      <c r="A715" s="32">
        <f t="shared" si="23"/>
        <v>44543</v>
      </c>
      <c r="B715" s="34">
        <f t="shared" si="22"/>
        <v>50</v>
      </c>
    </row>
    <row r="716" spans="1:2" x14ac:dyDescent="0.25">
      <c r="A716" s="32">
        <f t="shared" si="23"/>
        <v>44544</v>
      </c>
      <c r="B716" s="34">
        <f t="shared" si="22"/>
        <v>50</v>
      </c>
    </row>
    <row r="717" spans="1:2" x14ac:dyDescent="0.25">
      <c r="A717" s="32">
        <f t="shared" si="23"/>
        <v>44545</v>
      </c>
      <c r="B717" s="34">
        <f t="shared" si="22"/>
        <v>50</v>
      </c>
    </row>
    <row r="718" spans="1:2" x14ac:dyDescent="0.25">
      <c r="A718" s="32">
        <f t="shared" si="23"/>
        <v>44546</v>
      </c>
      <c r="B718" s="34">
        <f t="shared" si="22"/>
        <v>50</v>
      </c>
    </row>
    <row r="719" spans="1:2" x14ac:dyDescent="0.25">
      <c r="A719" s="32">
        <f t="shared" si="23"/>
        <v>44547</v>
      </c>
      <c r="B719" s="34">
        <f t="shared" si="22"/>
        <v>50</v>
      </c>
    </row>
    <row r="720" spans="1:2" x14ac:dyDescent="0.25">
      <c r="A720" s="32">
        <f t="shared" si="23"/>
        <v>44548</v>
      </c>
      <c r="B720" s="34">
        <f t="shared" si="22"/>
        <v>50</v>
      </c>
    </row>
    <row r="721" spans="1:2" x14ac:dyDescent="0.25">
      <c r="A721" s="32">
        <f t="shared" si="23"/>
        <v>44549</v>
      </c>
      <c r="B721" s="34">
        <f t="shared" si="22"/>
        <v>50</v>
      </c>
    </row>
    <row r="722" spans="1:2" x14ac:dyDescent="0.25">
      <c r="A722" s="32">
        <f t="shared" si="23"/>
        <v>44550</v>
      </c>
      <c r="B722" s="34">
        <f t="shared" si="22"/>
        <v>51</v>
      </c>
    </row>
    <row r="723" spans="1:2" x14ac:dyDescent="0.25">
      <c r="A723" s="32">
        <f t="shared" si="23"/>
        <v>44551</v>
      </c>
      <c r="B723" s="34">
        <f t="shared" si="22"/>
        <v>51</v>
      </c>
    </row>
    <row r="724" spans="1:2" x14ac:dyDescent="0.25">
      <c r="A724" s="32">
        <f t="shared" si="23"/>
        <v>44552</v>
      </c>
      <c r="B724" s="34">
        <f t="shared" si="22"/>
        <v>51</v>
      </c>
    </row>
    <row r="725" spans="1:2" x14ac:dyDescent="0.25">
      <c r="A725" s="32">
        <f t="shared" si="23"/>
        <v>44553</v>
      </c>
      <c r="B725" s="34">
        <f t="shared" si="22"/>
        <v>51</v>
      </c>
    </row>
    <row r="726" spans="1:2" x14ac:dyDescent="0.25">
      <c r="A726" s="32">
        <f t="shared" si="23"/>
        <v>44554</v>
      </c>
      <c r="B726" s="34">
        <f t="shared" si="22"/>
        <v>51</v>
      </c>
    </row>
    <row r="727" spans="1:2" x14ac:dyDescent="0.25">
      <c r="A727" s="32">
        <f t="shared" si="23"/>
        <v>44555</v>
      </c>
      <c r="B727" s="34">
        <f t="shared" si="22"/>
        <v>51</v>
      </c>
    </row>
    <row r="728" spans="1:2" x14ac:dyDescent="0.25">
      <c r="A728" s="32">
        <f t="shared" si="23"/>
        <v>44556</v>
      </c>
      <c r="B728" s="34">
        <f t="shared" si="22"/>
        <v>51</v>
      </c>
    </row>
    <row r="729" spans="1:2" x14ac:dyDescent="0.25">
      <c r="A729" s="32">
        <f t="shared" si="23"/>
        <v>44557</v>
      </c>
      <c r="B729" s="34">
        <f t="shared" si="22"/>
        <v>52</v>
      </c>
    </row>
    <row r="730" spans="1:2" x14ac:dyDescent="0.25">
      <c r="A730" s="32">
        <f t="shared" si="23"/>
        <v>44558</v>
      </c>
      <c r="B730" s="34">
        <f t="shared" si="22"/>
        <v>52</v>
      </c>
    </row>
    <row r="731" spans="1:2" x14ac:dyDescent="0.25">
      <c r="A731" s="32">
        <f t="shared" si="23"/>
        <v>44559</v>
      </c>
      <c r="B731" s="34">
        <f t="shared" si="22"/>
        <v>52</v>
      </c>
    </row>
  </sheetData>
  <conditionalFormatting sqref="A3:A731">
    <cfRule type="expression" dxfId="29" priority="2">
      <formula>OR(WEEKDAY($A3,2)=6,WEEKDAY($A3,2)=7)</formula>
    </cfRule>
    <cfRule type="expression" dxfId="28" priority="1">
      <formula>VLOOKUP($A3,ferie,1,0)=$A3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36"/>
  <sheetViews>
    <sheetView topLeftCell="A3" workbookViewId="0">
      <selection activeCell="J17" sqref="J17"/>
    </sheetView>
  </sheetViews>
  <sheetFormatPr baseColWidth="10" defaultRowHeight="15" x14ac:dyDescent="0.25"/>
  <cols>
    <col min="1" max="1" width="15.7109375" customWidth="1"/>
    <col min="2" max="2" width="11.5703125" hidden="1" customWidth="1"/>
    <col min="3" max="6" width="12.7109375" customWidth="1"/>
    <col min="7" max="7" width="15.7109375" customWidth="1"/>
    <col min="8" max="10" width="18.7109375" customWidth="1"/>
    <col min="11" max="11" width="15.7109375" hidden="1" customWidth="1"/>
    <col min="12" max="12" width="15.7109375" customWidth="1"/>
    <col min="13" max="13" width="13.7109375" bestFit="1" customWidth="1"/>
  </cols>
  <sheetData>
    <row r="2" spans="1:13" ht="15.75" hidden="1" x14ac:dyDescent="0.25">
      <c r="C2" s="7" t="str">
        <f>LEFT(Tableau2[[#Headers],[Journées]],1)</f>
        <v>J</v>
      </c>
      <c r="D2" s="7" t="str">
        <f>LEFT(Tableau2[[#Headers],[Nuits]],1)</f>
        <v>N</v>
      </c>
      <c r="E2" s="7" t="str">
        <f>LEFT(Tableau2[[#Headers],[CP]],2)</f>
        <v>CP</v>
      </c>
      <c r="F2" s="7" t="str">
        <f>LEFT(Tableau2[[#Headers],[Absences]],1)</f>
        <v>A</v>
      </c>
    </row>
    <row r="3" spans="1:13" ht="18.75" x14ac:dyDescent="0.25">
      <c r="A3" s="2" t="s">
        <v>0</v>
      </c>
      <c r="B3" s="2" t="s">
        <v>21</v>
      </c>
      <c r="C3" s="2" t="s">
        <v>26</v>
      </c>
      <c r="D3" s="2" t="s">
        <v>27</v>
      </c>
      <c r="E3" s="2" t="s">
        <v>22</v>
      </c>
      <c r="F3" s="2" t="s">
        <v>28</v>
      </c>
      <c r="G3" s="2" t="s">
        <v>1</v>
      </c>
      <c r="H3" s="2" t="s">
        <v>23</v>
      </c>
      <c r="I3" s="2" t="s">
        <v>81</v>
      </c>
      <c r="J3" s="2" t="s">
        <v>80</v>
      </c>
      <c r="K3" s="2" t="s">
        <v>46</v>
      </c>
      <c r="L3" s="2" t="s">
        <v>2</v>
      </c>
      <c r="M3" s="2" t="s">
        <v>3</v>
      </c>
    </row>
    <row r="4" spans="1:13" ht="21" x14ac:dyDescent="0.25">
      <c r="A4" s="5" t="s">
        <v>9</v>
      </c>
      <c r="B4" s="3">
        <v>1</v>
      </c>
      <c r="C4" s="3"/>
      <c r="D4" s="3"/>
      <c r="E4" s="3"/>
      <c r="F4" s="3"/>
      <c r="G4" s="3"/>
      <c r="H4" s="5"/>
      <c r="I4" s="5"/>
      <c r="J4" s="5"/>
      <c r="K4" s="3" t="str">
        <f t="shared" ref="K4:K15" si="0">$C$24</f>
        <v>66 km</v>
      </c>
      <c r="L4" s="8" t="str">
        <f>LEFT(Tableau2[[#This Row],[KM]],2)</f>
        <v>66</v>
      </c>
      <c r="M4" s="6">
        <f>Tableau2[[#This Row],[Jours travaillés]]*Tableau2[[#This Row],[KM A/R]]</f>
        <v>0</v>
      </c>
    </row>
    <row r="5" spans="1:13" ht="21" x14ac:dyDescent="0.25">
      <c r="A5" s="5" t="s">
        <v>10</v>
      </c>
      <c r="B5" s="3">
        <v>2</v>
      </c>
      <c r="C5" s="3"/>
      <c r="D5" s="3"/>
      <c r="E5" s="3"/>
      <c r="F5" s="3"/>
      <c r="G5" s="3"/>
      <c r="H5" s="5"/>
      <c r="I5" s="5"/>
      <c r="J5" s="5"/>
      <c r="K5" s="3" t="str">
        <f t="shared" si="0"/>
        <v>66 km</v>
      </c>
      <c r="L5" s="8" t="str">
        <f>LEFT(Tableau2[[#This Row],[KM]],2)</f>
        <v>66</v>
      </c>
      <c r="M5" s="6">
        <f>Tableau2[[#This Row],[Jours travaillés]]*Tableau2[[#This Row],[KM A/R]]</f>
        <v>0</v>
      </c>
    </row>
    <row r="6" spans="1:13" ht="21" x14ac:dyDescent="0.25">
      <c r="A6" s="5" t="s">
        <v>11</v>
      </c>
      <c r="B6" s="3">
        <v>3</v>
      </c>
      <c r="C6" s="3"/>
      <c r="D6" s="3"/>
      <c r="E6" s="3"/>
      <c r="F6" s="3"/>
      <c r="G6" s="3"/>
      <c r="H6" s="5"/>
      <c r="I6" s="5"/>
      <c r="J6" s="5"/>
      <c r="K6" s="3" t="str">
        <f t="shared" si="0"/>
        <v>66 km</v>
      </c>
      <c r="L6" s="8" t="str">
        <f>LEFT(Tableau2[[#This Row],[KM]],2)</f>
        <v>66</v>
      </c>
      <c r="M6" s="6">
        <f>Tableau2[[#This Row],[Jours travaillés]]*Tableau2[[#This Row],[KM A/R]]</f>
        <v>0</v>
      </c>
    </row>
    <row r="7" spans="1:13" ht="21" x14ac:dyDescent="0.25">
      <c r="A7" s="5" t="s">
        <v>12</v>
      </c>
      <c r="B7" s="3">
        <v>4</v>
      </c>
      <c r="C7" s="3"/>
      <c r="D7" s="3"/>
      <c r="E7" s="3"/>
      <c r="F7" s="3"/>
      <c r="G7" s="3"/>
      <c r="H7" s="5"/>
      <c r="I7" s="5"/>
      <c r="J7" s="5"/>
      <c r="K7" s="3" t="str">
        <f t="shared" si="0"/>
        <v>66 km</v>
      </c>
      <c r="L7" s="8" t="str">
        <f>LEFT(Tableau2[[#This Row],[KM]],2)</f>
        <v>66</v>
      </c>
      <c r="M7" s="6">
        <f>Tableau2[[#This Row],[Jours travaillés]]*Tableau2[[#This Row],[KM A/R]]</f>
        <v>0</v>
      </c>
    </row>
    <row r="8" spans="1:13" ht="21" x14ac:dyDescent="0.25">
      <c r="A8" s="5" t="s">
        <v>13</v>
      </c>
      <c r="B8" s="3">
        <v>5</v>
      </c>
      <c r="C8" s="3"/>
      <c r="D8" s="3"/>
      <c r="E8" s="3"/>
      <c r="F8" s="3"/>
      <c r="G8" s="3"/>
      <c r="H8" s="5"/>
      <c r="I8" s="5"/>
      <c r="J8" s="5"/>
      <c r="K8" s="3" t="str">
        <f t="shared" si="0"/>
        <v>66 km</v>
      </c>
      <c r="L8" s="8" t="str">
        <f>LEFT(Tableau2[[#This Row],[KM]],2)</f>
        <v>66</v>
      </c>
      <c r="M8" s="6">
        <f>Tableau2[[#This Row],[Jours travaillés]]*Tableau2[[#This Row],[KM A/R]]</f>
        <v>0</v>
      </c>
    </row>
    <row r="9" spans="1:13" ht="21" x14ac:dyDescent="0.25">
      <c r="A9" s="5" t="s">
        <v>14</v>
      </c>
      <c r="B9" s="3">
        <v>6</v>
      </c>
      <c r="C9" s="3"/>
      <c r="D9" s="3"/>
      <c r="E9" s="3"/>
      <c r="F9" s="3"/>
      <c r="G9" s="3"/>
      <c r="H9" s="5"/>
      <c r="I9" s="5"/>
      <c r="J9" s="5"/>
      <c r="K9" s="3" t="str">
        <f t="shared" si="0"/>
        <v>66 km</v>
      </c>
      <c r="L9" s="8" t="str">
        <f>LEFT(Tableau2[[#This Row],[KM]],2)</f>
        <v>66</v>
      </c>
      <c r="M9" s="6">
        <f>Tableau2[[#This Row],[Jours travaillés]]*Tableau2[[#This Row],[KM A/R]]</f>
        <v>0</v>
      </c>
    </row>
    <row r="10" spans="1:13" ht="21" x14ac:dyDescent="0.25">
      <c r="A10" s="5" t="s">
        <v>15</v>
      </c>
      <c r="B10" s="3">
        <v>7</v>
      </c>
      <c r="C10" s="3"/>
      <c r="D10" s="3"/>
      <c r="E10" s="3"/>
      <c r="F10" s="3"/>
      <c r="G10" s="3"/>
      <c r="H10" s="5"/>
      <c r="I10" s="5"/>
      <c r="J10" s="5"/>
      <c r="K10" s="3" t="str">
        <f t="shared" si="0"/>
        <v>66 km</v>
      </c>
      <c r="L10" s="8" t="str">
        <f>LEFT(Tableau2[[#This Row],[KM]],2)</f>
        <v>66</v>
      </c>
      <c r="M10" s="6">
        <f>Tableau2[[#This Row],[Jours travaillés]]*Tableau2[[#This Row],[KM A/R]]</f>
        <v>0</v>
      </c>
    </row>
    <row r="11" spans="1:13" ht="21" x14ac:dyDescent="0.25">
      <c r="A11" s="5" t="s">
        <v>16</v>
      </c>
      <c r="B11" s="3">
        <v>8</v>
      </c>
      <c r="C11" s="3"/>
      <c r="D11" s="3"/>
      <c r="E11" s="3"/>
      <c r="F11" s="3"/>
      <c r="G11" s="3"/>
      <c r="H11" s="5"/>
      <c r="I11" s="5"/>
      <c r="J11" s="5"/>
      <c r="K11" s="3" t="str">
        <f t="shared" si="0"/>
        <v>66 km</v>
      </c>
      <c r="L11" s="8" t="str">
        <f>LEFT(Tableau2[[#This Row],[KM]],2)</f>
        <v>66</v>
      </c>
      <c r="M11" s="6">
        <f>Tableau2[[#This Row],[Jours travaillés]]*Tableau2[[#This Row],[KM A/R]]</f>
        <v>0</v>
      </c>
    </row>
    <row r="12" spans="1:13" ht="21" x14ac:dyDescent="0.25">
      <c r="A12" s="5" t="s">
        <v>17</v>
      </c>
      <c r="B12" s="3">
        <v>9</v>
      </c>
      <c r="C12" s="3"/>
      <c r="D12" s="3"/>
      <c r="E12" s="3"/>
      <c r="F12" s="3"/>
      <c r="G12" s="3"/>
      <c r="H12" s="5"/>
      <c r="I12" s="5"/>
      <c r="J12" s="5"/>
      <c r="K12" s="3" t="str">
        <f t="shared" si="0"/>
        <v>66 km</v>
      </c>
      <c r="L12" s="8" t="str">
        <f>LEFT(Tableau2[[#This Row],[KM]],2)</f>
        <v>66</v>
      </c>
      <c r="M12" s="6">
        <f>Tableau2[[#This Row],[Jours travaillés]]*Tableau2[[#This Row],[KM A/R]]</f>
        <v>0</v>
      </c>
    </row>
    <row r="13" spans="1:13" ht="21" x14ac:dyDescent="0.25">
      <c r="A13" s="5" t="s">
        <v>18</v>
      </c>
      <c r="B13" s="3">
        <v>10</v>
      </c>
      <c r="C13" s="3"/>
      <c r="D13" s="3"/>
      <c r="E13" s="3"/>
      <c r="F13" s="3"/>
      <c r="G13" s="3"/>
      <c r="H13" s="5"/>
      <c r="I13" s="5"/>
      <c r="J13" s="5"/>
      <c r="K13" s="3" t="str">
        <f t="shared" si="0"/>
        <v>66 km</v>
      </c>
      <c r="L13" s="8" t="str">
        <f>LEFT(Tableau2[[#This Row],[KM]],2)</f>
        <v>66</v>
      </c>
      <c r="M13" s="6">
        <f>Tableau2[[#This Row],[Jours travaillés]]*Tableau2[[#This Row],[KM A/R]]</f>
        <v>0</v>
      </c>
    </row>
    <row r="14" spans="1:13" ht="21" x14ac:dyDescent="0.25">
      <c r="A14" s="5" t="s">
        <v>19</v>
      </c>
      <c r="B14" s="3">
        <v>11</v>
      </c>
      <c r="C14" s="3"/>
      <c r="D14" s="3"/>
      <c r="E14" s="3"/>
      <c r="F14" s="3"/>
      <c r="G14" s="3"/>
      <c r="H14" s="5"/>
      <c r="I14" s="5"/>
      <c r="J14" s="5"/>
      <c r="K14" s="3" t="str">
        <f t="shared" si="0"/>
        <v>66 km</v>
      </c>
      <c r="L14" s="8" t="str">
        <f>LEFT(Tableau2[[#This Row],[KM]],2)</f>
        <v>66</v>
      </c>
      <c r="M14" s="6">
        <f>Tableau2[[#This Row],[Jours travaillés]]*Tableau2[[#This Row],[KM A/R]]</f>
        <v>0</v>
      </c>
    </row>
    <row r="15" spans="1:13" ht="21" x14ac:dyDescent="0.25">
      <c r="A15" s="5" t="s">
        <v>20</v>
      </c>
      <c r="B15" s="3">
        <v>12</v>
      </c>
      <c r="C15" s="3"/>
      <c r="D15" s="3"/>
      <c r="E15" s="3"/>
      <c r="F15" s="3"/>
      <c r="G15" s="3"/>
      <c r="H15" s="5"/>
      <c r="I15" s="5"/>
      <c r="J15" s="5"/>
      <c r="K15" s="3" t="str">
        <f t="shared" si="0"/>
        <v>66 km</v>
      </c>
      <c r="L15" s="8" t="str">
        <f>LEFT(Tableau2[[#This Row],[KM]],2)</f>
        <v>66</v>
      </c>
      <c r="M15" s="6">
        <f>Tableau2[[#This Row],[Jours travaillés]]*Tableau2[[#This Row],[KM A/R]]</f>
        <v>0</v>
      </c>
    </row>
    <row r="16" spans="1:13" ht="19.5" thickBot="1" x14ac:dyDescent="0.3">
      <c r="A16" s="3"/>
      <c r="B16" s="3"/>
      <c r="C16" s="3">
        <f>SUBTOTAL(109,Tableau2[Journées])</f>
        <v>0</v>
      </c>
      <c r="D16" s="3">
        <f>SUBTOTAL(109,Tableau2[Nuits])</f>
        <v>0</v>
      </c>
      <c r="E16" s="3">
        <f>SUBTOTAL(109,Tableau2[CP])</f>
        <v>0</v>
      </c>
      <c r="F16" s="3">
        <f>SUBTOTAL(109,Tableau2[Absences])</f>
        <v>0</v>
      </c>
      <c r="G16" s="3">
        <f>SUBTOTAL(109,Tableau2[Week-end])</f>
        <v>0</v>
      </c>
      <c r="H16" s="3">
        <f>SUBTOTAL(109,Tableau2[Jours travaillés])</f>
        <v>0</v>
      </c>
      <c r="I16" s="31"/>
      <c r="J16" s="31"/>
      <c r="K16" s="3">
        <f>SUBTOTAL(109,Tableau2[KM])</f>
        <v>0</v>
      </c>
      <c r="L16" s="3"/>
      <c r="M16" s="3">
        <f>SUBTOTAL(109,Tableau2[TOTAL])</f>
        <v>0</v>
      </c>
    </row>
    <row r="17" spans="1:13" ht="38.25" thickBot="1" x14ac:dyDescent="0.3">
      <c r="A17" s="3"/>
      <c r="B17" s="3"/>
      <c r="C17" s="4" t="s">
        <v>4</v>
      </c>
      <c r="D17" s="4" t="s">
        <v>5</v>
      </c>
      <c r="E17" s="4" t="s">
        <v>24</v>
      </c>
      <c r="F17" s="4" t="s">
        <v>25</v>
      </c>
      <c r="G17" s="4" t="s">
        <v>6</v>
      </c>
      <c r="H17" s="4" t="s">
        <v>7</v>
      </c>
      <c r="I17" s="4"/>
      <c r="J17" s="4"/>
      <c r="K17" s="4"/>
      <c r="L17" s="4" t="s">
        <v>29</v>
      </c>
      <c r="M17" s="4" t="s">
        <v>8</v>
      </c>
    </row>
    <row r="18" spans="1:13" ht="15.75" thickBot="1" x14ac:dyDescent="0.3"/>
    <row r="19" spans="1:13" x14ac:dyDescent="0.25">
      <c r="C19" s="48" t="s">
        <v>43</v>
      </c>
      <c r="D19" s="49"/>
    </row>
    <row r="20" spans="1:13" ht="45" customHeight="1" thickBot="1" x14ac:dyDescent="0.3">
      <c r="C20" s="50" t="s">
        <v>44</v>
      </c>
      <c r="D20" s="51"/>
    </row>
    <row r="21" spans="1:13" x14ac:dyDescent="0.25">
      <c r="C21" s="52" t="s">
        <v>45</v>
      </c>
      <c r="D21" s="53"/>
    </row>
    <row r="22" spans="1:13" ht="15.75" thickBot="1" x14ac:dyDescent="0.3">
      <c r="C22" s="46">
        <v>33</v>
      </c>
      <c r="D22" s="47"/>
    </row>
    <row r="23" spans="1:13" x14ac:dyDescent="0.25">
      <c r="C23" s="52" t="s">
        <v>2</v>
      </c>
      <c r="D23" s="53"/>
    </row>
    <row r="24" spans="1:13" ht="15.75" thickBot="1" x14ac:dyDescent="0.3">
      <c r="C24" s="46" t="str">
        <f>C22*2&amp;" km"</f>
        <v>66 km</v>
      </c>
      <c r="D24" s="47"/>
    </row>
    <row r="26" spans="1:13" ht="42.75" x14ac:dyDescent="0.25">
      <c r="C26" s="10" t="s">
        <v>40</v>
      </c>
      <c r="D26" s="10" t="s">
        <v>41</v>
      </c>
      <c r="E26" s="10" t="s">
        <v>42</v>
      </c>
    </row>
    <row r="27" spans="1:13" ht="22.5" customHeight="1" x14ac:dyDescent="0.25">
      <c r="C27" s="11" t="s">
        <v>30</v>
      </c>
      <c r="D27" s="11" t="s">
        <v>31</v>
      </c>
      <c r="E27" s="14">
        <f>Tableau2[[#Totals],[TOTAL]]*0.305+(1188)</f>
        <v>1188</v>
      </c>
    </row>
    <row r="29" spans="1:13" x14ac:dyDescent="0.25">
      <c r="C29" s="45" t="s">
        <v>32</v>
      </c>
      <c r="D29" s="45"/>
      <c r="E29" s="45"/>
      <c r="F29" s="45"/>
    </row>
    <row r="31" spans="1:13" x14ac:dyDescent="0.25">
      <c r="A31" s="12" t="s">
        <v>33</v>
      </c>
      <c r="B31" s="13"/>
      <c r="C31" s="45" t="s">
        <v>47</v>
      </c>
      <c r="D31" s="45"/>
      <c r="E31" s="45" t="s">
        <v>34</v>
      </c>
      <c r="F31" s="45"/>
      <c r="G31" s="45" t="s">
        <v>35</v>
      </c>
      <c r="H31" s="45"/>
      <c r="I31" s="29"/>
      <c r="J31" s="29"/>
    </row>
    <row r="32" spans="1:13" x14ac:dyDescent="0.25">
      <c r="A32" s="9" t="s">
        <v>36</v>
      </c>
      <c r="B32" s="1"/>
      <c r="C32" s="44" t="s">
        <v>48</v>
      </c>
      <c r="D32" s="44"/>
      <c r="E32" s="44" t="s">
        <v>53</v>
      </c>
      <c r="F32" s="44"/>
      <c r="G32" s="44" t="s">
        <v>58</v>
      </c>
      <c r="H32" s="44"/>
      <c r="I32" s="30"/>
      <c r="J32" s="30"/>
    </row>
    <row r="33" spans="1:10" x14ac:dyDescent="0.25">
      <c r="A33" s="9" t="s">
        <v>37</v>
      </c>
      <c r="B33" s="1"/>
      <c r="C33" s="44" t="s">
        <v>49</v>
      </c>
      <c r="D33" s="44"/>
      <c r="E33" s="44" t="s">
        <v>54</v>
      </c>
      <c r="F33" s="44"/>
      <c r="G33" s="44" t="s">
        <v>59</v>
      </c>
      <c r="H33" s="44"/>
      <c r="I33" s="30"/>
      <c r="J33" s="30"/>
    </row>
    <row r="34" spans="1:10" x14ac:dyDescent="0.25">
      <c r="A34" s="9" t="s">
        <v>31</v>
      </c>
      <c r="B34" s="1"/>
      <c r="C34" s="44" t="s">
        <v>50</v>
      </c>
      <c r="D34" s="44"/>
      <c r="E34" s="44" t="s">
        <v>55</v>
      </c>
      <c r="F34" s="44"/>
      <c r="G34" s="44" t="s">
        <v>60</v>
      </c>
      <c r="H34" s="44"/>
      <c r="I34" s="30"/>
      <c r="J34" s="30"/>
    </row>
    <row r="35" spans="1:10" x14ac:dyDescent="0.25">
      <c r="A35" s="9" t="s">
        <v>38</v>
      </c>
      <c r="B35" s="1"/>
      <c r="C35" s="44" t="s">
        <v>51</v>
      </c>
      <c r="D35" s="44"/>
      <c r="E35" s="44" t="s">
        <v>56</v>
      </c>
      <c r="F35" s="44"/>
      <c r="G35" s="44" t="s">
        <v>61</v>
      </c>
      <c r="H35" s="44"/>
      <c r="I35" s="30"/>
      <c r="J35" s="30"/>
    </row>
    <row r="36" spans="1:10" x14ac:dyDescent="0.25">
      <c r="A36" s="9" t="s">
        <v>39</v>
      </c>
      <c r="B36" s="1"/>
      <c r="C36" s="44" t="s">
        <v>52</v>
      </c>
      <c r="D36" s="44"/>
      <c r="E36" s="44" t="s">
        <v>57</v>
      </c>
      <c r="F36" s="44"/>
      <c r="G36" s="44" t="s">
        <v>62</v>
      </c>
      <c r="H36" s="44"/>
      <c r="I36" s="30"/>
      <c r="J36" s="30"/>
    </row>
  </sheetData>
  <mergeCells count="25">
    <mergeCell ref="C24:D24"/>
    <mergeCell ref="E31:F31"/>
    <mergeCell ref="C31:D31"/>
    <mergeCell ref="G31:H31"/>
    <mergeCell ref="C19:D19"/>
    <mergeCell ref="C20:D20"/>
    <mergeCell ref="C21:D21"/>
    <mergeCell ref="C22:D22"/>
    <mergeCell ref="C23:D23"/>
    <mergeCell ref="C36:D36"/>
    <mergeCell ref="E36:F36"/>
    <mergeCell ref="G36:H36"/>
    <mergeCell ref="C29:F29"/>
    <mergeCell ref="C34:D34"/>
    <mergeCell ref="E34:F34"/>
    <mergeCell ref="G34:H34"/>
    <mergeCell ref="C35:D35"/>
    <mergeCell ref="E35:F35"/>
    <mergeCell ref="G35:H35"/>
    <mergeCell ref="G32:H32"/>
    <mergeCell ref="E32:F32"/>
    <mergeCell ref="C32:D32"/>
    <mergeCell ref="C33:D33"/>
    <mergeCell ref="E33:F33"/>
    <mergeCell ref="G33:H33"/>
  </mergeCells>
  <phoneticPr fontId="12" type="noConversion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ED803-E618-4CCC-902B-BD9F62A66BC6}">
  <sheetPr codeName="Feuil11">
    <tabColor rgb="FF00B0F0"/>
  </sheetPr>
  <dimension ref="A1:I31"/>
  <sheetViews>
    <sheetView workbookViewId="0">
      <selection sqref="A1:B13"/>
    </sheetView>
  </sheetViews>
  <sheetFormatPr baseColWidth="10" defaultRowHeight="14.25" x14ac:dyDescent="0.2"/>
  <cols>
    <col min="1" max="16384" width="11.42578125" style="36"/>
  </cols>
  <sheetData>
    <row r="1" spans="1:8" x14ac:dyDescent="0.2">
      <c r="A1" s="37">
        <v>43831</v>
      </c>
      <c r="B1" s="39" t="s">
        <v>94</v>
      </c>
      <c r="C1" s="37"/>
    </row>
    <row r="2" spans="1:8" x14ac:dyDescent="0.2">
      <c r="A2" s="37">
        <v>43933</v>
      </c>
      <c r="B2" s="39" t="s">
        <v>95</v>
      </c>
      <c r="C2" s="37"/>
    </row>
    <row r="3" spans="1:8" x14ac:dyDescent="0.2">
      <c r="A3" s="37">
        <f>A2+1</f>
        <v>43934</v>
      </c>
      <c r="B3" s="39" t="s">
        <v>96</v>
      </c>
      <c r="C3" s="37"/>
    </row>
    <row r="4" spans="1:8" x14ac:dyDescent="0.2">
      <c r="A4" s="37">
        <v>43952</v>
      </c>
      <c r="B4" s="39" t="s">
        <v>97</v>
      </c>
      <c r="C4" s="37"/>
    </row>
    <row r="5" spans="1:8" x14ac:dyDescent="0.2">
      <c r="A5" s="37">
        <v>43959</v>
      </c>
      <c r="B5" s="39" t="s">
        <v>98</v>
      </c>
      <c r="C5" s="37"/>
    </row>
    <row r="6" spans="1:8" x14ac:dyDescent="0.2">
      <c r="A6" s="37">
        <v>43972</v>
      </c>
      <c r="B6" s="39" t="s">
        <v>99</v>
      </c>
      <c r="C6" s="37"/>
    </row>
    <row r="7" spans="1:8" x14ac:dyDescent="0.2">
      <c r="A7" s="37">
        <v>43982</v>
      </c>
      <c r="B7" s="39" t="s">
        <v>100</v>
      </c>
      <c r="C7" s="37"/>
    </row>
    <row r="8" spans="1:8" x14ac:dyDescent="0.2">
      <c r="A8" s="37">
        <f>A7+1</f>
        <v>43983</v>
      </c>
      <c r="B8" s="39" t="s">
        <v>96</v>
      </c>
      <c r="C8" s="37"/>
    </row>
    <row r="9" spans="1:8" x14ac:dyDescent="0.2">
      <c r="A9" s="37">
        <v>44026</v>
      </c>
      <c r="B9" s="39" t="s">
        <v>101</v>
      </c>
      <c r="C9" s="37"/>
      <c r="F9" s="37"/>
    </row>
    <row r="10" spans="1:8" x14ac:dyDescent="0.2">
      <c r="A10" s="37">
        <v>44058</v>
      </c>
      <c r="B10" s="39" t="s">
        <v>102</v>
      </c>
      <c r="C10" s="37"/>
      <c r="H10" s="37"/>
    </row>
    <row r="11" spans="1:8" x14ac:dyDescent="0.2">
      <c r="A11" s="37">
        <v>44136</v>
      </c>
      <c r="B11" s="39" t="s">
        <v>103</v>
      </c>
      <c r="C11" s="37"/>
    </row>
    <row r="12" spans="1:8" x14ac:dyDescent="0.2">
      <c r="A12" s="37">
        <v>44146</v>
      </c>
      <c r="B12" s="39" t="s">
        <v>104</v>
      </c>
      <c r="C12" s="37"/>
    </row>
    <row r="13" spans="1:8" x14ac:dyDescent="0.2">
      <c r="A13" s="37">
        <v>44190</v>
      </c>
      <c r="B13" s="38" t="s">
        <v>105</v>
      </c>
      <c r="C13" s="37"/>
    </row>
    <row r="19" spans="5:9" x14ac:dyDescent="0.2">
      <c r="I19" s="37"/>
    </row>
    <row r="20" spans="5:9" x14ac:dyDescent="0.2">
      <c r="I20" s="37"/>
    </row>
    <row r="21" spans="5:9" x14ac:dyDescent="0.2">
      <c r="I21" s="37"/>
    </row>
    <row r="22" spans="5:9" x14ac:dyDescent="0.2">
      <c r="I22" s="37"/>
    </row>
    <row r="23" spans="5:9" x14ac:dyDescent="0.2">
      <c r="I23" s="37"/>
    </row>
    <row r="24" spans="5:9" x14ac:dyDescent="0.2">
      <c r="I24" s="37"/>
    </row>
    <row r="25" spans="5:9" x14ac:dyDescent="0.2">
      <c r="E25" s="36" t="s">
        <v>106</v>
      </c>
      <c r="I25" s="37"/>
    </row>
    <row r="26" spans="5:9" x14ac:dyDescent="0.2">
      <c r="I26" s="37"/>
    </row>
    <row r="27" spans="5:9" x14ac:dyDescent="0.2">
      <c r="I27" s="37"/>
    </row>
    <row r="28" spans="5:9" x14ac:dyDescent="0.2">
      <c r="I28" s="37"/>
    </row>
    <row r="29" spans="5:9" x14ac:dyDescent="0.2">
      <c r="I29" s="37"/>
    </row>
    <row r="30" spans="5:9" x14ac:dyDescent="0.2">
      <c r="I30" s="37"/>
    </row>
    <row r="31" spans="5:9" x14ac:dyDescent="0.2">
      <c r="I31" s="3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Feuil1</vt:lpstr>
      <vt:lpstr>Proposition</vt:lpstr>
      <vt:lpstr>BILAN</vt:lpstr>
      <vt:lpstr>Fériés</vt:lpstr>
      <vt:lpstr>beat10</vt:lpstr>
      <vt:lpstr>CorrespondanceMois</vt:lpstr>
      <vt:lpstr>CorrespondanceTypeTranche</vt:lpstr>
      <vt:lpstr>ferie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Romain Marais</dc:creator>
  <cp:lastModifiedBy>DjiDji</cp:lastModifiedBy>
  <dcterms:created xsi:type="dcterms:W3CDTF">2020-07-15T01:25:44Z</dcterms:created>
  <dcterms:modified xsi:type="dcterms:W3CDTF">2020-08-26T15:00:28Z</dcterms:modified>
</cp:coreProperties>
</file>