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8145"/>
  </bookViews>
  <sheets>
    <sheet name="Calcul" sheetId="1" r:id="rId1"/>
    <sheet name="Récapitulation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4" i="1"/>
  <c r="AB5"/>
  <c r="AB6"/>
  <c r="AB7"/>
  <c r="AB8"/>
  <c r="AB9"/>
  <c r="AB10"/>
  <c r="I7" s="1"/>
  <c r="AB11"/>
  <c r="AB12"/>
  <c r="AB13"/>
  <c r="AB14"/>
  <c r="AB15"/>
  <c r="AB16"/>
  <c r="AB17"/>
  <c r="AB18"/>
  <c r="Q7" s="1"/>
  <c r="AB19"/>
  <c r="AB20"/>
  <c r="AB3"/>
  <c r="AD4"/>
  <c r="AD5"/>
  <c r="AD6"/>
  <c r="AD7"/>
  <c r="AD8"/>
  <c r="AD9"/>
  <c r="AD10"/>
  <c r="AD11"/>
  <c r="AD12"/>
  <c r="AD13"/>
  <c r="AD14"/>
  <c r="AD15"/>
  <c r="AD16"/>
  <c r="AD17"/>
  <c r="AD18"/>
  <c r="AD19"/>
  <c r="AD20"/>
  <c r="AD3"/>
  <c r="AD22" s="1"/>
  <c r="AE4"/>
  <c r="AE22" s="1"/>
  <c r="AE5"/>
  <c r="AE6"/>
  <c r="AE7"/>
  <c r="AE8"/>
  <c r="AE9"/>
  <c r="AE10"/>
  <c r="AE11"/>
  <c r="AE12"/>
  <c r="AE13"/>
  <c r="AE14"/>
  <c r="AE15"/>
  <c r="AE16"/>
  <c r="AE17"/>
  <c r="AE18"/>
  <c r="AE19"/>
  <c r="AE20"/>
  <c r="AE3"/>
  <c r="AC4"/>
  <c r="AC5"/>
  <c r="AC6"/>
  <c r="AC7"/>
  <c r="AC8"/>
  <c r="AC9"/>
  <c r="AC10"/>
  <c r="AC11"/>
  <c r="AC12"/>
  <c r="AC13"/>
  <c r="AC14"/>
  <c r="AC15"/>
  <c r="AC16"/>
  <c r="AC17"/>
  <c r="AC18"/>
  <c r="AC19"/>
  <c r="AC20"/>
  <c r="AC3"/>
  <c r="AC22" s="1"/>
  <c r="Z4"/>
  <c r="Z5"/>
  <c r="Z6"/>
  <c r="Z7"/>
  <c r="Z8"/>
  <c r="Z9"/>
  <c r="Z10"/>
  <c r="Z11"/>
  <c r="Z12"/>
  <c r="Z13"/>
  <c r="Z14"/>
  <c r="Z15"/>
  <c r="Z16"/>
  <c r="Z17"/>
  <c r="Z18"/>
  <c r="Z19"/>
  <c r="Z20"/>
  <c r="Z3"/>
  <c r="Z22" s="1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3"/>
  <c r="AA22" s="1"/>
  <c r="E7"/>
  <c r="F7"/>
  <c r="J7"/>
  <c r="M7"/>
  <c r="N7"/>
  <c r="R7"/>
  <c r="S7" l="1"/>
  <c r="AB22"/>
  <c r="O7"/>
  <c r="G7"/>
  <c r="C7"/>
  <c r="K7"/>
  <c r="B7"/>
  <c r="P7"/>
  <c r="L7"/>
  <c r="H7"/>
  <c r="D7"/>
  <c r="T7"/>
  <c r="M9" s="1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T8"/>
  <c r="T5"/>
  <c r="T10"/>
  <c r="S7" i="2"/>
  <c r="R7"/>
  <c r="Q7"/>
  <c r="P7"/>
  <c r="O7"/>
  <c r="N7"/>
  <c r="M7"/>
  <c r="L7"/>
  <c r="K7"/>
  <c r="J7"/>
  <c r="I7"/>
  <c r="H7"/>
  <c r="G7"/>
  <c r="F7"/>
  <c r="E7"/>
  <c r="D7"/>
  <c r="C7"/>
  <c r="B7"/>
  <c r="A7"/>
  <c r="S5"/>
  <c r="R5"/>
  <c r="Q5"/>
  <c r="P5"/>
  <c r="O5"/>
  <c r="N5"/>
  <c r="M5"/>
  <c r="L5"/>
  <c r="K5"/>
  <c r="J5"/>
  <c r="I5"/>
  <c r="H5"/>
  <c r="G5"/>
  <c r="F5"/>
  <c r="E5"/>
  <c r="D5"/>
  <c r="C5"/>
  <c r="B5"/>
  <c r="A5"/>
  <c r="T7"/>
  <c r="T5"/>
  <c r="I11" i="1" l="1"/>
  <c r="K11"/>
  <c r="E9"/>
  <c r="M11"/>
  <c r="I9"/>
  <c r="S11"/>
  <c r="N9"/>
  <c r="P11"/>
  <c r="O11"/>
  <c r="E11"/>
  <c r="K9" l="1"/>
  <c r="O9"/>
  <c r="B9"/>
  <c r="B11"/>
  <c r="D11"/>
  <c r="D9"/>
  <c r="N11"/>
  <c r="P9"/>
  <c r="H9"/>
  <c r="H11"/>
  <c r="C9"/>
  <c r="C11"/>
  <c r="F11"/>
  <c r="F9"/>
  <c r="G11"/>
  <c r="G9"/>
  <c r="Q11"/>
  <c r="Q9"/>
  <c r="L11"/>
  <c r="L9"/>
  <c r="S9"/>
  <c r="J9"/>
  <c r="J11"/>
  <c r="R9"/>
  <c r="R11"/>
  <c r="T11" l="1"/>
  <c r="B12" s="1"/>
  <c r="T9"/>
</calcChain>
</file>

<file path=xl/sharedStrings.xml><?xml version="1.0" encoding="utf-8"?>
<sst xmlns="http://schemas.openxmlformats.org/spreadsheetml/2006/main" count="29" uniqueCount="29">
  <si>
    <t>TROU</t>
  </si>
  <si>
    <t>PAR</t>
  </si>
  <si>
    <t>Pts Stableford</t>
  </si>
  <si>
    <t>Résultats</t>
  </si>
  <si>
    <t>Coups reçus</t>
  </si>
  <si>
    <t>Score Brut Ajusté</t>
  </si>
  <si>
    <t>Index joué</t>
  </si>
  <si>
    <t>Slope</t>
  </si>
  <si>
    <t>SSS</t>
  </si>
  <si>
    <t>Par</t>
  </si>
  <si>
    <t>Résultats Bruts</t>
  </si>
  <si>
    <t>coups reçus</t>
  </si>
  <si>
    <t>((index*slope)/113)+(SSS-par)</t>
  </si>
  <si>
    <t>Index</t>
  </si>
  <si>
    <t>hcp</t>
  </si>
  <si>
    <t>Calcul coups reçus</t>
  </si>
  <si>
    <t>Calcul index différentiel</t>
  </si>
  <si>
    <t>Montauban</t>
  </si>
  <si>
    <t>(113/slope)*(SBA-SSS)</t>
  </si>
  <si>
    <t>RESULTATS GOLF WHS 3</t>
  </si>
  <si>
    <t>Le nombre de coups rendus est donné par la formule en V12,</t>
  </si>
  <si>
    <t>Ces coups sont à répartir de la façon suivante:</t>
  </si>
  <si>
    <t>Si supérieur à 18 mais inférieur à 36 on met 1 point à chaque trou plus 1 point sur les X trous les plus difficiles: dans mon exemple 2 pts à T2, T10 et T11,</t>
  </si>
  <si>
    <t>tous les trous plus 1 point aux T10, T2, T11, T14</t>
  </si>
  <si>
    <t>Si inférieur à 18 on met 1 point sur les X trous les plus difficiles: si V12 =15 on met 1 point partout sauf à T16,T4 et T11.</t>
  </si>
  <si>
    <t>Si égal à 18 on met 1 point à chaque trou</t>
  </si>
  <si>
    <t>Si supérieur à 36 et jusquà 54 on met 2 points à tous les trous plus 1 point aux X trous les plus difficiles: dans mon exemple si V12 était égal à 40 on aurait 2 points à</t>
  </si>
  <si>
    <t>Trou</t>
  </si>
  <si>
    <t>Coups rendus</t>
  </si>
</sst>
</file>

<file path=xl/styles.xml><?xml version="1.0" encoding="utf-8"?>
<styleSheet xmlns="http://schemas.openxmlformats.org/spreadsheetml/2006/main">
  <numFmts count="2">
    <numFmt numFmtId="41" formatCode="_-* #,##0\ _€_-;\-* #,##0\ _€_-;_-* &quot;-&quot;\ _€_-;_-@_-"/>
    <numFmt numFmtId="164" formatCode="0.0"/>
  </numFmts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5" xfId="0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/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 applyProtection="1">
      <alignment horizontal="center"/>
    </xf>
    <xf numFmtId="0" fontId="1" fillId="0" borderId="6" xfId="0" applyFont="1" applyBorder="1" applyAlignment="1">
      <alignment horizontal="center"/>
    </xf>
    <xf numFmtId="14" fontId="1" fillId="4" borderId="13" xfId="0" applyNumberFormat="1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/>
    <xf numFmtId="0" fontId="0" fillId="0" borderId="0" xfId="0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Border="1"/>
    <xf numFmtId="1" fontId="0" fillId="0" borderId="0" xfId="0" applyNumberFormat="1"/>
    <xf numFmtId="0" fontId="0" fillId="2" borderId="15" xfId="0" applyFill="1" applyBorder="1" applyAlignment="1">
      <alignment horizontal="center"/>
    </xf>
    <xf numFmtId="4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24"/>
  <sheetViews>
    <sheetView tabSelected="1" workbookViewId="0">
      <selection activeCell="X24" sqref="X24"/>
    </sheetView>
  </sheetViews>
  <sheetFormatPr baseColWidth="10" defaultColWidth="10.7109375" defaultRowHeight="15"/>
  <cols>
    <col min="1" max="1" width="20" customWidth="1"/>
    <col min="2" max="20" width="4.85546875" customWidth="1"/>
    <col min="21" max="21" width="21.140625" customWidth="1"/>
    <col min="26" max="31" width="10.7109375" style="6"/>
  </cols>
  <sheetData>
    <row r="1" spans="1:40" ht="14.45" customHeight="1" thickBot="1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9"/>
      <c r="V1" s="9"/>
      <c r="W1" s="9"/>
      <c r="X1" s="9"/>
      <c r="Y1" s="9"/>
      <c r="Z1" s="6" t="s">
        <v>28</v>
      </c>
    </row>
    <row r="2" spans="1:40" ht="30" thickTop="1" thickBot="1">
      <c r="A2" s="32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4"/>
      <c r="Y2" s="30" t="s">
        <v>27</v>
      </c>
      <c r="Z2" s="11">
        <v>1</v>
      </c>
      <c r="AA2" s="11">
        <v>18</v>
      </c>
      <c r="AB2" s="11">
        <v>19</v>
      </c>
      <c r="AC2" s="11">
        <v>36</v>
      </c>
      <c r="AD2" s="11">
        <v>37</v>
      </c>
      <c r="AE2" s="11">
        <v>54</v>
      </c>
    </row>
    <row r="3" spans="1:40" ht="18" customHeight="1" thickTop="1">
      <c r="A3" s="1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6" t="s">
        <v>17</v>
      </c>
      <c r="Y3" s="40">
        <v>1</v>
      </c>
      <c r="Z3" s="41">
        <f>IF($V$12&gt;=18,0,IF($Y3&lt;=$V$12,1,0))</f>
        <v>0</v>
      </c>
      <c r="AA3" s="41">
        <f>IF($V$12=18,1,0)</f>
        <v>0</v>
      </c>
      <c r="AB3" s="41">
        <f>IF(AND($V$12&gt;18,$V$12&lt;36),IF($Y3&lt;=$V$12-18,2,1),0)</f>
        <v>2</v>
      </c>
      <c r="AC3" s="41">
        <f>IF($V$12=36,2,0)</f>
        <v>0</v>
      </c>
      <c r="AD3" s="41">
        <f>IF(AND($V$12&gt;36,$V$12&lt;54),IF($Y3&lt;=$V$12-36,3,2),0)</f>
        <v>0</v>
      </c>
      <c r="AE3" s="41">
        <f>IF($V$12=54,3,0)</f>
        <v>0</v>
      </c>
    </row>
    <row r="4" spans="1:40" ht="18" customHeight="1">
      <c r="A4" s="13" t="s">
        <v>0</v>
      </c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>
        <v>7</v>
      </c>
      <c r="I4" s="1">
        <v>8</v>
      </c>
      <c r="J4" s="1">
        <v>9</v>
      </c>
      <c r="K4" s="1">
        <v>10</v>
      </c>
      <c r="L4" s="1">
        <v>11</v>
      </c>
      <c r="M4" s="1">
        <v>12</v>
      </c>
      <c r="N4" s="1">
        <v>13</v>
      </c>
      <c r="O4" s="1">
        <v>14</v>
      </c>
      <c r="P4" s="1">
        <v>15</v>
      </c>
      <c r="Q4" s="1">
        <v>16</v>
      </c>
      <c r="R4" s="1">
        <v>17</v>
      </c>
      <c r="S4" s="1">
        <v>18</v>
      </c>
      <c r="T4" s="1"/>
      <c r="U4" s="6" t="s">
        <v>7</v>
      </c>
      <c r="V4" s="15">
        <v>129</v>
      </c>
      <c r="Y4" s="40">
        <v>2</v>
      </c>
      <c r="Z4" s="41">
        <f t="shared" ref="Z4:Z20" si="0">IF($V$12&gt;=18,0,IF($Y4&lt;=$V$12,1,0))</f>
        <v>0</v>
      </c>
      <c r="AA4" s="41">
        <f t="shared" ref="AA4:AA20" si="1">IF($V$12=18,1,0)</f>
        <v>0</v>
      </c>
      <c r="AB4" s="41">
        <f t="shared" ref="AB4:AB20" si="2">IF(AND($V$12&gt;18,$V$12&lt;36),IF($Y4&lt;=$V$12-18,2,1),0)</f>
        <v>2</v>
      </c>
      <c r="AC4" s="41">
        <f t="shared" ref="AC4:AC20" si="3">IF($V$12=36,2,0)</f>
        <v>0</v>
      </c>
      <c r="AD4" s="41">
        <f t="shared" ref="AD4:AD20" si="4">IF(AND($V$12&gt;36,$V$12&lt;54),IF($Y4&lt;=$V$12-36,3,2),0)</f>
        <v>0</v>
      </c>
      <c r="AE4" s="41">
        <f t="shared" ref="AE4:AE20" si="5">IF($V$12=54,3,0)</f>
        <v>0</v>
      </c>
    </row>
    <row r="5" spans="1:40" ht="18" customHeight="1">
      <c r="A5" s="13" t="s">
        <v>1</v>
      </c>
      <c r="B5" s="1">
        <v>4</v>
      </c>
      <c r="C5" s="1">
        <v>4</v>
      </c>
      <c r="D5" s="1">
        <v>4</v>
      </c>
      <c r="E5" s="1">
        <v>3</v>
      </c>
      <c r="F5" s="1">
        <v>4</v>
      </c>
      <c r="G5" s="1">
        <v>5</v>
      </c>
      <c r="H5" s="1">
        <v>3</v>
      </c>
      <c r="I5" s="1">
        <v>5</v>
      </c>
      <c r="J5" s="1">
        <v>4</v>
      </c>
      <c r="K5" s="1">
        <v>4</v>
      </c>
      <c r="L5" s="1">
        <v>4</v>
      </c>
      <c r="M5" s="1">
        <v>3</v>
      </c>
      <c r="N5" s="1">
        <v>5</v>
      </c>
      <c r="O5" s="1">
        <v>4</v>
      </c>
      <c r="P5" s="1">
        <v>4</v>
      </c>
      <c r="Q5" s="1">
        <v>3</v>
      </c>
      <c r="R5" s="1">
        <v>4</v>
      </c>
      <c r="S5" s="1">
        <v>5</v>
      </c>
      <c r="T5" s="1">
        <f>SUM(B5:S5)</f>
        <v>72</v>
      </c>
      <c r="U5" s="6" t="s">
        <v>8</v>
      </c>
      <c r="V5" s="15">
        <v>72.099999999999994</v>
      </c>
      <c r="Y5" s="40">
        <v>3</v>
      </c>
      <c r="Z5" s="41">
        <f t="shared" si="0"/>
        <v>0</v>
      </c>
      <c r="AA5" s="41">
        <f t="shared" si="1"/>
        <v>0</v>
      </c>
      <c r="AB5" s="41">
        <f t="shared" si="2"/>
        <v>2</v>
      </c>
      <c r="AC5" s="41">
        <f t="shared" si="3"/>
        <v>0</v>
      </c>
      <c r="AD5" s="41">
        <f t="shared" si="4"/>
        <v>0</v>
      </c>
      <c r="AE5" s="41">
        <f t="shared" si="5"/>
        <v>0</v>
      </c>
    </row>
    <row r="6" spans="1:40" ht="18" customHeight="1">
      <c r="A6" s="26" t="s">
        <v>14</v>
      </c>
      <c r="B6" s="27">
        <v>9</v>
      </c>
      <c r="C6" s="27">
        <v>2</v>
      </c>
      <c r="D6" s="27">
        <v>15</v>
      </c>
      <c r="E6" s="27">
        <v>17</v>
      </c>
      <c r="F6" s="27">
        <v>5</v>
      </c>
      <c r="G6" s="27">
        <v>11</v>
      </c>
      <c r="H6" s="27">
        <v>13</v>
      </c>
      <c r="I6" s="27">
        <v>6</v>
      </c>
      <c r="J6" s="27">
        <v>10</v>
      </c>
      <c r="K6" s="27">
        <v>1</v>
      </c>
      <c r="L6" s="27">
        <v>3</v>
      </c>
      <c r="M6" s="27">
        <v>14</v>
      </c>
      <c r="N6" s="27">
        <v>16</v>
      </c>
      <c r="O6" s="27">
        <v>4</v>
      </c>
      <c r="P6" s="27">
        <v>12</v>
      </c>
      <c r="Q6" s="27">
        <v>18</v>
      </c>
      <c r="R6" s="27">
        <v>7</v>
      </c>
      <c r="S6" s="27">
        <v>8</v>
      </c>
      <c r="T6" s="27"/>
      <c r="U6" s="6" t="s">
        <v>9</v>
      </c>
      <c r="V6" s="15">
        <v>72</v>
      </c>
      <c r="Y6" s="40">
        <v>4</v>
      </c>
      <c r="Z6" s="41">
        <f t="shared" si="0"/>
        <v>0</v>
      </c>
      <c r="AA6" s="41">
        <f t="shared" si="1"/>
        <v>0</v>
      </c>
      <c r="AB6" s="41">
        <f t="shared" si="2"/>
        <v>2</v>
      </c>
      <c r="AC6" s="41">
        <f t="shared" si="3"/>
        <v>0</v>
      </c>
      <c r="AD6" s="41">
        <f t="shared" si="4"/>
        <v>0</v>
      </c>
      <c r="AE6" s="41">
        <f t="shared" si="5"/>
        <v>0</v>
      </c>
    </row>
    <row r="7" spans="1:40" ht="18" customHeight="1" thickBot="1">
      <c r="A7" s="3" t="s">
        <v>4</v>
      </c>
      <c r="B7" s="4">
        <f>INDEX($Z$3:$AE$20,MATCH(B$4,$Y$3:$Y$20,0),MATCH($V$12,$Z$2:$AE$2,1))</f>
        <v>2</v>
      </c>
      <c r="C7" s="4">
        <f t="shared" ref="C7:S7" si="6">INDEX($Z$3:$AE$20,MATCH(C$4,$Y$3:$Y$20,0),MATCH($V$12,$Z$2:$AE$2,1))</f>
        <v>2</v>
      </c>
      <c r="D7" s="4">
        <f t="shared" si="6"/>
        <v>2</v>
      </c>
      <c r="E7" s="4">
        <f t="shared" si="6"/>
        <v>2</v>
      </c>
      <c r="F7" s="4">
        <f t="shared" si="6"/>
        <v>2</v>
      </c>
      <c r="G7" s="4">
        <f t="shared" si="6"/>
        <v>2</v>
      </c>
      <c r="H7" s="4">
        <f t="shared" si="6"/>
        <v>1</v>
      </c>
      <c r="I7" s="4">
        <f t="shared" si="6"/>
        <v>1</v>
      </c>
      <c r="J7" s="4">
        <f t="shared" si="6"/>
        <v>1</v>
      </c>
      <c r="K7" s="4">
        <f t="shared" si="6"/>
        <v>1</v>
      </c>
      <c r="L7" s="4">
        <f t="shared" si="6"/>
        <v>1</v>
      </c>
      <c r="M7" s="4">
        <f t="shared" si="6"/>
        <v>1</v>
      </c>
      <c r="N7" s="4">
        <f t="shared" si="6"/>
        <v>1</v>
      </c>
      <c r="O7" s="4">
        <f t="shared" si="6"/>
        <v>1</v>
      </c>
      <c r="P7" s="4">
        <f t="shared" si="6"/>
        <v>1</v>
      </c>
      <c r="Q7" s="4">
        <f t="shared" si="6"/>
        <v>1</v>
      </c>
      <c r="R7" s="4">
        <f t="shared" si="6"/>
        <v>1</v>
      </c>
      <c r="S7" s="4">
        <f t="shared" si="6"/>
        <v>1</v>
      </c>
      <c r="T7" s="25">
        <f>V12</f>
        <v>24</v>
      </c>
      <c r="U7" s="24" t="s">
        <v>13</v>
      </c>
      <c r="V7" s="10">
        <v>17.899999999999999</v>
      </c>
      <c r="Y7" s="40">
        <v>5</v>
      </c>
      <c r="Z7" s="41">
        <f t="shared" si="0"/>
        <v>0</v>
      </c>
      <c r="AA7" s="41">
        <f t="shared" si="1"/>
        <v>0</v>
      </c>
      <c r="AB7" s="41">
        <f t="shared" si="2"/>
        <v>2</v>
      </c>
      <c r="AC7" s="41">
        <f t="shared" si="3"/>
        <v>0</v>
      </c>
      <c r="AD7" s="41">
        <f t="shared" si="4"/>
        <v>0</v>
      </c>
      <c r="AE7" s="41">
        <f t="shared" si="5"/>
        <v>0</v>
      </c>
    </row>
    <row r="8" spans="1:40" ht="18" customHeight="1" thickBot="1">
      <c r="A8" s="22" t="s">
        <v>3</v>
      </c>
      <c r="B8" s="23">
        <v>9</v>
      </c>
      <c r="C8" s="23">
        <v>8</v>
      </c>
      <c r="D8" s="23">
        <v>6</v>
      </c>
      <c r="E8" s="23">
        <v>4</v>
      </c>
      <c r="F8" s="23">
        <v>6</v>
      </c>
      <c r="G8" s="23">
        <v>6</v>
      </c>
      <c r="H8" s="23">
        <v>3</v>
      </c>
      <c r="I8" s="23">
        <v>5</v>
      </c>
      <c r="J8" s="23">
        <v>7</v>
      </c>
      <c r="K8" s="23">
        <v>5</v>
      </c>
      <c r="L8" s="23">
        <v>7</v>
      </c>
      <c r="M8" s="23">
        <v>4</v>
      </c>
      <c r="N8" s="23">
        <v>6</v>
      </c>
      <c r="O8" s="23">
        <v>5</v>
      </c>
      <c r="P8" s="23">
        <v>5</v>
      </c>
      <c r="Q8" s="23">
        <v>4</v>
      </c>
      <c r="R8" s="23">
        <v>5</v>
      </c>
      <c r="S8" s="23">
        <v>10</v>
      </c>
      <c r="T8" s="23">
        <f>SUM(B8:S8)</f>
        <v>105</v>
      </c>
      <c r="V8" s="16"/>
      <c r="W8" s="10"/>
      <c r="X8" s="10"/>
      <c r="Y8" s="40">
        <v>6</v>
      </c>
      <c r="Z8" s="41">
        <f t="shared" si="0"/>
        <v>0</v>
      </c>
      <c r="AA8" s="41">
        <f t="shared" si="1"/>
        <v>0</v>
      </c>
      <c r="AB8" s="41">
        <f t="shared" si="2"/>
        <v>2</v>
      </c>
      <c r="AC8" s="41">
        <f t="shared" si="3"/>
        <v>0</v>
      </c>
      <c r="AD8" s="41">
        <f t="shared" si="4"/>
        <v>0</v>
      </c>
      <c r="AE8" s="41">
        <f t="shared" si="5"/>
        <v>0</v>
      </c>
      <c r="AF8" s="10"/>
      <c r="AG8" s="10"/>
      <c r="AH8" s="10"/>
      <c r="AI8" s="10"/>
      <c r="AJ8" s="10"/>
      <c r="AK8" s="10"/>
      <c r="AL8" s="10"/>
      <c r="AM8" s="10"/>
      <c r="AN8" s="10"/>
    </row>
    <row r="9" spans="1:40" ht="18" customHeight="1">
      <c r="A9" s="21" t="s">
        <v>2</v>
      </c>
      <c r="B9" s="20">
        <f t="shared" ref="B9:S9" si="7">IF(B8="","",IF(B8=B5+B7+1,1,IF(B8&gt;=B5+B7+2,0,IF(B8=B5+B7-1,3,IF(B8=B5+B7-2,4,IF(B8=B5+B7-3,5,IF(B8=B5+B7-4,6,2)))))))</f>
        <v>0</v>
      </c>
      <c r="C9" s="20">
        <f t="shared" si="7"/>
        <v>0</v>
      </c>
      <c r="D9" s="20">
        <f t="shared" si="7"/>
        <v>2</v>
      </c>
      <c r="E9" s="20">
        <f t="shared" si="7"/>
        <v>3</v>
      </c>
      <c r="F9" s="20">
        <f t="shared" si="7"/>
        <v>2</v>
      </c>
      <c r="G9" s="20">
        <f t="shared" si="7"/>
        <v>3</v>
      </c>
      <c r="H9" s="20">
        <f t="shared" si="7"/>
        <v>3</v>
      </c>
      <c r="I9" s="20">
        <f t="shared" si="7"/>
        <v>3</v>
      </c>
      <c r="J9" s="20">
        <f t="shared" si="7"/>
        <v>0</v>
      </c>
      <c r="K9" s="20">
        <f t="shared" si="7"/>
        <v>2</v>
      </c>
      <c r="L9" s="20">
        <f t="shared" si="7"/>
        <v>0</v>
      </c>
      <c r="M9" s="20">
        <f t="shared" si="7"/>
        <v>2</v>
      </c>
      <c r="N9" s="20">
        <f t="shared" si="7"/>
        <v>2</v>
      </c>
      <c r="O9" s="20">
        <f t="shared" si="7"/>
        <v>2</v>
      </c>
      <c r="P9" s="20">
        <f t="shared" si="7"/>
        <v>2</v>
      </c>
      <c r="Q9" s="20">
        <f t="shared" si="7"/>
        <v>2</v>
      </c>
      <c r="R9" s="20">
        <f t="shared" si="7"/>
        <v>2</v>
      </c>
      <c r="S9" s="20">
        <f t="shared" si="7"/>
        <v>0</v>
      </c>
      <c r="T9" s="5">
        <f>SUM(B9:S9)</f>
        <v>30</v>
      </c>
      <c r="U9" s="16" t="s">
        <v>16</v>
      </c>
      <c r="V9" t="s">
        <v>18</v>
      </c>
      <c r="Y9" s="40">
        <v>7</v>
      </c>
      <c r="Z9" s="41">
        <f t="shared" si="0"/>
        <v>0</v>
      </c>
      <c r="AA9" s="41">
        <f t="shared" si="1"/>
        <v>0</v>
      </c>
      <c r="AB9" s="41">
        <f t="shared" si="2"/>
        <v>1</v>
      </c>
      <c r="AC9" s="41">
        <f t="shared" si="3"/>
        <v>0</v>
      </c>
      <c r="AD9" s="41">
        <f t="shared" si="4"/>
        <v>0</v>
      </c>
      <c r="AE9" s="41">
        <f t="shared" si="5"/>
        <v>0</v>
      </c>
    </row>
    <row r="10" spans="1:40" ht="18" customHeight="1">
      <c r="A10" s="14" t="s">
        <v>10</v>
      </c>
      <c r="B10" s="5">
        <f t="shared" ref="B10:S10" si="8">IF(B8="","",IF(B8=B5+1,1,IF(B8&gt;=B5+2,0,IF(B8=B5-1,3,IF(B8=B5-2,4,IF(B8=B5-3,5,IF(B8=B5-4,6,2)))))))</f>
        <v>0</v>
      </c>
      <c r="C10" s="5">
        <f t="shared" si="8"/>
        <v>0</v>
      </c>
      <c r="D10" s="5">
        <f t="shared" si="8"/>
        <v>0</v>
      </c>
      <c r="E10" s="5">
        <f t="shared" si="8"/>
        <v>1</v>
      </c>
      <c r="F10" s="5">
        <f t="shared" si="8"/>
        <v>0</v>
      </c>
      <c r="G10" s="5">
        <f t="shared" si="8"/>
        <v>1</v>
      </c>
      <c r="H10" s="5">
        <f t="shared" si="8"/>
        <v>2</v>
      </c>
      <c r="I10" s="5">
        <f t="shared" si="8"/>
        <v>2</v>
      </c>
      <c r="J10" s="5">
        <f t="shared" si="8"/>
        <v>0</v>
      </c>
      <c r="K10" s="5">
        <f t="shared" si="8"/>
        <v>1</v>
      </c>
      <c r="L10" s="5">
        <f t="shared" si="8"/>
        <v>0</v>
      </c>
      <c r="M10" s="5">
        <f t="shared" si="8"/>
        <v>1</v>
      </c>
      <c r="N10" s="5">
        <f t="shared" si="8"/>
        <v>1</v>
      </c>
      <c r="O10" s="5">
        <f t="shared" si="8"/>
        <v>1</v>
      </c>
      <c r="P10" s="5">
        <f t="shared" si="8"/>
        <v>1</v>
      </c>
      <c r="Q10" s="5">
        <f t="shared" si="8"/>
        <v>1</v>
      </c>
      <c r="R10" s="5">
        <f t="shared" si="8"/>
        <v>1</v>
      </c>
      <c r="S10" s="5">
        <f t="shared" si="8"/>
        <v>0</v>
      </c>
      <c r="T10" s="11">
        <f>SUM(B10:S10)</f>
        <v>13</v>
      </c>
      <c r="Y10" s="40">
        <v>8</v>
      </c>
      <c r="Z10" s="41">
        <f t="shared" si="0"/>
        <v>0</v>
      </c>
      <c r="AA10" s="41">
        <f t="shared" si="1"/>
        <v>0</v>
      </c>
      <c r="AB10" s="41">
        <f t="shared" si="2"/>
        <v>1</v>
      </c>
      <c r="AC10" s="41">
        <f t="shared" si="3"/>
        <v>0</v>
      </c>
      <c r="AD10" s="41">
        <f t="shared" si="4"/>
        <v>0</v>
      </c>
      <c r="AE10" s="41">
        <f t="shared" si="5"/>
        <v>0</v>
      </c>
    </row>
    <row r="11" spans="1:40" ht="18" customHeight="1" thickBot="1">
      <c r="A11" s="14" t="s">
        <v>5</v>
      </c>
      <c r="B11" s="19">
        <f t="shared" ref="B11:S11" si="9">IF(B8="","",IF(B8&gt;=B5+B7+2,B5+B7+2,IF(B8&lt;B5+B7+2,B8)))</f>
        <v>8</v>
      </c>
      <c r="C11" s="19">
        <f t="shared" si="9"/>
        <v>8</v>
      </c>
      <c r="D11" s="19">
        <f t="shared" si="9"/>
        <v>6</v>
      </c>
      <c r="E11" s="19">
        <f t="shared" si="9"/>
        <v>4</v>
      </c>
      <c r="F11" s="19">
        <f t="shared" si="9"/>
        <v>6</v>
      </c>
      <c r="G11" s="19">
        <f t="shared" si="9"/>
        <v>6</v>
      </c>
      <c r="H11" s="19">
        <f t="shared" si="9"/>
        <v>3</v>
      </c>
      <c r="I11" s="19">
        <f t="shared" si="9"/>
        <v>5</v>
      </c>
      <c r="J11" s="19">
        <f t="shared" si="9"/>
        <v>7</v>
      </c>
      <c r="K11" s="19">
        <f t="shared" si="9"/>
        <v>5</v>
      </c>
      <c r="L11" s="19">
        <f t="shared" si="9"/>
        <v>7</v>
      </c>
      <c r="M11" s="19">
        <f t="shared" si="9"/>
        <v>4</v>
      </c>
      <c r="N11" s="19">
        <f t="shared" si="9"/>
        <v>6</v>
      </c>
      <c r="O11" s="19">
        <f t="shared" si="9"/>
        <v>5</v>
      </c>
      <c r="P11" s="19">
        <f t="shared" si="9"/>
        <v>5</v>
      </c>
      <c r="Q11" s="19">
        <f t="shared" si="9"/>
        <v>4</v>
      </c>
      <c r="R11" s="19">
        <f t="shared" si="9"/>
        <v>5</v>
      </c>
      <c r="S11" s="19">
        <f t="shared" si="9"/>
        <v>8</v>
      </c>
      <c r="T11" s="11">
        <f>SUM(B11:S11)</f>
        <v>102</v>
      </c>
      <c r="U11" s="9" t="s">
        <v>15</v>
      </c>
      <c r="V11" s="9" t="s">
        <v>12</v>
      </c>
      <c r="W11" s="9"/>
      <c r="Y11" s="40">
        <v>9</v>
      </c>
      <c r="Z11" s="41">
        <f t="shared" si="0"/>
        <v>0</v>
      </c>
      <c r="AA11" s="41">
        <f t="shared" si="1"/>
        <v>0</v>
      </c>
      <c r="AB11" s="41">
        <f t="shared" si="2"/>
        <v>1</v>
      </c>
      <c r="AC11" s="41">
        <f t="shared" si="3"/>
        <v>0</v>
      </c>
      <c r="AD11" s="41">
        <f t="shared" si="4"/>
        <v>0</v>
      </c>
      <c r="AE11" s="41">
        <f t="shared" si="5"/>
        <v>0</v>
      </c>
    </row>
    <row r="12" spans="1:40" ht="18" customHeight="1" thickTop="1" thickBot="1">
      <c r="A12" s="17" t="s">
        <v>6</v>
      </c>
      <c r="B12" s="35">
        <f>IF(T8=0,"",(113/V4)*(T11-V5))</f>
        <v>26.191472868217058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7"/>
      <c r="T12" s="18"/>
      <c r="U12" s="16" t="s">
        <v>11</v>
      </c>
      <c r="V12" s="8">
        <v>24</v>
      </c>
      <c r="W12" s="9"/>
      <c r="X12" s="9"/>
      <c r="Y12" s="40">
        <v>10</v>
      </c>
      <c r="Z12" s="41">
        <f t="shared" si="0"/>
        <v>0</v>
      </c>
      <c r="AA12" s="41">
        <f t="shared" si="1"/>
        <v>0</v>
      </c>
      <c r="AB12" s="41">
        <f t="shared" si="2"/>
        <v>1</v>
      </c>
      <c r="AC12" s="41">
        <f t="shared" si="3"/>
        <v>0</v>
      </c>
      <c r="AD12" s="41">
        <f t="shared" si="4"/>
        <v>0</v>
      </c>
      <c r="AE12" s="41">
        <f t="shared" si="5"/>
        <v>0</v>
      </c>
    </row>
    <row r="13" spans="1:40" ht="15.75" thickTop="1">
      <c r="B13" s="38" t="s">
        <v>20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Y13" s="40">
        <v>11</v>
      </c>
      <c r="Z13" s="41">
        <f t="shared" si="0"/>
        <v>0</v>
      </c>
      <c r="AA13" s="41">
        <f t="shared" si="1"/>
        <v>0</v>
      </c>
      <c r="AB13" s="41">
        <f t="shared" si="2"/>
        <v>1</v>
      </c>
      <c r="AC13" s="41">
        <f t="shared" si="3"/>
        <v>0</v>
      </c>
      <c r="AD13" s="41">
        <f t="shared" si="4"/>
        <v>0</v>
      </c>
      <c r="AE13" s="41">
        <f t="shared" si="5"/>
        <v>0</v>
      </c>
    </row>
    <row r="14" spans="1:40">
      <c r="B14" s="31" t="s">
        <v>21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Y14" s="40">
        <v>12</v>
      </c>
      <c r="Z14" s="41">
        <f t="shared" si="0"/>
        <v>0</v>
      </c>
      <c r="AA14" s="41">
        <f t="shared" si="1"/>
        <v>0</v>
      </c>
      <c r="AB14" s="41">
        <f t="shared" si="2"/>
        <v>1</v>
      </c>
      <c r="AC14" s="41">
        <f t="shared" si="3"/>
        <v>0</v>
      </c>
      <c r="AD14" s="41">
        <f t="shared" si="4"/>
        <v>0</v>
      </c>
      <c r="AE14" s="41">
        <f t="shared" si="5"/>
        <v>0</v>
      </c>
    </row>
    <row r="15" spans="1:40">
      <c r="B15" s="31" t="s">
        <v>24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Y15" s="40">
        <v>13</v>
      </c>
      <c r="Z15" s="41">
        <f t="shared" si="0"/>
        <v>0</v>
      </c>
      <c r="AA15" s="41">
        <f t="shared" si="1"/>
        <v>0</v>
      </c>
      <c r="AB15" s="41">
        <f t="shared" si="2"/>
        <v>1</v>
      </c>
      <c r="AC15" s="41">
        <f t="shared" si="3"/>
        <v>0</v>
      </c>
      <c r="AD15" s="41">
        <f t="shared" si="4"/>
        <v>0</v>
      </c>
      <c r="AE15" s="41">
        <f t="shared" si="5"/>
        <v>0</v>
      </c>
    </row>
    <row r="16" spans="1:40">
      <c r="B16" s="31" t="s">
        <v>25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Y16" s="40">
        <v>14</v>
      </c>
      <c r="Z16" s="41">
        <f t="shared" si="0"/>
        <v>0</v>
      </c>
      <c r="AA16" s="41">
        <f t="shared" si="1"/>
        <v>0</v>
      </c>
      <c r="AB16" s="41">
        <f t="shared" si="2"/>
        <v>1</v>
      </c>
      <c r="AC16" s="41">
        <f t="shared" si="3"/>
        <v>0</v>
      </c>
      <c r="AD16" s="41">
        <f t="shared" si="4"/>
        <v>0</v>
      </c>
      <c r="AE16" s="41">
        <f t="shared" si="5"/>
        <v>0</v>
      </c>
    </row>
    <row r="17" spans="2:31">
      <c r="B17" s="31" t="s">
        <v>22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40">
        <v>15</v>
      </c>
      <c r="Z17" s="41">
        <f t="shared" si="0"/>
        <v>0</v>
      </c>
      <c r="AA17" s="41">
        <f t="shared" si="1"/>
        <v>0</v>
      </c>
      <c r="AB17" s="41">
        <f t="shared" si="2"/>
        <v>1</v>
      </c>
      <c r="AC17" s="41">
        <f t="shared" si="3"/>
        <v>0</v>
      </c>
      <c r="AD17" s="41">
        <f t="shared" si="4"/>
        <v>0</v>
      </c>
      <c r="AE17" s="41">
        <f t="shared" si="5"/>
        <v>0</v>
      </c>
    </row>
    <row r="18" spans="2:31">
      <c r="B18" s="31" t="s">
        <v>26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Y18" s="40">
        <v>16</v>
      </c>
      <c r="Z18" s="41">
        <f t="shared" si="0"/>
        <v>0</v>
      </c>
      <c r="AA18" s="41">
        <f t="shared" si="1"/>
        <v>0</v>
      </c>
      <c r="AB18" s="41">
        <f t="shared" si="2"/>
        <v>1</v>
      </c>
      <c r="AC18" s="41">
        <f t="shared" si="3"/>
        <v>0</v>
      </c>
      <c r="AD18" s="41">
        <f t="shared" si="4"/>
        <v>0</v>
      </c>
      <c r="AE18" s="41">
        <f t="shared" si="5"/>
        <v>0</v>
      </c>
    </row>
    <row r="19" spans="2:31">
      <c r="B19" s="31" t="s">
        <v>23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Y19" s="40">
        <v>17</v>
      </c>
      <c r="Z19" s="41">
        <f t="shared" si="0"/>
        <v>0</v>
      </c>
      <c r="AA19" s="41">
        <f t="shared" si="1"/>
        <v>0</v>
      </c>
      <c r="AB19" s="41">
        <f t="shared" si="2"/>
        <v>1</v>
      </c>
      <c r="AC19" s="41">
        <f t="shared" si="3"/>
        <v>0</v>
      </c>
      <c r="AD19" s="41">
        <f t="shared" si="4"/>
        <v>0</v>
      </c>
      <c r="AE19" s="41">
        <f t="shared" si="5"/>
        <v>0</v>
      </c>
    </row>
    <row r="20" spans="2:31">
      <c r="Y20" s="40">
        <v>18</v>
      </c>
      <c r="Z20" s="41">
        <f t="shared" si="0"/>
        <v>0</v>
      </c>
      <c r="AA20" s="41">
        <f t="shared" si="1"/>
        <v>0</v>
      </c>
      <c r="AB20" s="41">
        <f t="shared" si="2"/>
        <v>1</v>
      </c>
      <c r="AC20" s="41">
        <f t="shared" si="3"/>
        <v>0</v>
      </c>
      <c r="AD20" s="41">
        <f t="shared" si="4"/>
        <v>0</v>
      </c>
      <c r="AE20" s="41">
        <f t="shared" si="5"/>
        <v>0</v>
      </c>
    </row>
    <row r="22" spans="2:31">
      <c r="Z22" s="6">
        <f>SUM(Z3:Z20)</f>
        <v>0</v>
      </c>
      <c r="AA22" s="6">
        <f t="shared" ref="AA22:AE22" si="10">SUM(AA3:AA20)</f>
        <v>0</v>
      </c>
      <c r="AB22" s="6">
        <f t="shared" si="10"/>
        <v>24</v>
      </c>
      <c r="AC22" s="6">
        <f t="shared" si="10"/>
        <v>0</v>
      </c>
      <c r="AD22" s="6">
        <f t="shared" si="10"/>
        <v>0</v>
      </c>
      <c r="AE22" s="6">
        <f t="shared" si="10"/>
        <v>0</v>
      </c>
    </row>
    <row r="24" spans="2:31">
      <c r="V24" s="39"/>
    </row>
  </sheetData>
  <mergeCells count="9">
    <mergeCell ref="B17:X17"/>
    <mergeCell ref="B18:W18"/>
    <mergeCell ref="B19:T19"/>
    <mergeCell ref="B15:V15"/>
    <mergeCell ref="A2:T2"/>
    <mergeCell ref="B12:S12"/>
    <mergeCell ref="B13:T13"/>
    <mergeCell ref="B14:S14"/>
    <mergeCell ref="B16:T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T21"/>
  <sheetViews>
    <sheetView workbookViewId="0">
      <selection activeCell="H21" sqref="H21"/>
    </sheetView>
  </sheetViews>
  <sheetFormatPr baseColWidth="10" defaultColWidth="10.7109375" defaultRowHeight="15"/>
  <cols>
    <col min="2" max="24" width="5.7109375" customWidth="1"/>
  </cols>
  <sheetData>
    <row r="5" spans="1:20" s="6" customFormat="1">
      <c r="A5" s="7" t="e">
        <f>Calcul!#REF!</f>
        <v>#REF!</v>
      </c>
      <c r="B5" s="8" t="e">
        <f>Calcul!#REF!</f>
        <v>#REF!</v>
      </c>
      <c r="C5" s="8" t="e">
        <f>Calcul!#REF!</f>
        <v>#REF!</v>
      </c>
      <c r="D5" s="8" t="e">
        <f>Calcul!#REF!</f>
        <v>#REF!</v>
      </c>
      <c r="E5" s="8" t="e">
        <f>Calcul!#REF!</f>
        <v>#REF!</v>
      </c>
      <c r="F5" s="8" t="e">
        <f>Calcul!#REF!</f>
        <v>#REF!</v>
      </c>
      <c r="G5" s="8" t="e">
        <f>Calcul!#REF!</f>
        <v>#REF!</v>
      </c>
      <c r="H5" s="8" t="e">
        <f>Calcul!#REF!</f>
        <v>#REF!</v>
      </c>
      <c r="I5" s="8" t="e">
        <f>Calcul!#REF!</f>
        <v>#REF!</v>
      </c>
      <c r="J5" s="8" t="e">
        <f>Calcul!#REF!</f>
        <v>#REF!</v>
      </c>
      <c r="K5" s="8" t="e">
        <f>Calcul!#REF!</f>
        <v>#REF!</v>
      </c>
      <c r="L5" s="8" t="e">
        <f>Calcul!#REF!</f>
        <v>#REF!</v>
      </c>
      <c r="M5" s="8" t="e">
        <f>Calcul!#REF!</f>
        <v>#REF!</v>
      </c>
      <c r="N5" s="8" t="e">
        <f>Calcul!#REF!</f>
        <v>#REF!</v>
      </c>
      <c r="O5" s="8" t="e">
        <f>Calcul!#REF!</f>
        <v>#REF!</v>
      </c>
      <c r="P5" s="8" t="e">
        <f>Calcul!#REF!</f>
        <v>#REF!</v>
      </c>
      <c r="Q5" s="8" t="e">
        <f>Calcul!#REF!</f>
        <v>#REF!</v>
      </c>
      <c r="R5" s="8" t="e">
        <f>Calcul!#REF!</f>
        <v>#REF!</v>
      </c>
      <c r="S5" s="8" t="e">
        <f>Calcul!#REF!</f>
        <v>#REF!</v>
      </c>
      <c r="T5" s="6" t="e">
        <f>Calcul!#REF!</f>
        <v>#REF!</v>
      </c>
    </row>
    <row r="6" spans="1:20" s="6" customFormat="1"/>
    <row r="7" spans="1:20" s="6" customFormat="1">
      <c r="A7" s="7" t="str">
        <f>Calcul!A4</f>
        <v>TROU</v>
      </c>
      <c r="B7" s="6">
        <f>Calcul!B4</f>
        <v>1</v>
      </c>
      <c r="C7" s="6">
        <f>Calcul!C4</f>
        <v>2</v>
      </c>
      <c r="D7" s="6">
        <f>Calcul!D4</f>
        <v>3</v>
      </c>
      <c r="E7" s="6">
        <f>Calcul!E4</f>
        <v>4</v>
      </c>
      <c r="F7" s="6">
        <f>Calcul!F4</f>
        <v>5</v>
      </c>
      <c r="G7" s="6">
        <f>Calcul!G4</f>
        <v>6</v>
      </c>
      <c r="H7" s="6">
        <f>Calcul!H4</f>
        <v>7</v>
      </c>
      <c r="I7" s="6">
        <f>Calcul!I4</f>
        <v>8</v>
      </c>
      <c r="J7" s="6">
        <f>Calcul!J4</f>
        <v>9</v>
      </c>
      <c r="K7" s="6">
        <f>Calcul!K4</f>
        <v>10</v>
      </c>
      <c r="L7" s="6">
        <f>Calcul!L4</f>
        <v>11</v>
      </c>
      <c r="M7" s="6">
        <f>Calcul!M4</f>
        <v>12</v>
      </c>
      <c r="N7" s="6">
        <f>Calcul!N4</f>
        <v>13</v>
      </c>
      <c r="O7" s="6">
        <f>Calcul!O4</f>
        <v>14</v>
      </c>
      <c r="P7" s="6">
        <f>Calcul!P4</f>
        <v>15</v>
      </c>
      <c r="Q7" s="6">
        <f>Calcul!Q4</f>
        <v>16</v>
      </c>
      <c r="R7" s="6">
        <f>Calcul!R4</f>
        <v>17</v>
      </c>
      <c r="S7" s="6">
        <f>Calcul!S4</f>
        <v>18</v>
      </c>
      <c r="T7" s="6">
        <f>Calcul!T5</f>
        <v>72</v>
      </c>
    </row>
    <row r="8" spans="1:20" s="6" customFormat="1"/>
    <row r="9" spans="1:20" s="6" customFormat="1">
      <c r="A9" s="7"/>
    </row>
    <row r="10" spans="1:20" s="6" customFormat="1"/>
    <row r="11" spans="1:20" s="6" customFormat="1"/>
    <row r="12" spans="1:20" s="6" customFormat="1"/>
    <row r="13" spans="1:20" s="6" customFormat="1"/>
    <row r="14" spans="1:20" s="6" customFormat="1"/>
    <row r="15" spans="1:20" s="6" customFormat="1"/>
    <row r="16" spans="1:20" s="6" customFormat="1"/>
    <row r="17" s="6" customFormat="1"/>
    <row r="18" s="6" customFormat="1"/>
    <row r="19" s="6" customFormat="1"/>
    <row r="20" s="6" customFormat="1"/>
    <row r="21" s="6" customFormat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</vt:lpstr>
      <vt:lpstr>Récapitulation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Lyne et Jean Louis</dc:creator>
  <cp:lastModifiedBy>TISSOT</cp:lastModifiedBy>
  <dcterms:created xsi:type="dcterms:W3CDTF">2016-02-10T21:23:17Z</dcterms:created>
  <dcterms:modified xsi:type="dcterms:W3CDTF">2020-07-15T12:17:49Z</dcterms:modified>
</cp:coreProperties>
</file>