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285" activeTab="1"/>
  </bookViews>
  <sheets>
    <sheet name="Feuil1" sheetId="1" r:id="rId1"/>
    <sheet name="Feuil2" sheetId="2" r:id="rId2"/>
  </sheets>
  <definedNames>
    <definedName name="code1">Feuil1!$G$6:$G$20</definedName>
    <definedName name="code2">Feuil1!$I$6:$I$20</definedName>
    <definedName name="resultat">Feuil1!$C$6:$C$20</definedName>
  </definedNames>
  <calcPr calcId="124519"/>
</workbook>
</file>

<file path=xl/calcChain.xml><?xml version="1.0" encoding="utf-8"?>
<calcChain xmlns="http://schemas.openxmlformats.org/spreadsheetml/2006/main">
  <c r="A11" i="2" a="1"/>
  <c r="A11" s="1"/>
  <c r="E11" s="1"/>
  <c r="A9" a="1"/>
  <c r="A10" a="1"/>
  <c r="A8" a="1"/>
  <c r="A7" a="1"/>
  <c r="A10" l="1"/>
  <c r="E10" s="1"/>
  <c r="A9"/>
  <c r="E9" s="1"/>
  <c r="B11"/>
  <c r="D11"/>
  <c r="C11"/>
  <c r="A8"/>
  <c r="A7"/>
  <c r="E7" s="1"/>
  <c r="B9" l="1"/>
  <c r="C9"/>
  <c r="D10"/>
  <c r="C10"/>
  <c r="D9"/>
  <c r="B10"/>
  <c r="E8"/>
  <c r="C8"/>
  <c r="D8"/>
  <c r="B8"/>
  <c r="C7"/>
  <c r="D7"/>
  <c r="B7"/>
</calcChain>
</file>

<file path=xl/sharedStrings.xml><?xml version="1.0" encoding="utf-8"?>
<sst xmlns="http://schemas.openxmlformats.org/spreadsheetml/2006/main" count="92" uniqueCount="44">
  <si>
    <t>Num</t>
  </si>
  <si>
    <t>Nom et Prenom</t>
  </si>
  <si>
    <t>Genre</t>
  </si>
  <si>
    <t>Date naissance</t>
  </si>
  <si>
    <t>Profil</t>
  </si>
  <si>
    <t>Cat</t>
  </si>
  <si>
    <t>Region</t>
  </si>
  <si>
    <t>XAVIER</t>
  </si>
  <si>
    <t>M</t>
  </si>
  <si>
    <t>TSSI</t>
  </si>
  <si>
    <t>A</t>
  </si>
  <si>
    <t>CENTRAL</t>
  </si>
  <si>
    <t>JDNFO</t>
  </si>
  <si>
    <t>F</t>
  </si>
  <si>
    <t>TSSO</t>
  </si>
  <si>
    <t>M-CHARI</t>
  </si>
  <si>
    <t>CJDKSO</t>
  </si>
  <si>
    <t>A2</t>
  </si>
  <si>
    <t>OMIL BION</t>
  </si>
  <si>
    <t>TSSR</t>
  </si>
  <si>
    <t>MK</t>
  </si>
  <si>
    <t>HUINE NUR</t>
  </si>
  <si>
    <t>FS</t>
  </si>
  <si>
    <t>III</t>
  </si>
  <si>
    <t>LOGONE</t>
  </si>
  <si>
    <t>JFLD</t>
  </si>
  <si>
    <t>ATS</t>
  </si>
  <si>
    <t>C</t>
  </si>
  <si>
    <t>IUNED BERI</t>
  </si>
  <si>
    <t>YERII LOUM</t>
  </si>
  <si>
    <t>NDURINE KLOI</t>
  </si>
  <si>
    <t>IDE</t>
  </si>
  <si>
    <t>B</t>
  </si>
  <si>
    <t>SOERML</t>
  </si>
  <si>
    <t>NFNDE</t>
  </si>
  <si>
    <t>II</t>
  </si>
  <si>
    <t>DJFEND KF</t>
  </si>
  <si>
    <t>OFJRK</t>
  </si>
  <si>
    <t>KFJRUTN</t>
  </si>
  <si>
    <t>UIRHT NJT</t>
  </si>
  <si>
    <t>TSSP</t>
  </si>
  <si>
    <t>genre</t>
  </si>
  <si>
    <t>cat</t>
  </si>
  <si>
    <t>plages nommées de Feuil1 utilisées dans la formule matricielle en colonne 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</si>
</sst>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5:J20"/>
  <sheetViews>
    <sheetView workbookViewId="0">
      <selection activeCell="I6" sqref="I6:I20"/>
    </sheetView>
  </sheetViews>
  <sheetFormatPr baseColWidth="10" defaultRowHeight="15"/>
  <sheetData>
    <row r="5" spans="3:10"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/>
    </row>
    <row r="6" spans="3:10">
      <c r="C6" s="2">
        <v>43</v>
      </c>
      <c r="D6" s="2" t="s">
        <v>7</v>
      </c>
      <c r="E6" s="2" t="s">
        <v>8</v>
      </c>
      <c r="F6" s="3">
        <v>20090</v>
      </c>
      <c r="G6" s="2" t="s">
        <v>9</v>
      </c>
      <c r="H6" s="2" t="s">
        <v>10</v>
      </c>
      <c r="I6" s="4" t="s">
        <v>11</v>
      </c>
      <c r="J6" s="2"/>
    </row>
    <row r="7" spans="3:10">
      <c r="C7" s="2">
        <v>7866745</v>
      </c>
      <c r="D7" s="2" t="s">
        <v>12</v>
      </c>
      <c r="E7" s="2" t="s">
        <v>13</v>
      </c>
      <c r="F7" s="3">
        <v>31413</v>
      </c>
      <c r="G7" s="2" t="s">
        <v>14</v>
      </c>
      <c r="H7" s="2" t="s">
        <v>10</v>
      </c>
      <c r="I7" s="4" t="s">
        <v>15</v>
      </c>
      <c r="J7" s="2"/>
    </row>
    <row r="8" spans="3:10">
      <c r="C8" s="2">
        <v>67</v>
      </c>
      <c r="D8" s="2" t="s">
        <v>16</v>
      </c>
      <c r="E8" s="2" t="s">
        <v>8</v>
      </c>
      <c r="F8" s="3">
        <v>31099</v>
      </c>
      <c r="G8" s="2" t="s">
        <v>14</v>
      </c>
      <c r="H8" s="2" t="s">
        <v>17</v>
      </c>
      <c r="I8" s="4" t="s">
        <v>15</v>
      </c>
      <c r="J8" s="2"/>
    </row>
    <row r="9" spans="3:10">
      <c r="C9" s="2">
        <v>65</v>
      </c>
      <c r="D9" s="2" t="s">
        <v>18</v>
      </c>
      <c r="E9" s="2" t="s">
        <v>13</v>
      </c>
      <c r="F9" s="3">
        <v>29539</v>
      </c>
      <c r="G9" s="2" t="s">
        <v>19</v>
      </c>
      <c r="H9" s="2" t="s">
        <v>10</v>
      </c>
      <c r="I9" s="4" t="s">
        <v>20</v>
      </c>
      <c r="J9" s="2"/>
    </row>
    <row r="10" spans="3:10">
      <c r="C10" s="2">
        <v>74</v>
      </c>
      <c r="D10" s="2" t="s">
        <v>21</v>
      </c>
      <c r="E10" s="2" t="s">
        <v>13</v>
      </c>
      <c r="F10" s="3">
        <v>26503</v>
      </c>
      <c r="G10" s="2" t="s">
        <v>22</v>
      </c>
      <c r="H10" s="2" t="s">
        <v>23</v>
      </c>
      <c r="I10" s="4" t="s">
        <v>24</v>
      </c>
      <c r="J10" s="2"/>
    </row>
    <row r="11" spans="3:10">
      <c r="C11" s="2">
        <v>7346</v>
      </c>
      <c r="D11" s="2" t="s">
        <v>25</v>
      </c>
      <c r="E11" s="2" t="s">
        <v>8</v>
      </c>
      <c r="F11" s="3">
        <v>28756</v>
      </c>
      <c r="G11" s="2" t="s">
        <v>26</v>
      </c>
      <c r="H11" s="2" t="s">
        <v>27</v>
      </c>
      <c r="I11" s="4" t="s">
        <v>15</v>
      </c>
      <c r="J11" s="2"/>
    </row>
    <row r="12" spans="3:10">
      <c r="C12" s="2">
        <v>86884</v>
      </c>
      <c r="D12" s="2" t="s">
        <v>28</v>
      </c>
      <c r="E12" s="2" t="s">
        <v>13</v>
      </c>
      <c r="F12" s="3">
        <v>26503</v>
      </c>
      <c r="G12" s="2" t="s">
        <v>22</v>
      </c>
      <c r="H12" s="2" t="s">
        <v>23</v>
      </c>
      <c r="I12" s="4" t="s">
        <v>15</v>
      </c>
      <c r="J12" s="2"/>
    </row>
    <row r="13" spans="3:10">
      <c r="C13" s="2">
        <v>71418</v>
      </c>
      <c r="D13" s="2" t="s">
        <v>29</v>
      </c>
      <c r="E13" s="2" t="s">
        <v>8</v>
      </c>
      <c r="F13" s="3">
        <v>29279</v>
      </c>
      <c r="G13" s="2" t="s">
        <v>26</v>
      </c>
      <c r="H13" s="2" t="s">
        <v>27</v>
      </c>
      <c r="I13" s="4" t="s">
        <v>15</v>
      </c>
      <c r="J13" s="2"/>
    </row>
    <row r="14" spans="3:10" ht="22.5">
      <c r="C14" s="2">
        <v>676</v>
      </c>
      <c r="D14" s="2" t="s">
        <v>30</v>
      </c>
      <c r="E14" s="2" t="s">
        <v>8</v>
      </c>
      <c r="F14" s="3">
        <v>23012</v>
      </c>
      <c r="G14" s="2" t="s">
        <v>31</v>
      </c>
      <c r="H14" s="2" t="s">
        <v>32</v>
      </c>
      <c r="I14" s="4" t="s">
        <v>20</v>
      </c>
      <c r="J14" s="2"/>
    </row>
    <row r="15" spans="3:10">
      <c r="C15" s="2">
        <v>56486</v>
      </c>
      <c r="D15" s="2" t="s">
        <v>33</v>
      </c>
      <c r="E15" s="2" t="s">
        <v>8</v>
      </c>
      <c r="F15" s="3">
        <v>25721</v>
      </c>
      <c r="G15" s="2" t="s">
        <v>26</v>
      </c>
      <c r="H15" s="2" t="s">
        <v>10</v>
      </c>
      <c r="I15" s="4" t="s">
        <v>15</v>
      </c>
      <c r="J15" s="2"/>
    </row>
    <row r="16" spans="3:10">
      <c r="C16" s="2">
        <v>879</v>
      </c>
      <c r="D16" s="2" t="s">
        <v>34</v>
      </c>
      <c r="E16" s="2" t="s">
        <v>13</v>
      </c>
      <c r="F16" s="3">
        <v>23695</v>
      </c>
      <c r="G16" s="2" t="s">
        <v>22</v>
      </c>
      <c r="H16" s="2" t="s">
        <v>35</v>
      </c>
      <c r="I16" s="4" t="s">
        <v>15</v>
      </c>
      <c r="J16" s="2"/>
    </row>
    <row r="17" spans="3:10">
      <c r="C17" s="2">
        <v>678</v>
      </c>
      <c r="D17" s="2" t="s">
        <v>36</v>
      </c>
      <c r="E17" s="2" t="s">
        <v>13</v>
      </c>
      <c r="F17" s="3">
        <v>29470</v>
      </c>
      <c r="G17" s="2" t="s">
        <v>26</v>
      </c>
      <c r="H17" s="2" t="s">
        <v>27</v>
      </c>
      <c r="I17" s="4" t="s">
        <v>24</v>
      </c>
      <c r="J17" s="2"/>
    </row>
    <row r="18" spans="3:10">
      <c r="C18" s="2">
        <v>645453</v>
      </c>
      <c r="D18" s="2" t="s">
        <v>37</v>
      </c>
      <c r="E18" s="2" t="s">
        <v>13</v>
      </c>
      <c r="F18" s="3">
        <v>29585</v>
      </c>
      <c r="G18" s="2" t="s">
        <v>26</v>
      </c>
      <c r="H18" s="2" t="s">
        <v>27</v>
      </c>
      <c r="I18" s="4" t="s">
        <v>15</v>
      </c>
      <c r="J18" s="2"/>
    </row>
    <row r="19" spans="3:10">
      <c r="C19" s="2">
        <v>56653</v>
      </c>
      <c r="D19" s="2" t="s">
        <v>38</v>
      </c>
      <c r="E19" s="2" t="s">
        <v>13</v>
      </c>
      <c r="F19" s="3">
        <v>30640</v>
      </c>
      <c r="G19" s="2" t="s">
        <v>26</v>
      </c>
      <c r="H19" s="2" t="s">
        <v>27</v>
      </c>
      <c r="I19" s="4" t="s">
        <v>11</v>
      </c>
      <c r="J19" s="2"/>
    </row>
    <row r="20" spans="3:10">
      <c r="C20" s="2">
        <v>78</v>
      </c>
      <c r="D20" s="2" t="s">
        <v>39</v>
      </c>
      <c r="E20" s="2" t="s">
        <v>8</v>
      </c>
      <c r="F20" s="3">
        <v>30025</v>
      </c>
      <c r="G20" s="2" t="s">
        <v>40</v>
      </c>
      <c r="H20" s="2" t="s">
        <v>17</v>
      </c>
      <c r="I20" s="4" t="s">
        <v>15</v>
      </c>
      <c r="J2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J11"/>
  <sheetViews>
    <sheetView tabSelected="1" workbookViewId="0">
      <selection activeCell="I18" sqref="I18"/>
    </sheetView>
  </sheetViews>
  <sheetFormatPr baseColWidth="10" defaultRowHeight="15"/>
  <cols>
    <col min="1" max="1" width="11.42578125" style="17"/>
    <col min="2" max="2" width="15" bestFit="1" customWidth="1"/>
    <col min="3" max="3" width="13.28515625" style="14" customWidth="1"/>
    <col min="4" max="4" width="9.5703125" style="11" customWidth="1"/>
    <col min="5" max="5" width="11.42578125" style="11"/>
  </cols>
  <sheetData>
    <row r="4" spans="1:10">
      <c r="A4" s="15"/>
      <c r="B4" s="7"/>
      <c r="C4" s="12"/>
      <c r="D4" s="9"/>
      <c r="E4" s="9" t="s">
        <v>4</v>
      </c>
      <c r="F4" s="8" t="s">
        <v>26</v>
      </c>
      <c r="G4" s="7"/>
      <c r="H4" s="7"/>
      <c r="I4" s="7" t="s">
        <v>6</v>
      </c>
      <c r="J4" s="8" t="s">
        <v>15</v>
      </c>
    </row>
    <row r="6" spans="1:10" s="11" customFormat="1">
      <c r="A6" s="9" t="s">
        <v>0</v>
      </c>
      <c r="B6" s="9" t="s">
        <v>1</v>
      </c>
      <c r="C6" s="12" t="s">
        <v>3</v>
      </c>
      <c r="D6" s="9" t="s">
        <v>41</v>
      </c>
      <c r="E6" s="9" t="s">
        <v>42</v>
      </c>
      <c r="F6" s="9"/>
      <c r="G6" s="9"/>
      <c r="H6" s="9"/>
      <c r="I6" s="9"/>
      <c r="J6" s="9"/>
    </row>
    <row r="7" spans="1:10">
      <c r="A7" s="16">
        <f t="array" aca="1" ref="A7" ca="1">IF(ROWS($1:1)&lt;=SUMPRODUCT((code1=$F$4)*(code2=$J$4)),INDEX(resultat,SMALL(IF((code1=$F$4)*(code2=$J$4),ROW(INDIRECT("1:"&amp;ROWS(code1)))),ROWS($1:1))),"")</f>
        <v>7346</v>
      </c>
      <c r="B7" s="1" t="str">
        <f ca="1">IFERROR(VLOOKUP($A7,Feuil1!$C$6:$I$19,2,0),"")</f>
        <v>JFLD</v>
      </c>
      <c r="C7" s="13">
        <f ca="1">IFERROR(VLOOKUP($A7,Feuil1!$C$6:$I$19,4,0),"")</f>
        <v>28756</v>
      </c>
      <c r="D7" s="10" t="str">
        <f ca="1">IFERROR(VLOOKUP($A7,Feuil1!$C$6:$I$19,3,0),"")</f>
        <v>M</v>
      </c>
      <c r="E7" s="10" t="str">
        <f ca="1">IFERROR(VLOOKUP($A7,Feuil1!$C$6:$I$19,6,0),"")</f>
        <v>C</v>
      </c>
      <c r="F7" s="6"/>
      <c r="G7" s="6"/>
      <c r="H7" s="6"/>
      <c r="I7" s="6"/>
      <c r="J7" s="6"/>
    </row>
    <row r="8" spans="1:10">
      <c r="A8" s="16">
        <f t="array" aca="1" ref="A8" ca="1">IF(ROWS($1:2)&lt;=SUMPRODUCT((code1=$F$4)*(code2=$J$4)),INDEX(resultat,SMALL(IF((code1=$F$4)*(code2=$J$4),ROW(INDIRECT("1:"&amp;ROWS(code1)))),ROWS($1:2))),"")</f>
        <v>71418</v>
      </c>
      <c r="B8" s="1" t="str">
        <f ca="1">IFERROR(VLOOKUP($A8,Feuil1!$C$6:$I$19,2,0),"")</f>
        <v>YERII LOUM</v>
      </c>
      <c r="C8" s="13">
        <f ca="1">IFERROR(VLOOKUP($A8,Feuil1!$C$6:$I$19,4,0),"")</f>
        <v>29279</v>
      </c>
      <c r="D8" s="10" t="str">
        <f ca="1">IFERROR(VLOOKUP($A8,Feuil1!$C$6:$I$19,3,0),"")</f>
        <v>M</v>
      </c>
      <c r="E8" s="10" t="str">
        <f ca="1">IFERROR(VLOOKUP($A8,Feuil1!$C$6:$I$19,6,0),"")</f>
        <v>C</v>
      </c>
      <c r="F8" s="6"/>
      <c r="G8" s="6"/>
      <c r="H8" s="6"/>
      <c r="I8" s="6"/>
      <c r="J8" s="6"/>
    </row>
    <row r="9" spans="1:10">
      <c r="A9" s="16">
        <f t="array" aca="1" ref="A9" ca="1">IF(ROWS($1:3)&lt;=SUMPRODUCT((code1=$F$4)*(code2=$J$4)),INDEX(resultat,SMALL(IF((code1=$F$4)*(code2=$J$4),ROW(INDIRECT("1:"&amp;ROWS(code1)))),ROWS($1:3))),"")</f>
        <v>56486</v>
      </c>
      <c r="B9" s="1" t="str">
        <f ca="1">IFERROR(VLOOKUP($A9,Feuil1!$C$6:$I$19,2,0),"")</f>
        <v>SOERML</v>
      </c>
      <c r="C9" s="13">
        <f ca="1">IFERROR(VLOOKUP($A9,Feuil1!$C$6:$I$19,4,0),"")</f>
        <v>25721</v>
      </c>
      <c r="D9" s="10" t="str">
        <f ca="1">IFERROR(VLOOKUP($A9,Feuil1!$C$6:$I$19,3,0),"")</f>
        <v>M</v>
      </c>
      <c r="E9" s="10" t="str">
        <f ca="1">IFERROR(VLOOKUP($A9,Feuil1!$C$6:$I$19,6,0),"")</f>
        <v>A</v>
      </c>
      <c r="F9" s="6"/>
      <c r="G9" s="18" t="s">
        <v>43</v>
      </c>
      <c r="H9" s="6"/>
      <c r="I9" s="6"/>
      <c r="J9" s="6"/>
    </row>
    <row r="10" spans="1:10">
      <c r="A10" s="16">
        <f t="array" aca="1" ref="A10" ca="1">IF(ROWS($1:4)&lt;=SUMPRODUCT((code1=$F$4)*(code2=$J$4)),INDEX(resultat,SMALL(IF((code1=$F$4)*(code2=$J$4),ROW(INDIRECT("1:"&amp;ROWS(code1)))),ROWS($1:4))),"")</f>
        <v>645453</v>
      </c>
      <c r="B10" s="1" t="str">
        <f ca="1">IFERROR(VLOOKUP($A10,Feuil1!$C$6:$I$19,2,0),"")</f>
        <v>OFJRK</v>
      </c>
      <c r="C10" s="13">
        <f ca="1">IFERROR(VLOOKUP($A10,Feuil1!$C$6:$I$19,4,0),"")</f>
        <v>29585</v>
      </c>
      <c r="D10" s="10" t="str">
        <f ca="1">IFERROR(VLOOKUP($A10,Feuil1!$C$6:$I$19,3,0),"")</f>
        <v>F</v>
      </c>
      <c r="E10" s="10" t="str">
        <f ca="1">IFERROR(VLOOKUP($A10,Feuil1!$C$6:$I$19,6,0),"")</f>
        <v>C</v>
      </c>
      <c r="F10" s="6"/>
      <c r="G10" s="6"/>
      <c r="H10" s="6"/>
      <c r="I10" s="6"/>
      <c r="J10" s="6"/>
    </row>
    <row r="11" spans="1:10">
      <c r="A11" s="16" t="str">
        <f t="array" aca="1" ref="A11" ca="1">IF(ROWS($1:5)&lt;=SUMPRODUCT((code1=$F$4)*(code2=$J$4)),INDEX(resultat,SMALL(IF((code1=$F$4)*(code2=$J$4),ROW(INDIRECT("1:"&amp;ROWS(code1)))),ROWS($1:5))),"")</f>
        <v/>
      </c>
      <c r="B11" s="1" t="str">
        <f ca="1">IFERROR(VLOOKUP($A11,Feuil1!$C$6:$I$19,2,0),"")</f>
        <v/>
      </c>
      <c r="C11" s="13" t="str">
        <f ca="1">IFERROR(VLOOKUP($A11,Feuil1!$C$6:$I$19,4,0),"")</f>
        <v/>
      </c>
      <c r="D11" s="10" t="str">
        <f ca="1">IFERROR(VLOOKUP($A11,Feuil1!$C$6:$I$19,3,0),"")</f>
        <v/>
      </c>
      <c r="E11" s="10" t="str">
        <f ca="1">IFERROR(VLOOKUP($A11,Feuil1!$C$6:$I$19,6,0),"")</f>
        <v/>
      </c>
      <c r="F11" s="6"/>
      <c r="G11" s="6"/>
      <c r="H11" s="6"/>
      <c r="I11" s="6"/>
      <c r="J11" s="6"/>
    </row>
  </sheetData>
  <dataValidations count="2">
    <dataValidation type="list" allowBlank="1" showInputMessage="1" showErrorMessage="1" sqref="F4">
      <formula1>"TSSI,TSSO,TSSR,FS,ATS,IDE,TSSP"</formula1>
    </dataValidation>
    <dataValidation type="list" allowBlank="1" showInputMessage="1" showErrorMessage="1" sqref="J4">
      <formula1>"M-CHARI,LOGONE,CENTRAL,MK"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Feuil2</vt:lpstr>
      <vt:lpstr>code1</vt:lpstr>
      <vt:lpstr>code2</vt:lpstr>
      <vt:lpstr>resultat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2020-04-08T18:23:30Z</dcterms:created>
  <dcterms:modified xsi:type="dcterms:W3CDTF">2020-04-08T18:41:21Z</dcterms:modified>
</cp:coreProperties>
</file>