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MB\Downloads\"/>
    </mc:Choice>
  </mc:AlternateContent>
  <bookViews>
    <workbookView xWindow="0" yWindow="0" windowWidth="20460" windowHeight="1620" activeTab="1"/>
  </bookViews>
  <sheets>
    <sheet name="Prospection" sheetId="1" r:id="rId1"/>
    <sheet name="SDD" sheetId="2" r:id="rId2"/>
  </sheets>
  <definedNames>
    <definedName name="_xlnm._FilterDatabase" localSheetId="1" hidden="1">SDD!$B$1:$AA$1</definedName>
    <definedName name="Prospection">Prospection!$B$2:$P$13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3" i="2" l="1" a="1"/>
  <c r="E3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2" i="2" a="1"/>
  <c r="E2" i="2" s="1"/>
  <c r="B2" i="2" l="1"/>
  <c r="F3" i="2"/>
  <c r="G3" i="2"/>
  <c r="H3" i="2"/>
  <c r="I3" i="2"/>
  <c r="J3" i="2"/>
  <c r="K3" i="2"/>
  <c r="L3" i="2"/>
  <c r="M3" i="2"/>
  <c r="N3" i="2"/>
  <c r="F4" i="2"/>
  <c r="G4" i="2"/>
  <c r="H4" i="2"/>
  <c r="I4" i="2"/>
  <c r="J4" i="2"/>
  <c r="K4" i="2"/>
  <c r="L4" i="2"/>
  <c r="M4" i="2"/>
  <c r="N4" i="2"/>
  <c r="F5" i="2"/>
  <c r="G5" i="2"/>
  <c r="H5" i="2"/>
  <c r="I5" i="2"/>
  <c r="J5" i="2"/>
  <c r="K5" i="2"/>
  <c r="L5" i="2"/>
  <c r="M5" i="2"/>
  <c r="N5" i="2"/>
  <c r="F6" i="2"/>
  <c r="G6" i="2"/>
  <c r="H6" i="2"/>
  <c r="I6" i="2"/>
  <c r="J6" i="2"/>
  <c r="K6" i="2"/>
  <c r="L6" i="2"/>
  <c r="M6" i="2"/>
  <c r="N6" i="2"/>
  <c r="F7" i="2"/>
  <c r="G7" i="2"/>
  <c r="H7" i="2"/>
  <c r="I7" i="2"/>
  <c r="J7" i="2"/>
  <c r="K7" i="2"/>
  <c r="L7" i="2"/>
  <c r="M7" i="2"/>
  <c r="N7" i="2"/>
  <c r="F8" i="2"/>
  <c r="G8" i="2"/>
  <c r="H8" i="2"/>
  <c r="I8" i="2"/>
  <c r="J8" i="2"/>
  <c r="K8" i="2"/>
  <c r="L8" i="2"/>
  <c r="M8" i="2"/>
  <c r="N8" i="2"/>
  <c r="F9" i="2"/>
  <c r="G9" i="2"/>
  <c r="H9" i="2"/>
  <c r="I9" i="2"/>
  <c r="J9" i="2"/>
  <c r="K9" i="2"/>
  <c r="L9" i="2"/>
  <c r="M9" i="2"/>
  <c r="N9" i="2"/>
  <c r="B3" i="2"/>
  <c r="C3" i="2"/>
  <c r="B4" i="2"/>
  <c r="C4" i="2"/>
  <c r="B5" i="2"/>
  <c r="C5" i="2"/>
  <c r="B6" i="2"/>
  <c r="C6" i="2"/>
  <c r="B7" i="2"/>
  <c r="C7" i="2"/>
  <c r="B8" i="2"/>
  <c r="C8" i="2"/>
  <c r="B9" i="2"/>
  <c r="C9" i="2"/>
  <c r="B10" i="2"/>
  <c r="C10" i="2"/>
  <c r="B11" i="2"/>
  <c r="A11" i="2" s="1"/>
  <c r="C11" i="2"/>
  <c r="B12" i="2"/>
  <c r="C12" i="2"/>
  <c r="B13" i="2"/>
  <c r="C13" i="2"/>
  <c r="AA3" i="2"/>
  <c r="AA4" i="2"/>
  <c r="AA5" i="2"/>
  <c r="AA6" i="2"/>
  <c r="AA7" i="2"/>
  <c r="AA8" i="2"/>
  <c r="AA9" i="2"/>
  <c r="AA2" i="2"/>
  <c r="N2" i="2"/>
  <c r="M2" i="2"/>
  <c r="L2" i="2"/>
  <c r="K2" i="2"/>
  <c r="J2" i="2"/>
  <c r="I2" i="2"/>
  <c r="H2" i="2"/>
  <c r="G2" i="2"/>
  <c r="F2" i="2"/>
  <c r="C2" i="2"/>
  <c r="R3" i="2"/>
  <c r="R5" i="2"/>
  <c r="R2" i="2"/>
  <c r="A12" i="2" l="1"/>
  <c r="A13" i="2"/>
  <c r="A3" i="2" l="1"/>
  <c r="A4" i="2"/>
  <c r="A5" i="2"/>
  <c r="A6" i="2"/>
  <c r="A8" i="2"/>
  <c r="A2" i="2"/>
  <c r="A10" i="2"/>
  <c r="A9" i="2"/>
  <c r="A7" i="2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<sst xmlns="http://schemas.openxmlformats.org/spreadsheetml/2006/main" count="180" uniqueCount="89">
  <si>
    <t>N°</t>
  </si>
  <si>
    <t>Club</t>
  </si>
  <si>
    <t>Sport</t>
  </si>
  <si>
    <t xml:space="preserve">Type </t>
  </si>
  <si>
    <t>Contact</t>
  </si>
  <si>
    <t>Fonction</t>
  </si>
  <si>
    <t>Adresse 1</t>
  </si>
  <si>
    <t>Adresse 2</t>
  </si>
  <si>
    <t>CP</t>
  </si>
  <si>
    <t>Ville</t>
  </si>
  <si>
    <t>Pays</t>
  </si>
  <si>
    <t>Zone</t>
  </si>
  <si>
    <t>Téléphone</t>
  </si>
  <si>
    <t>E-mail</t>
  </si>
  <si>
    <t>Statut</t>
  </si>
  <si>
    <t>Commercial</t>
  </si>
  <si>
    <t>AAE Peronne Natation</t>
  </si>
  <si>
    <t>Natation</t>
  </si>
  <si>
    <t>Prospect</t>
  </si>
  <si>
    <t>Coach</t>
  </si>
  <si>
    <t>France</t>
  </si>
  <si>
    <t>Demande de devis</t>
  </si>
  <si>
    <t>Aalsters Swimming Team</t>
  </si>
  <si>
    <t>Client</t>
  </si>
  <si>
    <t>Belgique</t>
  </si>
  <si>
    <t>ET</t>
  </si>
  <si>
    <t>A contacter</t>
  </si>
  <si>
    <t>AAS Sarcelles 95</t>
  </si>
  <si>
    <t>C</t>
  </si>
  <si>
    <t>AC Bobigny</t>
  </si>
  <si>
    <t>AC Claye Souilly</t>
  </si>
  <si>
    <t>AC Paris Joinville</t>
  </si>
  <si>
    <t>Athlétisme</t>
  </si>
  <si>
    <t>Aqua Club Pontault Roissy</t>
  </si>
  <si>
    <t>AC Seyssinet Natation</t>
  </si>
  <si>
    <t>Date_Demande</t>
  </si>
  <si>
    <t>Période</t>
  </si>
  <si>
    <t>Date_Départ</t>
  </si>
  <si>
    <t>Date_Retour</t>
  </si>
  <si>
    <t>Nuitées</t>
  </si>
  <si>
    <t>Athlètes</t>
  </si>
  <si>
    <t>Budget</t>
  </si>
  <si>
    <t>Destination sélectionnée</t>
  </si>
  <si>
    <t>Date confirmé</t>
  </si>
  <si>
    <t>CA</t>
  </si>
  <si>
    <t>Marge</t>
  </si>
  <si>
    <t>Confirmé</t>
  </si>
  <si>
    <t>A</t>
  </si>
  <si>
    <t>MD</t>
  </si>
  <si>
    <t>Nicolas</t>
  </si>
  <si>
    <t>Mickaël</t>
  </si>
  <si>
    <t xml:space="preserve">Jana </t>
  </si>
  <si>
    <t>Mohamed</t>
  </si>
  <si>
    <t xml:space="preserve">Chafik </t>
  </si>
  <si>
    <t xml:space="preserve">Samy </t>
  </si>
  <si>
    <t xml:space="preserve">Nicolas </t>
  </si>
  <si>
    <t>Lucas</t>
  </si>
  <si>
    <t xml:space="preserve">Mickaël </t>
  </si>
  <si>
    <t>Didier</t>
  </si>
  <si>
    <t>Sauveur</t>
  </si>
  <si>
    <t xml:space="preserve">Fabien </t>
  </si>
  <si>
    <t>Espagne</t>
  </si>
  <si>
    <t>En attente</t>
  </si>
  <si>
    <t>Partenaire</t>
  </si>
  <si>
    <t>Président</t>
  </si>
  <si>
    <t>Secrétaire</t>
  </si>
  <si>
    <t>Trésorier</t>
  </si>
  <si>
    <t>QUESTION 1</t>
  </si>
  <si>
    <t>QUESTION 2</t>
  </si>
  <si>
    <t xml:space="preserve">Info : </t>
  </si>
  <si>
    <t>en ROUGE les problèmatiques rencontrées, la formule fonctionne (sans tri A-&gt;Z ou Z-&gt;A) mais saute des lignes en fonction de la possition du club dans l'onglet Prospection</t>
  </si>
  <si>
    <t>en JAUNE les éléments ajoutés (sans formule) pour le club et qui doit le suivre peut importe si il y a un tri A-&gt;Z ou Z-&gt;A ou si un club vient s'ajouter en fonction de sa position dans la liste Prospection</t>
  </si>
  <si>
    <t>Comment faire pour que la ligne CLUB s'affiche au fur et à mesure que son STATUT (onglet Prospection) évolue en "Demande de devis" SANS qu'une ligne ne soit sautée ?</t>
  </si>
  <si>
    <t xml:space="preserve">Comment faire pour trier A-&gt;Z ou Z-&gt;A sans que cela ne perturbe le tableau ? </t>
  </si>
  <si>
    <t xml:space="preserve">0- Si vous faite le test avec le filtre "Club" A-&gt;Z la liste s'affiche par le bas </t>
  </si>
  <si>
    <t>0- Si vous faite Z-&gt;A cela m'ajoute un club qui n'a pas le statut "Demande de devis" dans l'onglet prospection</t>
  </si>
  <si>
    <t>SIERREUR(INDEX(Prospection!B:B;PETITE.VALEUR(SI(Prospection!O2="Demande de devis";LIGNE(Prospection!$O$2:$O$13)-2;"");LIGNES(A2:A2)));"")</t>
  </si>
  <si>
    <r>
      <t>SIERREUR(INDEX(Prospection 21'!$B:$B;EQUIV(LIGNES('SDD 21'!B$2:B2);</t>
    </r>
    <r>
      <rPr>
        <sz val="11"/>
        <color rgb="FFFF0000"/>
        <rFont val="Calibri"/>
        <family val="2"/>
        <scheme val="minor"/>
      </rPr>
      <t>Prospection 21'!$S:$S</t>
    </r>
    <r>
      <rPr>
        <sz val="11"/>
        <color theme="1"/>
        <rFont val="Calibri"/>
        <family val="2"/>
        <scheme val="minor"/>
      </rPr>
      <t>;0));"")</t>
    </r>
  </si>
  <si>
    <t>J'ai déjà testé la formule 
dans ce dossier</t>
  </si>
  <si>
    <t>Mais aussi dans un 
autre dossier</t>
  </si>
  <si>
    <t>En rouge un système de comptage de ligne</t>
  </si>
  <si>
    <t>0- Idéalement à la suite : position ligne 1, puis 2, puis 3… ainsi de suite</t>
  </si>
  <si>
    <t>0- Et si besoin par la suite d'effectuer des filtres ou des tris... pour mieux retrouver une information</t>
  </si>
  <si>
    <t>attention, formule en E:</t>
  </si>
  <si>
    <t>la formule est matricielle est doit être entrée avec la touche enter en maintenat les touches ctrl ets shift enfoncées</t>
  </si>
  <si>
    <t>pour éviter les facteurs de corrections, les adresses de champs commencent toutes en ligne 1 si c'est possible</t>
  </si>
  <si>
    <t>pour info: le code LIGNE(A1) à la fn de l'item PETITE.VALEUR s'écrit sans S à LIGNE</t>
  </si>
  <si>
    <t>elle doit s'afficher automatiquement entre accolades dans la barre de formule</t>
  </si>
  <si>
    <t>bien limiter les champs et l acopie de la formule aux hauteurs utiles , elle est assez lourde!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</si>
</sst>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* #,##0.00\ &quot;€&quot;_-;\-* #,##0.00\ &quot;€&quot;_-;_-* &quot;-&quot;??\ &quot;€&quot;_-;_-@_-"/>
    <numFmt numFmtId="164" formatCode="0#&quot; &quot;##&quot; &quot;##&quot; &quot;##&quot; &quot;##"/>
    <numFmt numFmtId="165" formatCode="00000"/>
    <numFmt numFmtId="166" formatCode="_ * #,##0_)\ &quot;€&quot;_ ;_ * \(#,##0\)\ &quot;€&quot;_ ;_ * &quot;-&quot;??_)\ &quot;€&quot;_ ;_ @_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rgb="FF000000"/>
      <name val="Arial"/>
      <family val="2"/>
    </font>
    <font>
      <sz val="11"/>
      <color theme="0"/>
      <name val="Arial"/>
      <family val="2"/>
    </font>
    <font>
      <sz val="11"/>
      <color theme="1"/>
      <name val="Arial"/>
      <family val="2"/>
    </font>
    <font>
      <b/>
      <sz val="12"/>
      <color theme="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i/>
      <sz val="11"/>
      <color rgb="FFFF0000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002060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4"/>
      <color rgb="FF00206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rgb="FFEFEFEF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0" borderId="0"/>
  </cellStyleXfs>
  <cellXfs count="53">
    <xf numFmtId="0" fontId="0" fillId="0" borderId="0" xfId="0"/>
    <xf numFmtId="0" fontId="4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/>
    </xf>
    <xf numFmtId="0" fontId="7" fillId="0" borderId="0" xfId="0" applyFont="1"/>
    <xf numFmtId="0" fontId="8" fillId="2" borderId="0" xfId="0" applyFont="1" applyFill="1"/>
    <xf numFmtId="0" fontId="9" fillId="0" borderId="0" xfId="2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2" applyFont="1" applyAlignment="1">
      <alignment horizontal="left" vertical="center"/>
    </xf>
    <xf numFmtId="164" fontId="10" fillId="0" borderId="0" xfId="2" applyNumberFormat="1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164" fontId="10" fillId="0" borderId="0" xfId="2" quotePrefix="1" applyNumberFormat="1" applyFont="1" applyAlignment="1">
      <alignment horizontal="left" vertical="center"/>
    </xf>
    <xf numFmtId="0" fontId="3" fillId="4" borderId="0" xfId="0" applyFont="1" applyFill="1"/>
    <xf numFmtId="14" fontId="5" fillId="3" borderId="0" xfId="0" applyNumberFormat="1" applyFont="1" applyFill="1" applyAlignment="1">
      <alignment horizontal="center" vertical="center"/>
    </xf>
    <xf numFmtId="165" fontId="5" fillId="3" borderId="0" xfId="0" applyNumberFormat="1" applyFont="1" applyFill="1" applyAlignment="1">
      <alignment horizontal="center" vertical="center"/>
    </xf>
    <xf numFmtId="14" fontId="9" fillId="3" borderId="0" xfId="0" applyNumberFormat="1" applyFont="1" applyFill="1" applyAlignment="1">
      <alignment horizontal="center" vertical="center"/>
    </xf>
    <xf numFmtId="166" fontId="5" fillId="3" borderId="0" xfId="1" applyNumberFormat="1" applyFont="1" applyFill="1" applyAlignment="1">
      <alignment horizontal="center" vertical="center"/>
    </xf>
    <xf numFmtId="44" fontId="5" fillId="3" borderId="0" xfId="1" applyFont="1" applyFill="1" applyAlignment="1">
      <alignment horizontal="center" vertical="center"/>
    </xf>
    <xf numFmtId="0" fontId="11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7" fillId="5" borderId="0" xfId="0" applyFont="1" applyFill="1" applyAlignment="1">
      <alignment horizontal="left"/>
    </xf>
    <xf numFmtId="14" fontId="7" fillId="5" borderId="0" xfId="0" applyNumberFormat="1" applyFont="1" applyFill="1" applyAlignment="1">
      <alignment horizontal="center" vertical="center"/>
    </xf>
    <xf numFmtId="14" fontId="10" fillId="5" borderId="0" xfId="0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166" fontId="7" fillId="5" borderId="0" xfId="1" applyNumberFormat="1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44" fontId="7" fillId="5" borderId="0" xfId="1" applyFont="1" applyFill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11" fillId="6" borderId="0" xfId="0" applyFont="1" applyFill="1" applyAlignment="1">
      <alignment horizontal="left"/>
    </xf>
    <xf numFmtId="0" fontId="7" fillId="6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left"/>
    </xf>
    <xf numFmtId="0" fontId="12" fillId="0" borderId="0" xfId="0" applyFont="1"/>
    <xf numFmtId="0" fontId="3" fillId="4" borderId="0" xfId="0" applyFont="1" applyFill="1" applyAlignment="1">
      <alignment wrapText="1"/>
    </xf>
    <xf numFmtId="0" fontId="3" fillId="0" borderId="0" xfId="0" applyFont="1" applyFill="1"/>
    <xf numFmtId="0" fontId="3" fillId="0" borderId="0" xfId="0" applyFont="1" applyFill="1" applyAlignment="1">
      <alignment wrapText="1"/>
    </xf>
    <xf numFmtId="0" fontId="0" fillId="7" borderId="0" xfId="0" applyFill="1"/>
    <xf numFmtId="0" fontId="13" fillId="0" borderId="0" xfId="0" applyFont="1" applyAlignment="1">
      <alignment horizontal="left"/>
    </xf>
    <xf numFmtId="0" fontId="13" fillId="0" borderId="0" xfId="0" applyFont="1" applyAlignment="1">
      <alignment horizontal="center" vertical="center"/>
    </xf>
    <xf numFmtId="14" fontId="13" fillId="5" borderId="0" xfId="0" applyNumberFormat="1" applyFont="1" applyFill="1" applyAlignment="1">
      <alignment horizontal="center" vertical="center"/>
    </xf>
    <xf numFmtId="14" fontId="14" fillId="7" borderId="0" xfId="0" applyNumberFormat="1" applyFont="1" applyFill="1" applyAlignment="1">
      <alignment horizontal="left" vertical="center"/>
    </xf>
    <xf numFmtId="0" fontId="14" fillId="7" borderId="0" xfId="0" applyFont="1" applyFill="1" applyAlignment="1">
      <alignment horizontal="left" vertical="center"/>
    </xf>
    <xf numFmtId="166" fontId="14" fillId="7" borderId="0" xfId="1" applyNumberFormat="1" applyFont="1" applyFill="1" applyAlignment="1">
      <alignment horizontal="left" vertical="center"/>
    </xf>
    <xf numFmtId="44" fontId="14" fillId="7" borderId="0" xfId="1" applyFont="1" applyFill="1" applyAlignment="1">
      <alignment horizontal="left" vertical="center"/>
    </xf>
    <xf numFmtId="0" fontId="13" fillId="0" borderId="0" xfId="0" applyFont="1"/>
    <xf numFmtId="0" fontId="15" fillId="0" borderId="0" xfId="0" applyFont="1"/>
    <xf numFmtId="0" fontId="16" fillId="7" borderId="0" xfId="0" applyFont="1" applyFill="1" applyAlignment="1">
      <alignment horizontal="left"/>
    </xf>
    <xf numFmtId="0" fontId="13" fillId="7" borderId="0" xfId="0" applyFont="1" applyFill="1" applyAlignment="1">
      <alignment horizontal="left"/>
    </xf>
    <xf numFmtId="0" fontId="13" fillId="7" borderId="0" xfId="0" applyFont="1" applyFill="1"/>
    <xf numFmtId="0" fontId="15" fillId="7" borderId="0" xfId="0" applyFont="1" applyFill="1"/>
    <xf numFmtId="14" fontId="17" fillId="7" borderId="0" xfId="0" applyNumberFormat="1" applyFont="1" applyFill="1" applyAlignment="1">
      <alignment horizontal="left" vertical="center"/>
    </xf>
    <xf numFmtId="0" fontId="17" fillId="7" borderId="0" xfId="0" applyFont="1" applyFill="1" applyAlignment="1">
      <alignment horizontal="left"/>
    </xf>
  </cellXfs>
  <cellStyles count="3">
    <cellStyle name="Monétaire" xfId="1" builtinId="4"/>
    <cellStyle name="Normal" xfId="0" builtinId="0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P13"/>
  <sheetViews>
    <sheetView topLeftCell="B1" zoomScale="80" zoomScaleNormal="80" workbookViewId="0">
      <selection activeCell="O2" sqref="O2"/>
    </sheetView>
  </sheetViews>
  <sheetFormatPr baseColWidth="10" defaultRowHeight="15" x14ac:dyDescent="0.25"/>
  <cols>
    <col min="1" max="1" width="3.28515625" bestFit="1" customWidth="1"/>
    <col min="2" max="2" width="27.28515625" bestFit="1" customWidth="1"/>
    <col min="3" max="3" width="10.42578125" bestFit="1" customWidth="1"/>
    <col min="4" max="4" width="9.140625" bestFit="1" customWidth="1"/>
    <col min="5" max="5" width="9.85546875" bestFit="1" customWidth="1"/>
    <col min="6" max="6" width="9.5703125" bestFit="1" customWidth="1"/>
    <col min="7" max="8" width="10.7109375" bestFit="1" customWidth="1"/>
    <col min="9" max="9" width="3.85546875" bestFit="1" customWidth="1"/>
    <col min="10" max="10" width="5.28515625" bestFit="1" customWidth="1"/>
    <col min="11" max="11" width="8.7109375" bestFit="1" customWidth="1"/>
    <col min="12" max="12" width="5.7109375" bestFit="1" customWidth="1"/>
    <col min="13" max="13" width="11.7109375" bestFit="1" customWidth="1"/>
    <col min="14" max="14" width="7.140625" bestFit="1" customWidth="1"/>
    <col min="15" max="15" width="20" bestFit="1" customWidth="1"/>
    <col min="16" max="16" width="12.7109375" bestFit="1" customWidth="1"/>
  </cols>
  <sheetData>
    <row r="1" spans="1:16" s="4" customFormat="1" x14ac:dyDescent="0.2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2" t="s">
        <v>13</v>
      </c>
      <c r="O1" s="2" t="s">
        <v>14</v>
      </c>
      <c r="P1" s="2" t="s">
        <v>15</v>
      </c>
    </row>
    <row r="2" spans="1:16" s="4" customFormat="1" ht="15.75" x14ac:dyDescent="0.25">
      <c r="A2" s="5">
        <f>IF($B2="","",COUNTA($B$2:$B2))</f>
        <v>1</v>
      </c>
      <c r="B2" s="6" t="s">
        <v>16</v>
      </c>
      <c r="C2" s="7" t="s">
        <v>17</v>
      </c>
      <c r="D2" s="8" t="s">
        <v>18</v>
      </c>
      <c r="E2" s="9" t="s">
        <v>49</v>
      </c>
      <c r="F2" s="9" t="s">
        <v>64</v>
      </c>
      <c r="K2" s="4" t="s">
        <v>20</v>
      </c>
      <c r="L2" s="7" t="s">
        <v>47</v>
      </c>
      <c r="M2" s="10"/>
      <c r="N2" s="11"/>
      <c r="O2" s="29" t="s">
        <v>21</v>
      </c>
      <c r="P2" s="12" t="s">
        <v>48</v>
      </c>
    </row>
    <row r="3" spans="1:16" s="4" customFormat="1" ht="15.75" x14ac:dyDescent="0.25">
      <c r="A3" s="5">
        <f>IF($B3="","",COUNTA($B$2:$B3))</f>
        <v>2</v>
      </c>
      <c r="B3" s="6" t="s">
        <v>22</v>
      </c>
      <c r="C3" s="7" t="s">
        <v>17</v>
      </c>
      <c r="D3" s="8" t="s">
        <v>23</v>
      </c>
      <c r="E3" s="9" t="s">
        <v>50</v>
      </c>
      <c r="F3" s="9" t="s">
        <v>19</v>
      </c>
      <c r="K3" s="4" t="s">
        <v>24</v>
      </c>
      <c r="L3" s="7" t="s">
        <v>25</v>
      </c>
      <c r="M3" s="13"/>
      <c r="N3" s="11"/>
      <c r="O3" s="29" t="s">
        <v>21</v>
      </c>
      <c r="P3" s="12" t="s">
        <v>8</v>
      </c>
    </row>
    <row r="4" spans="1:16" s="4" customFormat="1" ht="15.75" x14ac:dyDescent="0.25">
      <c r="A4" s="5">
        <f>IF($B4="","",COUNTA($B$2:$B4))</f>
        <v>3</v>
      </c>
      <c r="B4" s="6" t="s">
        <v>22</v>
      </c>
      <c r="C4" s="7" t="s">
        <v>17</v>
      </c>
      <c r="D4" s="8" t="s">
        <v>23</v>
      </c>
      <c r="E4" s="9" t="s">
        <v>51</v>
      </c>
      <c r="F4" s="9" t="s">
        <v>65</v>
      </c>
      <c r="K4" s="4" t="s">
        <v>24</v>
      </c>
      <c r="L4" s="7" t="s">
        <v>25</v>
      </c>
      <c r="M4" s="13"/>
      <c r="N4" s="11"/>
      <c r="O4" s="8" t="s">
        <v>26</v>
      </c>
      <c r="P4" s="12" t="s">
        <v>8</v>
      </c>
    </row>
    <row r="5" spans="1:16" s="4" customFormat="1" ht="15.75" x14ac:dyDescent="0.25">
      <c r="A5" s="5">
        <f>IF($B5="","",COUNTA($B$2:$B5))</f>
        <v>4</v>
      </c>
      <c r="B5" s="6" t="s">
        <v>27</v>
      </c>
      <c r="C5" s="7" t="s">
        <v>17</v>
      </c>
      <c r="D5" s="8" t="s">
        <v>23</v>
      </c>
      <c r="E5" s="9" t="s">
        <v>52</v>
      </c>
      <c r="F5" s="9" t="s">
        <v>19</v>
      </c>
      <c r="K5" s="4" t="s">
        <v>20</v>
      </c>
      <c r="L5" s="7" t="s">
        <v>28</v>
      </c>
      <c r="M5" s="10"/>
      <c r="N5" s="11"/>
      <c r="O5" s="29" t="s">
        <v>21</v>
      </c>
      <c r="P5" s="12" t="s">
        <v>48</v>
      </c>
    </row>
    <row r="6" spans="1:16" s="4" customFormat="1" ht="15.75" x14ac:dyDescent="0.25">
      <c r="A6" s="5">
        <f>IF($B6="","",COUNTA($B$2:$B6))</f>
        <v>5</v>
      </c>
      <c r="B6" s="6" t="s">
        <v>27</v>
      </c>
      <c r="C6" s="7" t="s">
        <v>17</v>
      </c>
      <c r="D6" s="8" t="s">
        <v>23</v>
      </c>
      <c r="E6" s="9" t="s">
        <v>53</v>
      </c>
      <c r="F6" s="9" t="s">
        <v>19</v>
      </c>
      <c r="K6" s="4" t="s">
        <v>20</v>
      </c>
      <c r="L6" s="7" t="s">
        <v>28</v>
      </c>
      <c r="M6" s="13"/>
      <c r="N6" s="11"/>
      <c r="O6" s="8" t="s">
        <v>26</v>
      </c>
      <c r="P6" s="12" t="s">
        <v>48</v>
      </c>
    </row>
    <row r="7" spans="1:16" s="4" customFormat="1" ht="15.75" x14ac:dyDescent="0.25">
      <c r="A7" s="5">
        <f>IF($B7="","",COUNTA($B$2:$B7))</f>
        <v>6</v>
      </c>
      <c r="B7" s="6" t="s">
        <v>29</v>
      </c>
      <c r="C7" s="7" t="s">
        <v>17</v>
      </c>
      <c r="D7" s="8" t="s">
        <v>23</v>
      </c>
      <c r="E7" s="9" t="s">
        <v>54</v>
      </c>
      <c r="F7" s="9" t="s">
        <v>19</v>
      </c>
      <c r="K7" s="4" t="s">
        <v>20</v>
      </c>
      <c r="L7" s="7" t="s">
        <v>28</v>
      </c>
      <c r="M7" s="13"/>
      <c r="N7" s="11"/>
      <c r="O7" s="8" t="s">
        <v>26</v>
      </c>
      <c r="P7" s="12" t="s">
        <v>8</v>
      </c>
    </row>
    <row r="8" spans="1:16" s="4" customFormat="1" ht="15.75" x14ac:dyDescent="0.25">
      <c r="A8" s="5">
        <f>IF($B8="","",COUNTA($B$2:$B8))</f>
        <v>7</v>
      </c>
      <c r="B8" s="6" t="s">
        <v>30</v>
      </c>
      <c r="C8" s="7" t="s">
        <v>17</v>
      </c>
      <c r="D8" s="8" t="s">
        <v>63</v>
      </c>
      <c r="E8" s="9" t="s">
        <v>55</v>
      </c>
      <c r="F8" s="9" t="s">
        <v>19</v>
      </c>
      <c r="K8" s="4" t="s">
        <v>20</v>
      </c>
      <c r="L8" s="7" t="s">
        <v>28</v>
      </c>
      <c r="M8" s="10"/>
      <c r="N8" s="11"/>
      <c r="O8" s="8" t="s">
        <v>26</v>
      </c>
      <c r="P8" s="12" t="s">
        <v>8</v>
      </c>
    </row>
    <row r="9" spans="1:16" s="4" customFormat="1" ht="15.75" x14ac:dyDescent="0.25">
      <c r="A9" s="5">
        <f>IF($B9="","",COUNTA($B$2:$B9))</f>
        <v>8</v>
      </c>
      <c r="B9" s="6" t="s">
        <v>31</v>
      </c>
      <c r="C9" s="7" t="s">
        <v>32</v>
      </c>
      <c r="D9" s="8" t="s">
        <v>23</v>
      </c>
      <c r="E9" s="9" t="s">
        <v>56</v>
      </c>
      <c r="F9" s="9" t="s">
        <v>64</v>
      </c>
      <c r="K9" s="4" t="s">
        <v>20</v>
      </c>
      <c r="L9" s="7" t="s">
        <v>28</v>
      </c>
      <c r="M9" s="10"/>
      <c r="N9" s="11"/>
      <c r="O9" s="29" t="s">
        <v>21</v>
      </c>
      <c r="P9" s="12" t="s">
        <v>48</v>
      </c>
    </row>
    <row r="10" spans="1:16" s="4" customFormat="1" ht="15.75" x14ac:dyDescent="0.25">
      <c r="A10" s="5">
        <f>IF($B10="","",COUNTA($B$2:$B10))</f>
        <v>9</v>
      </c>
      <c r="B10" s="6" t="s">
        <v>31</v>
      </c>
      <c r="C10" s="7" t="s">
        <v>32</v>
      </c>
      <c r="D10" s="8" t="s">
        <v>23</v>
      </c>
      <c r="E10" s="9" t="s">
        <v>57</v>
      </c>
      <c r="F10" s="9" t="s">
        <v>19</v>
      </c>
      <c r="K10" s="4" t="s">
        <v>20</v>
      </c>
      <c r="L10" s="7" t="s">
        <v>28</v>
      </c>
      <c r="M10" s="10"/>
      <c r="N10" s="11"/>
      <c r="O10" s="8" t="s">
        <v>26</v>
      </c>
      <c r="P10" s="12" t="s">
        <v>8</v>
      </c>
    </row>
    <row r="11" spans="1:16" s="4" customFormat="1" ht="15.75" x14ac:dyDescent="0.25">
      <c r="A11" s="5">
        <f>IF($B11="","",COUNTA($B$2:$B11))</f>
        <v>10</v>
      </c>
      <c r="B11" s="6" t="s">
        <v>33</v>
      </c>
      <c r="C11" s="7" t="s">
        <v>17</v>
      </c>
      <c r="D11" s="8" t="s">
        <v>23</v>
      </c>
      <c r="E11" s="9" t="s">
        <v>58</v>
      </c>
      <c r="F11" s="9" t="s">
        <v>19</v>
      </c>
      <c r="K11" s="4" t="s">
        <v>20</v>
      </c>
      <c r="L11" s="7" t="s">
        <v>28</v>
      </c>
      <c r="M11" s="13"/>
      <c r="N11" s="11"/>
      <c r="O11" s="8" t="s">
        <v>26</v>
      </c>
      <c r="P11" s="12" t="s">
        <v>8</v>
      </c>
    </row>
    <row r="12" spans="1:16" s="4" customFormat="1" ht="15.75" x14ac:dyDescent="0.25">
      <c r="A12" s="5">
        <f>IF($B12="","",COUNTA($B$2:$B12))</f>
        <v>11</v>
      </c>
      <c r="B12" s="6" t="s">
        <v>33</v>
      </c>
      <c r="C12" s="7" t="s">
        <v>17</v>
      </c>
      <c r="D12" s="8" t="s">
        <v>23</v>
      </c>
      <c r="E12" s="9" t="s">
        <v>59</v>
      </c>
      <c r="F12" s="9" t="s">
        <v>66</v>
      </c>
      <c r="K12" s="4" t="s">
        <v>20</v>
      </c>
      <c r="L12" s="7" t="s">
        <v>28</v>
      </c>
      <c r="M12" s="10"/>
      <c r="N12" s="11"/>
      <c r="O12" s="8" t="s">
        <v>26</v>
      </c>
      <c r="P12" s="12" t="s">
        <v>48</v>
      </c>
    </row>
    <row r="13" spans="1:16" s="4" customFormat="1" ht="15.75" x14ac:dyDescent="0.25">
      <c r="A13" s="5">
        <f>IF($B13="","",COUNTA($B$2:$B13))</f>
        <v>12</v>
      </c>
      <c r="B13" s="6" t="s">
        <v>34</v>
      </c>
      <c r="C13" s="7" t="s">
        <v>17</v>
      </c>
      <c r="D13" s="8" t="s">
        <v>63</v>
      </c>
      <c r="E13" s="9" t="s">
        <v>60</v>
      </c>
      <c r="F13" s="9" t="s">
        <v>19</v>
      </c>
      <c r="K13" s="4" t="s">
        <v>20</v>
      </c>
      <c r="L13" s="7" t="s">
        <v>28</v>
      </c>
      <c r="M13" s="10"/>
      <c r="N13" s="11"/>
      <c r="O13" s="8" t="s">
        <v>26</v>
      </c>
      <c r="P13" s="12" t="s">
        <v>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1:AA32"/>
  <sheetViews>
    <sheetView tabSelected="1" topLeftCell="D1" zoomScale="80" zoomScaleNormal="80" workbookViewId="0">
      <selection activeCell="E15" sqref="E15"/>
    </sheetView>
  </sheetViews>
  <sheetFormatPr baseColWidth="10" defaultRowHeight="15" x14ac:dyDescent="0.25"/>
  <cols>
    <col min="1" max="1" width="3.28515625" bestFit="1" customWidth="1"/>
    <col min="2" max="2" width="26.140625" bestFit="1" customWidth="1"/>
    <col min="3" max="3" width="10.42578125" bestFit="1" customWidth="1"/>
    <col min="4" max="4" width="16.140625" bestFit="1" customWidth="1"/>
    <col min="5" max="5" width="14.85546875" bestFit="1" customWidth="1"/>
    <col min="6" max="6" width="9.5703125" bestFit="1" customWidth="1"/>
    <col min="7" max="8" width="10.7109375" bestFit="1" customWidth="1"/>
    <col min="9" max="9" width="3.85546875" bestFit="1" customWidth="1"/>
    <col min="10" max="10" width="5.28515625" bestFit="1" customWidth="1"/>
    <col min="11" max="11" width="8.7109375" bestFit="1" customWidth="1"/>
    <col min="12" max="12" width="5.7109375" bestFit="1" customWidth="1"/>
    <col min="13" max="13" width="11.7109375" bestFit="1" customWidth="1"/>
    <col min="14" max="14" width="7.140625" bestFit="1" customWidth="1"/>
    <col min="15" max="15" width="8.7109375" bestFit="1" customWidth="1"/>
    <col min="16" max="16" width="13.28515625" bestFit="1" customWidth="1"/>
    <col min="17" max="17" width="13.42578125" bestFit="1" customWidth="1"/>
    <col min="18" max="18" width="8.5703125" bestFit="1" customWidth="1"/>
    <col min="19" max="19" width="7.28515625" bestFit="1" customWidth="1"/>
    <col min="20" max="20" width="9" bestFit="1" customWidth="1"/>
    <col min="21" max="21" width="9.28515625" bestFit="1" customWidth="1"/>
    <col min="22" max="22" width="26" bestFit="1" customWidth="1"/>
    <col min="23" max="23" width="9.28515625" bestFit="1" customWidth="1"/>
    <col min="24" max="24" width="14.7109375" bestFit="1" customWidth="1"/>
    <col min="25" max="25" width="5.28515625" bestFit="1" customWidth="1"/>
    <col min="26" max="26" width="8.5703125" bestFit="1" customWidth="1"/>
    <col min="27" max="27" width="12.7109375" bestFit="1" customWidth="1"/>
  </cols>
  <sheetData>
    <row r="1" spans="1:27" s="4" customFormat="1" x14ac:dyDescent="0.2">
      <c r="A1" s="1" t="s">
        <v>0</v>
      </c>
      <c r="B1" s="2" t="s">
        <v>1</v>
      </c>
      <c r="C1" s="2" t="s">
        <v>2</v>
      </c>
      <c r="D1" s="15" t="s">
        <v>35</v>
      </c>
      <c r="E1" s="2" t="s">
        <v>4</v>
      </c>
      <c r="F1" s="2" t="s">
        <v>5</v>
      </c>
      <c r="G1" s="2" t="s">
        <v>6</v>
      </c>
      <c r="H1" s="2" t="s">
        <v>7</v>
      </c>
      <c r="I1" s="16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2" t="s">
        <v>13</v>
      </c>
      <c r="O1" s="2" t="s">
        <v>36</v>
      </c>
      <c r="P1" s="17" t="s">
        <v>37</v>
      </c>
      <c r="Q1" s="15" t="s">
        <v>38</v>
      </c>
      <c r="R1" s="15" t="s">
        <v>39</v>
      </c>
      <c r="S1" s="2" t="s">
        <v>19</v>
      </c>
      <c r="T1" s="2" t="s">
        <v>40</v>
      </c>
      <c r="U1" s="18" t="s">
        <v>41</v>
      </c>
      <c r="V1" s="2" t="s">
        <v>42</v>
      </c>
      <c r="W1" s="2" t="s">
        <v>14</v>
      </c>
      <c r="X1" s="15" t="s">
        <v>43</v>
      </c>
      <c r="Y1" s="19" t="s">
        <v>44</v>
      </c>
      <c r="Z1" s="19" t="s">
        <v>45</v>
      </c>
      <c r="AA1" s="2" t="s">
        <v>15</v>
      </c>
    </row>
    <row r="2" spans="1:27" s="4" customFormat="1" ht="15.75" x14ac:dyDescent="0.25">
      <c r="A2" s="5">
        <f>IF($B2="","",COUNTA($B$2:$B2))</f>
        <v>1</v>
      </c>
      <c r="B2" s="20" t="str">
        <f>IFERROR(INDEX(Prospection!B:B,SMALL(IF(Prospection!O2="Demande de devis",ROW(Prospection!$O$2:$O$13)-2,""),ROWS(A2:A2))),"")</f>
        <v>AAE Peronne Natation</v>
      </c>
      <c r="C2" s="7" t="str">
        <f>IFERROR(INDEX(Prospection!C:C,SMALL(IF(Prospection!$O2="Demande de devis",ROW(Prospection!$O$2:$O$13)-2,""),ROWS(A2:A2))),"")</f>
        <v>Natation</v>
      </c>
      <c r="D2" s="22"/>
      <c r="E2" s="21" t="str">
        <f t="array" ref="E2">IFERROR(INDEX(Prospection!$E$1:$E$13,SMALL(IF(Prospection!$O$1:$O$13="Demande de devis",ROW($A$1:$A$13)),ROW(A1))),"")</f>
        <v>Nicolas</v>
      </c>
      <c r="F2" s="21" t="str">
        <f>IFERROR(INDEX(Prospection!F:F,SMALL(IF(Prospection!$O2="Demande de devis",ROW(Prospection!$O$2:$O$13)-2,""),ROWS(A2:A2))),"")</f>
        <v>Président</v>
      </c>
      <c r="G2" s="21">
        <f>IFERROR(INDEX(Prospection!G:G,SMALL(IF(Prospection!$O2="Demande de devis",ROW(Prospection!$O$2:$O$13)-2,""),ROWS(A2:A2))),"")</f>
        <v>0</v>
      </c>
      <c r="H2" s="21">
        <f>IFERROR(INDEX(Prospection!H:H,SMALL(IF(Prospection!$O2="Demande de devis",ROW(Prospection!$O$2:$O$13)-2,""),ROWS(A2:A2))),"")</f>
        <v>0</v>
      </c>
      <c r="I2" s="21">
        <f>IFERROR(INDEX(Prospection!I:I,SMALL(IF(Prospection!$O2="Demande de devis",ROW(Prospection!$O$2:$O$13)-2,""),ROWS(A2:A2))),"")</f>
        <v>0</v>
      </c>
      <c r="J2" s="21">
        <f>IFERROR(INDEX(Prospection!J:J,SMALL(IF(Prospection!$O2="Demande de devis",ROW(Prospection!$O$2:$O$13)-2,""),ROWS(A2:A2))),"")</f>
        <v>0</v>
      </c>
      <c r="K2" s="21" t="str">
        <f>IFERROR(INDEX(Prospection!K:K,SMALL(IF(Prospection!$O2="Demande de devis",ROW(Prospection!$O$2:$O$13)-2,""),ROWS(A2:A2))),"")</f>
        <v>France</v>
      </c>
      <c r="L2" s="21" t="str">
        <f>IFERROR(INDEX(Prospection!L:L,SMALL(IF(Prospection!$O2="Demande de devis",ROW(Prospection!$O$2:$O$13)-2,""),ROWS(A2:A2))),"")</f>
        <v>A</v>
      </c>
      <c r="M2" s="21">
        <f>IFERROR(INDEX(Prospection!M:M,SMALL(IF(Prospection!$O2="Demande de devis",ROW(Prospection!$O$2:$O$13)-2,""),ROWS(A2:A2))),"")</f>
        <v>0</v>
      </c>
      <c r="N2" s="21">
        <f>IFERROR(INDEX(Prospection!N:N,SMALL(IF(Prospection!$O2="Demande de devis",ROW(Prospection!$O$2:$O$13)-2,""),ROWS(A2:A2))),"")</f>
        <v>0</v>
      </c>
      <c r="O2" s="22"/>
      <c r="P2" s="24">
        <v>43973</v>
      </c>
      <c r="Q2" s="23">
        <v>43979</v>
      </c>
      <c r="R2" s="25">
        <f>Q2-P2</f>
        <v>6</v>
      </c>
      <c r="S2" s="25">
        <v>2</v>
      </c>
      <c r="T2" s="25">
        <v>15</v>
      </c>
      <c r="U2" s="26"/>
      <c r="V2" s="25" t="s">
        <v>61</v>
      </c>
      <c r="W2" s="27" t="s">
        <v>46</v>
      </c>
      <c r="X2" s="23"/>
      <c r="Y2" s="28"/>
      <c r="Z2" s="28"/>
      <c r="AA2" s="21" t="str">
        <f>IFERROR(INDEX(Prospection!P:P,SMALL(IF(Prospection!$O2="Demande de devis",ROW(Prospection!$O$2:$O$13)-2,""),ROWS(A2:A2))),"")</f>
        <v>MD</v>
      </c>
    </row>
    <row r="3" spans="1:27" s="4" customFormat="1" ht="15.75" x14ac:dyDescent="0.25">
      <c r="A3" s="5">
        <f>IF($B3="","",COUNTA($B$2:$B3))</f>
        <v>2</v>
      </c>
      <c r="B3" s="20" t="str">
        <f>IFERROR(INDEX(Prospection!B:B,SMALL(IF(Prospection!O3="Demande de devis",ROW(Prospection!$O$2:$O$13)-2,""),ROWS(A3:A3))),"")</f>
        <v>Aalsters Swimming Team</v>
      </c>
      <c r="C3" s="7" t="str">
        <f>IFERROR(INDEX(Prospection!C:C,SMALL(IF(Prospection!$O3="Demande de devis",ROW(Prospection!$O$2:$O$13)-2,""),ROWS(A3:A3))),"")</f>
        <v>Natation</v>
      </c>
      <c r="D3" s="22"/>
      <c r="E3" s="21" t="str">
        <f t="array" ref="E3">IFERROR(INDEX(Prospection!$E$1:$E$13,SMALL(IF(Prospection!$O$1:$O$13="Demande de devis",ROW($A$1:$A$13)),ROW(A2))),"")</f>
        <v>Mickaël</v>
      </c>
      <c r="F3" s="21" t="str">
        <f>IFERROR(INDEX(Prospection!F:F,SMALL(IF(Prospection!$O3="Demande de devis",ROW(Prospection!$O$2:$O$13)-2,""),ROWS(A3:A3))),"")</f>
        <v>Coach</v>
      </c>
      <c r="G3" s="21">
        <f>IFERROR(INDEX(Prospection!G:G,SMALL(IF(Prospection!$O3="Demande de devis",ROW(Prospection!$O$2:$O$13)-2,""),ROWS(A3:A3))),"")</f>
        <v>0</v>
      </c>
      <c r="H3" s="21">
        <f>IFERROR(INDEX(Prospection!H:H,SMALL(IF(Prospection!$O3="Demande de devis",ROW(Prospection!$O$2:$O$13)-2,""),ROWS(A3:A3))),"")</f>
        <v>0</v>
      </c>
      <c r="I3" s="21">
        <f>IFERROR(INDEX(Prospection!I:I,SMALL(IF(Prospection!$O3="Demande de devis",ROW(Prospection!$O$2:$O$13)-2,""),ROWS(A3:A3))),"")</f>
        <v>0</v>
      </c>
      <c r="J3" s="21">
        <f>IFERROR(INDEX(Prospection!J:J,SMALL(IF(Prospection!$O3="Demande de devis",ROW(Prospection!$O$2:$O$13)-2,""),ROWS(A3:A3))),"")</f>
        <v>0</v>
      </c>
      <c r="K3" s="21" t="str">
        <f>IFERROR(INDEX(Prospection!K:K,SMALL(IF(Prospection!$O3="Demande de devis",ROW(Prospection!$O$2:$O$13)-2,""),ROWS(A3:A3))),"")</f>
        <v>Belgique</v>
      </c>
      <c r="L3" s="21" t="str">
        <f>IFERROR(INDEX(Prospection!L:L,SMALL(IF(Prospection!$O3="Demande de devis",ROW(Prospection!$O$2:$O$13)-2,""),ROWS(A3:A3))),"")</f>
        <v>ET</v>
      </c>
      <c r="M3" s="21">
        <f>IFERROR(INDEX(Prospection!M:M,SMALL(IF(Prospection!$O3="Demande de devis",ROW(Prospection!$O$2:$O$13)-2,""),ROWS(A3:A3))),"")</f>
        <v>0</v>
      </c>
      <c r="N3" s="21">
        <f>IFERROR(INDEX(Prospection!N:N,SMALL(IF(Prospection!$O3="Demande de devis",ROW(Prospection!$O$2:$O$13)-2,""),ROWS(A3:A3))),"")</f>
        <v>0</v>
      </c>
      <c r="O3" s="22"/>
      <c r="P3" s="24">
        <v>43945</v>
      </c>
      <c r="Q3" s="23">
        <v>43951</v>
      </c>
      <c r="R3" s="25">
        <f>Q3-P3</f>
        <v>6</v>
      </c>
      <c r="S3" s="25">
        <v>2</v>
      </c>
      <c r="T3" s="25">
        <v>15</v>
      </c>
      <c r="U3" s="26"/>
      <c r="V3" s="25" t="s">
        <v>61</v>
      </c>
      <c r="W3" s="27" t="s">
        <v>46</v>
      </c>
      <c r="X3" s="23"/>
      <c r="Y3" s="28"/>
      <c r="Z3" s="28"/>
      <c r="AA3" s="21" t="str">
        <f>IFERROR(INDEX(Prospection!P:P,SMALL(IF(Prospection!$O3="Demande de devis",ROW(Prospection!$O$2:$O$13)-2,""),ROWS(A3:A3))),"")</f>
        <v>CP</v>
      </c>
    </row>
    <row r="4" spans="1:27" s="4" customFormat="1" ht="15.75" x14ac:dyDescent="0.25">
      <c r="A4" s="5" t="str">
        <f>IF($B4="","",COUNTA($B$2:$B4))</f>
        <v/>
      </c>
      <c r="B4" s="30" t="str">
        <f>IFERROR(INDEX(Prospection!B:B,SMALL(IF(Prospection!O4="Demande de devis",ROW(Prospection!$O$2:$O$13)-2,""),ROWS(A4:A4))),"")</f>
        <v/>
      </c>
      <c r="C4" s="31" t="str">
        <f>IFERROR(INDEX(Prospection!C:C,SMALL(IF(Prospection!$O4="Demande de devis",ROW(Prospection!$O$2:$O$13)-2,""),ROWS(A4:A4))),"")</f>
        <v/>
      </c>
      <c r="D4" s="22"/>
      <c r="E4" s="21" t="str">
        <f t="array" ref="E4">IFERROR(INDEX(Prospection!$E$1:$E$13,SMALL(IF(Prospection!$O$1:$O$13="Demande de devis",ROW($A$1:$A$13)),ROW(A3))),"")</f>
        <v>Mohamed</v>
      </c>
      <c r="F4" s="32" t="str">
        <f>IFERROR(INDEX(Prospection!F:F,SMALL(IF(Prospection!$O4="Demande de devis",ROW(Prospection!$O$2:$O$13)-2,""),ROWS(A4:A4))),"")</f>
        <v/>
      </c>
      <c r="G4" s="32" t="str">
        <f>IFERROR(INDEX(Prospection!G:G,SMALL(IF(Prospection!$O4="Demande de devis",ROW(Prospection!$O$2:$O$13)-2,""),ROWS(A4:A4))),"")</f>
        <v/>
      </c>
      <c r="H4" s="32" t="str">
        <f>IFERROR(INDEX(Prospection!H:H,SMALL(IF(Prospection!$O4="Demande de devis",ROW(Prospection!$O$2:$O$13)-2,""),ROWS(A4:A4))),"")</f>
        <v/>
      </c>
      <c r="I4" s="32" t="str">
        <f>IFERROR(INDEX(Prospection!I:I,SMALL(IF(Prospection!$O4="Demande de devis",ROW(Prospection!$O$2:$O$13)-2,""),ROWS(A4:A4))),"")</f>
        <v/>
      </c>
      <c r="J4" s="32" t="str">
        <f>IFERROR(INDEX(Prospection!J:J,SMALL(IF(Prospection!$O4="Demande de devis",ROW(Prospection!$O$2:$O$13)-2,""),ROWS(A4:A4))),"")</f>
        <v/>
      </c>
      <c r="K4" s="32" t="str">
        <f>IFERROR(INDEX(Prospection!K:K,SMALL(IF(Prospection!$O4="Demande de devis",ROW(Prospection!$O$2:$O$13)-2,""),ROWS(A4:A4))),"")</f>
        <v/>
      </c>
      <c r="L4" s="32" t="str">
        <f>IFERROR(INDEX(Prospection!L:L,SMALL(IF(Prospection!$O4="Demande de devis",ROW(Prospection!$O$2:$O$13)-2,""),ROWS(A4:A4))),"")</f>
        <v/>
      </c>
      <c r="M4" s="32" t="str">
        <f>IFERROR(INDEX(Prospection!M:M,SMALL(IF(Prospection!$O4="Demande de devis",ROW(Prospection!$O$2:$O$13)-2,""),ROWS(A4:A4))),"")</f>
        <v/>
      </c>
      <c r="N4" s="32" t="str">
        <f>IFERROR(INDEX(Prospection!N:N,SMALL(IF(Prospection!$O4="Demande de devis",ROW(Prospection!$O$2:$O$13)-2,""),ROWS(A4:A4))),"")</f>
        <v/>
      </c>
      <c r="O4" s="22"/>
      <c r="P4" s="24"/>
      <c r="Q4" s="23"/>
      <c r="R4" s="25"/>
      <c r="S4" s="25"/>
      <c r="T4" s="25"/>
      <c r="U4" s="26"/>
      <c r="V4" s="25"/>
      <c r="W4" s="27"/>
      <c r="X4" s="23"/>
      <c r="Y4" s="28"/>
      <c r="Z4" s="28"/>
      <c r="AA4" s="32" t="str">
        <f>IFERROR(INDEX(Prospection!P:P,SMALL(IF(Prospection!$O4="Demande de devis",ROW(Prospection!$O$2:$O$13)-2,""),ROWS(A4:A4))),"")</f>
        <v/>
      </c>
    </row>
    <row r="5" spans="1:27" s="4" customFormat="1" ht="15.75" x14ac:dyDescent="0.25">
      <c r="A5" s="5">
        <f>IF($B5="","",COUNTA($B$2:$B5))</f>
        <v>4</v>
      </c>
      <c r="B5" s="20" t="str">
        <f>IFERROR(INDEX(Prospection!B:B,SMALL(IF(Prospection!O5="Demande de devis",ROW(Prospection!$O$2:$O$13)-2,""),ROWS(A5:A5))),"")</f>
        <v>AAS Sarcelles 95</v>
      </c>
      <c r="C5" s="7" t="str">
        <f>IFERROR(INDEX(Prospection!C:C,SMALL(IF(Prospection!$O5="Demande de devis",ROW(Prospection!$O$2:$O$13)-2,""),ROWS(A5:A5))),"")</f>
        <v>Natation</v>
      </c>
      <c r="D5" s="22"/>
      <c r="E5" s="21" t="str">
        <f t="array" ref="E5">IFERROR(INDEX(Prospection!$E$1:$E$13,SMALL(IF(Prospection!$O$1:$O$13="Demande de devis",ROW($A$1:$A$13)),ROW(A4))),"")</f>
        <v>Lucas</v>
      </c>
      <c r="F5" s="21" t="str">
        <f>IFERROR(INDEX(Prospection!F:F,SMALL(IF(Prospection!$O5="Demande de devis",ROW(Prospection!$O$2:$O$13)-2,""),ROWS(A5:A5))),"")</f>
        <v>Coach</v>
      </c>
      <c r="G5" s="21">
        <f>IFERROR(INDEX(Prospection!G:G,SMALL(IF(Prospection!$O5="Demande de devis",ROW(Prospection!$O$2:$O$13)-2,""),ROWS(A5:A5))),"")</f>
        <v>0</v>
      </c>
      <c r="H5" s="21">
        <f>IFERROR(INDEX(Prospection!H:H,SMALL(IF(Prospection!$O5="Demande de devis",ROW(Prospection!$O$2:$O$13)-2,""),ROWS(A5:A5))),"")</f>
        <v>0</v>
      </c>
      <c r="I5" s="21">
        <f>IFERROR(INDEX(Prospection!I:I,SMALL(IF(Prospection!$O5="Demande de devis",ROW(Prospection!$O$2:$O$13)-2,""),ROWS(A5:A5))),"")</f>
        <v>0</v>
      </c>
      <c r="J5" s="21">
        <f>IFERROR(INDEX(Prospection!J:J,SMALL(IF(Prospection!$O5="Demande de devis",ROW(Prospection!$O$2:$O$13)-2,""),ROWS(A5:A5))),"")</f>
        <v>0</v>
      </c>
      <c r="K5" s="21" t="str">
        <f>IFERROR(INDEX(Prospection!K:K,SMALL(IF(Prospection!$O5="Demande de devis",ROW(Prospection!$O$2:$O$13)-2,""),ROWS(A5:A5))),"")</f>
        <v>France</v>
      </c>
      <c r="L5" s="21" t="str">
        <f>IFERROR(INDEX(Prospection!L:L,SMALL(IF(Prospection!$O5="Demande de devis",ROW(Prospection!$O$2:$O$13)-2,""),ROWS(A5:A5))),"")</f>
        <v>C</v>
      </c>
      <c r="M5" s="21">
        <f>IFERROR(INDEX(Prospection!M:M,SMALL(IF(Prospection!$O5="Demande de devis",ROW(Prospection!$O$2:$O$13)-2,""),ROWS(A5:A5))),"")</f>
        <v>0</v>
      </c>
      <c r="N5" s="21">
        <f>IFERROR(INDEX(Prospection!N:N,SMALL(IF(Prospection!$O5="Demande de devis",ROW(Prospection!$O$2:$O$13)-2,""),ROWS(A5:A5))),"")</f>
        <v>0</v>
      </c>
      <c r="O5" s="22"/>
      <c r="P5" s="24">
        <v>43973</v>
      </c>
      <c r="Q5" s="23">
        <v>43979</v>
      </c>
      <c r="R5" s="25">
        <f>Q5-P5</f>
        <v>6</v>
      </c>
      <c r="S5" s="25">
        <v>2</v>
      </c>
      <c r="T5" s="25">
        <v>15</v>
      </c>
      <c r="U5" s="26"/>
      <c r="V5" s="25" t="s">
        <v>61</v>
      </c>
      <c r="W5" s="27" t="s">
        <v>62</v>
      </c>
      <c r="X5" s="23"/>
      <c r="Y5" s="28"/>
      <c r="Z5" s="28"/>
      <c r="AA5" s="21" t="str">
        <f>IFERROR(INDEX(Prospection!P:P,SMALL(IF(Prospection!$O5="Demande de devis",ROW(Prospection!$O$2:$O$13)-2,""),ROWS(A5:A5))),"")</f>
        <v>MD</v>
      </c>
    </row>
    <row r="6" spans="1:27" s="4" customFormat="1" ht="15.75" x14ac:dyDescent="0.25">
      <c r="A6" s="5" t="str">
        <f>IF($B6="","",COUNTA($B$2:$B6))</f>
        <v/>
      </c>
      <c r="B6" s="30" t="str">
        <f>IFERROR(INDEX(Prospection!B:B,SMALL(IF(Prospection!O6="Demande de devis",ROW(Prospection!$O$2:$O$13)-2,""),ROWS(A6:A6))),"")</f>
        <v/>
      </c>
      <c r="C6" s="31" t="str">
        <f>IFERROR(INDEX(Prospection!C:C,SMALL(IF(Prospection!$O6="Demande de devis",ROW(Prospection!$O$2:$O$13)-2,""),ROWS(A6:A6))),"")</f>
        <v/>
      </c>
      <c r="D6" s="22"/>
      <c r="E6" s="21" t="str">
        <f t="array" ref="E6">IFERROR(INDEX(Prospection!$E$1:$E$13,SMALL(IF(Prospection!$O$1:$O$13="Demande de devis",ROW($A$1:$A$13)),ROW(A5))),"")</f>
        <v/>
      </c>
      <c r="F6" s="32" t="str">
        <f>IFERROR(INDEX(Prospection!F:F,SMALL(IF(Prospection!$O6="Demande de devis",ROW(Prospection!$O$2:$O$13)-2,""),ROWS(A6:A6))),"")</f>
        <v/>
      </c>
      <c r="G6" s="32" t="str">
        <f>IFERROR(INDEX(Prospection!G:G,SMALL(IF(Prospection!$O6="Demande de devis",ROW(Prospection!$O$2:$O$13)-2,""),ROWS(A6:A6))),"")</f>
        <v/>
      </c>
      <c r="H6" s="32" t="str">
        <f>IFERROR(INDEX(Prospection!H:H,SMALL(IF(Prospection!$O6="Demande de devis",ROW(Prospection!$O$2:$O$13)-2,""),ROWS(A6:A6))),"")</f>
        <v/>
      </c>
      <c r="I6" s="32" t="str">
        <f>IFERROR(INDEX(Prospection!I:I,SMALL(IF(Prospection!$O6="Demande de devis",ROW(Prospection!$O$2:$O$13)-2,""),ROWS(A6:A6))),"")</f>
        <v/>
      </c>
      <c r="J6" s="32" t="str">
        <f>IFERROR(INDEX(Prospection!J:J,SMALL(IF(Prospection!$O6="Demande de devis",ROW(Prospection!$O$2:$O$13)-2,""),ROWS(A6:A6))),"")</f>
        <v/>
      </c>
      <c r="K6" s="32" t="str">
        <f>IFERROR(INDEX(Prospection!K:K,SMALL(IF(Prospection!$O6="Demande de devis",ROW(Prospection!$O$2:$O$13)-2,""),ROWS(A6:A6))),"")</f>
        <v/>
      </c>
      <c r="L6" s="32" t="str">
        <f>IFERROR(INDEX(Prospection!L:L,SMALL(IF(Prospection!$O6="Demande de devis",ROW(Prospection!$O$2:$O$13)-2,""),ROWS(A6:A6))),"")</f>
        <v/>
      </c>
      <c r="M6" s="32" t="str">
        <f>IFERROR(INDEX(Prospection!M:M,SMALL(IF(Prospection!$O6="Demande de devis",ROW(Prospection!$O$2:$O$13)-2,""),ROWS(A6:A6))),"")</f>
        <v/>
      </c>
      <c r="N6" s="32" t="str">
        <f>IFERROR(INDEX(Prospection!N:N,SMALL(IF(Prospection!$O6="Demande de devis",ROW(Prospection!$O$2:$O$13)-2,""),ROWS(A6:A6))),"")</f>
        <v/>
      </c>
      <c r="O6" s="22"/>
      <c r="P6" s="24"/>
      <c r="Q6" s="23"/>
      <c r="R6" s="25"/>
      <c r="S6" s="25"/>
      <c r="T6" s="25"/>
      <c r="U6" s="26"/>
      <c r="V6" s="25"/>
      <c r="W6" s="27"/>
      <c r="X6" s="23"/>
      <c r="Y6" s="28"/>
      <c r="Z6" s="28"/>
      <c r="AA6" s="32" t="str">
        <f>IFERROR(INDEX(Prospection!P:P,SMALL(IF(Prospection!$O6="Demande de devis",ROW(Prospection!$O$2:$O$13)-2,""),ROWS(A6:A6))),"")</f>
        <v/>
      </c>
    </row>
    <row r="7" spans="1:27" s="4" customFormat="1" ht="15.75" x14ac:dyDescent="0.25">
      <c r="A7" s="5" t="str">
        <f>IF($B7="","",COUNTA($B$2:$B7))</f>
        <v/>
      </c>
      <c r="B7" s="30" t="str">
        <f>IFERROR(INDEX(Prospection!B:B,SMALL(IF(Prospection!O7="Demande de devis",ROW(Prospection!$O$2:$O$13)-2,""),ROWS(A7:A7))),"")</f>
        <v/>
      </c>
      <c r="C7" s="31" t="str">
        <f>IFERROR(INDEX(Prospection!C:C,SMALL(IF(Prospection!$O7="Demande de devis",ROW(Prospection!$O$2:$O$13)-2,""),ROWS(A7:A7))),"")</f>
        <v/>
      </c>
      <c r="D7" s="22"/>
      <c r="E7" s="21" t="str">
        <f t="array" ref="E7">IFERROR(INDEX(Prospection!$E$1:$E$13,SMALL(IF(Prospection!$O$1:$O$13="Demande de devis",ROW($A$1:$A$13)),ROW(A6))),"")</f>
        <v/>
      </c>
      <c r="F7" s="32" t="str">
        <f>IFERROR(INDEX(Prospection!F:F,SMALL(IF(Prospection!$O7="Demande de devis",ROW(Prospection!$O$2:$O$13)-2,""),ROWS(A7:A7))),"")</f>
        <v/>
      </c>
      <c r="G7" s="32" t="str">
        <f>IFERROR(INDEX(Prospection!G:G,SMALL(IF(Prospection!$O7="Demande de devis",ROW(Prospection!$O$2:$O$13)-2,""),ROWS(A7:A7))),"")</f>
        <v/>
      </c>
      <c r="H7" s="32" t="str">
        <f>IFERROR(INDEX(Prospection!H:H,SMALL(IF(Prospection!$O7="Demande de devis",ROW(Prospection!$O$2:$O$13)-2,""),ROWS(A7:A7))),"")</f>
        <v/>
      </c>
      <c r="I7" s="32" t="str">
        <f>IFERROR(INDEX(Prospection!I:I,SMALL(IF(Prospection!$O7="Demande de devis",ROW(Prospection!$O$2:$O$13)-2,""),ROWS(A7:A7))),"")</f>
        <v/>
      </c>
      <c r="J7" s="32" t="str">
        <f>IFERROR(INDEX(Prospection!J:J,SMALL(IF(Prospection!$O7="Demande de devis",ROW(Prospection!$O$2:$O$13)-2,""),ROWS(A7:A7))),"")</f>
        <v/>
      </c>
      <c r="K7" s="32" t="str">
        <f>IFERROR(INDEX(Prospection!K:K,SMALL(IF(Prospection!$O7="Demande de devis",ROW(Prospection!$O$2:$O$13)-2,""),ROWS(A7:A7))),"")</f>
        <v/>
      </c>
      <c r="L7" s="32" t="str">
        <f>IFERROR(INDEX(Prospection!L:L,SMALL(IF(Prospection!$O7="Demande de devis",ROW(Prospection!$O$2:$O$13)-2,""),ROWS(A7:A7))),"")</f>
        <v/>
      </c>
      <c r="M7" s="32" t="str">
        <f>IFERROR(INDEX(Prospection!M:M,SMALL(IF(Prospection!$O7="Demande de devis",ROW(Prospection!$O$2:$O$13)-2,""),ROWS(A7:A7))),"")</f>
        <v/>
      </c>
      <c r="N7" s="32" t="str">
        <f>IFERROR(INDEX(Prospection!N:N,SMALL(IF(Prospection!$O7="Demande de devis",ROW(Prospection!$O$2:$O$13)-2,""),ROWS(A7:A7))),"")</f>
        <v/>
      </c>
      <c r="O7" s="22"/>
      <c r="P7" s="24"/>
      <c r="Q7" s="23"/>
      <c r="R7" s="25"/>
      <c r="S7" s="25"/>
      <c r="T7" s="25"/>
      <c r="U7" s="26"/>
      <c r="V7" s="25"/>
      <c r="W7" s="27"/>
      <c r="X7" s="23"/>
      <c r="Y7" s="28"/>
      <c r="Z7" s="28"/>
      <c r="AA7" s="32" t="str">
        <f>IFERROR(INDEX(Prospection!P:P,SMALL(IF(Prospection!$O7="Demande de devis",ROW(Prospection!$O$2:$O$13)-2,""),ROWS(A7:A7))),"")</f>
        <v/>
      </c>
    </row>
    <row r="8" spans="1:27" s="4" customFormat="1" ht="15.75" x14ac:dyDescent="0.25">
      <c r="A8" s="5" t="str">
        <f>IF($B8="","",COUNTA($B$2:$B8))</f>
        <v/>
      </c>
      <c r="B8" s="30" t="str">
        <f>IFERROR(INDEX(Prospection!B:B,SMALL(IF(Prospection!O8="Demande de devis",ROW(Prospection!$O$2:$O$13)-2,""),ROWS(A8:A8))),"")</f>
        <v/>
      </c>
      <c r="C8" s="31" t="str">
        <f>IFERROR(INDEX(Prospection!C:C,SMALL(IF(Prospection!$O8="Demande de devis",ROW(Prospection!$O$2:$O$13)-2,""),ROWS(A8:A8))),"")</f>
        <v/>
      </c>
      <c r="D8" s="22"/>
      <c r="E8" s="21" t="str">
        <f t="array" ref="E8">IFERROR(INDEX(Prospection!$E$1:$E$13,SMALL(IF(Prospection!$O$1:$O$13="Demande de devis",ROW($A$1:$A$13)),ROW(A7))),"")</f>
        <v/>
      </c>
      <c r="F8" s="32" t="str">
        <f>IFERROR(INDEX(Prospection!F:F,SMALL(IF(Prospection!$O8="Demande de devis",ROW(Prospection!$O$2:$O$13)-2,""),ROWS(A8:A8))),"")</f>
        <v/>
      </c>
      <c r="G8" s="32" t="str">
        <f>IFERROR(INDEX(Prospection!G:G,SMALL(IF(Prospection!$O8="Demande de devis",ROW(Prospection!$O$2:$O$13)-2,""),ROWS(A8:A8))),"")</f>
        <v/>
      </c>
      <c r="H8" s="32" t="str">
        <f>IFERROR(INDEX(Prospection!H:H,SMALL(IF(Prospection!$O8="Demande de devis",ROW(Prospection!$O$2:$O$13)-2,""),ROWS(A8:A8))),"")</f>
        <v/>
      </c>
      <c r="I8" s="32" t="str">
        <f>IFERROR(INDEX(Prospection!I:I,SMALL(IF(Prospection!$O8="Demande de devis",ROW(Prospection!$O$2:$O$13)-2,""),ROWS(A8:A8))),"")</f>
        <v/>
      </c>
      <c r="J8" s="32" t="str">
        <f>IFERROR(INDEX(Prospection!J:J,SMALL(IF(Prospection!$O8="Demande de devis",ROW(Prospection!$O$2:$O$13)-2,""),ROWS(A8:A8))),"")</f>
        <v/>
      </c>
      <c r="K8" s="32" t="str">
        <f>IFERROR(INDEX(Prospection!K:K,SMALL(IF(Prospection!$O8="Demande de devis",ROW(Prospection!$O$2:$O$13)-2,""),ROWS(A8:A8))),"")</f>
        <v/>
      </c>
      <c r="L8" s="32" t="str">
        <f>IFERROR(INDEX(Prospection!L:L,SMALL(IF(Prospection!$O8="Demande de devis",ROW(Prospection!$O$2:$O$13)-2,""),ROWS(A8:A8))),"")</f>
        <v/>
      </c>
      <c r="M8" s="32" t="str">
        <f>IFERROR(INDEX(Prospection!M:M,SMALL(IF(Prospection!$O8="Demande de devis",ROW(Prospection!$O$2:$O$13)-2,""),ROWS(A8:A8))),"")</f>
        <v/>
      </c>
      <c r="N8" s="32" t="str">
        <f>IFERROR(INDEX(Prospection!N:N,SMALL(IF(Prospection!$O8="Demande de devis",ROW(Prospection!$O$2:$O$13)-2,""),ROWS(A8:A8))),"")</f>
        <v/>
      </c>
      <c r="O8" s="22"/>
      <c r="P8" s="24"/>
      <c r="Q8" s="23"/>
      <c r="R8" s="25"/>
      <c r="S8" s="25"/>
      <c r="T8" s="25"/>
      <c r="U8" s="26"/>
      <c r="V8" s="25"/>
      <c r="W8" s="27"/>
      <c r="X8" s="23"/>
      <c r="Y8" s="28"/>
      <c r="Z8" s="28"/>
      <c r="AA8" s="32" t="str">
        <f>IFERROR(INDEX(Prospection!P:P,SMALL(IF(Prospection!$O8="Demande de devis",ROW(Prospection!$O$2:$O$13)-2,""),ROWS(A8:A8))),"")</f>
        <v/>
      </c>
    </row>
    <row r="9" spans="1:27" s="4" customFormat="1" ht="15.75" x14ac:dyDescent="0.25">
      <c r="A9" s="5">
        <f>IF($B9="","",COUNTA($B$2:$B9))</f>
        <v>8</v>
      </c>
      <c r="B9" s="20" t="str">
        <f>IFERROR(INDEX(Prospection!B:B,SMALL(IF(Prospection!O9="Demande de devis",ROW(Prospection!$O$2:$O$13)-2,""),ROWS(A9:A9))),"")</f>
        <v>AC Paris Joinville</v>
      </c>
      <c r="C9" s="7" t="str">
        <f>IFERROR(INDEX(Prospection!C:C,SMALL(IF(Prospection!$O9="Demande de devis",ROW(Prospection!$O$2:$O$13)-2,""),ROWS(A9:A9))),"")</f>
        <v>Athlétisme</v>
      </c>
      <c r="D9" s="23"/>
      <c r="E9" s="21" t="str">
        <f t="array" ref="E9">IFERROR(INDEX(Prospection!$E$1:$E$13,SMALL(IF(Prospection!$O$1:$O$13="Demande de devis",ROW($A$1:$A$13)),ROW(A8))),"")</f>
        <v/>
      </c>
      <c r="F9" s="21" t="str">
        <f>IFERROR(INDEX(Prospection!F:F,SMALL(IF(Prospection!$O9="Demande de devis",ROW(Prospection!$O$2:$O$13)-2,""),ROWS(A9:A9))),"")</f>
        <v>Président</v>
      </c>
      <c r="G9" s="21">
        <f>IFERROR(INDEX(Prospection!G:G,SMALL(IF(Prospection!$O9="Demande de devis",ROW(Prospection!$O$2:$O$13)-2,""),ROWS(A9:A9))),"")</f>
        <v>0</v>
      </c>
      <c r="H9" s="21">
        <f>IFERROR(INDEX(Prospection!H:H,SMALL(IF(Prospection!$O9="Demande de devis",ROW(Prospection!$O$2:$O$13)-2,""),ROWS(A9:A9))),"")</f>
        <v>0</v>
      </c>
      <c r="I9" s="21">
        <f>IFERROR(INDEX(Prospection!I:I,SMALL(IF(Prospection!$O9="Demande de devis",ROW(Prospection!$O$2:$O$13)-2,""),ROWS(A9:A9))),"")</f>
        <v>0</v>
      </c>
      <c r="J9" s="21">
        <f>IFERROR(INDEX(Prospection!J:J,SMALL(IF(Prospection!$O9="Demande de devis",ROW(Prospection!$O$2:$O$13)-2,""),ROWS(A9:A9))),"")</f>
        <v>0</v>
      </c>
      <c r="K9" s="21" t="str">
        <f>IFERROR(INDEX(Prospection!K:K,SMALL(IF(Prospection!$O9="Demande de devis",ROW(Prospection!$O$2:$O$13)-2,""),ROWS(A9:A9))),"")</f>
        <v>France</v>
      </c>
      <c r="L9" s="21" t="str">
        <f>IFERROR(INDEX(Prospection!L:L,SMALL(IF(Prospection!$O9="Demande de devis",ROW(Prospection!$O$2:$O$13)-2,""),ROWS(A9:A9))),"")</f>
        <v>C</v>
      </c>
      <c r="M9" s="21">
        <f>IFERROR(INDEX(Prospection!M:M,SMALL(IF(Prospection!$O9="Demande de devis",ROW(Prospection!$O$2:$O$13)-2,""),ROWS(A9:A9))),"")</f>
        <v>0</v>
      </c>
      <c r="N9" s="21">
        <f>IFERROR(INDEX(Prospection!N:N,SMALL(IF(Prospection!$O9="Demande de devis",ROW(Prospection!$O$2:$O$13)-2,""),ROWS(A9:A9))),"")</f>
        <v>0</v>
      </c>
      <c r="O9" s="23"/>
      <c r="P9" s="24"/>
      <c r="Q9" s="23"/>
      <c r="R9" s="25"/>
      <c r="S9" s="25"/>
      <c r="T9" s="25"/>
      <c r="U9" s="26"/>
      <c r="V9" s="25"/>
      <c r="W9" s="27"/>
      <c r="X9" s="23"/>
      <c r="Y9" s="28"/>
      <c r="Z9" s="28"/>
      <c r="AA9" s="21" t="str">
        <f>IFERROR(INDEX(Prospection!P:P,SMALL(IF(Prospection!$O9="Demande de devis",ROW(Prospection!$O$2:$O$13)-2,""),ROWS(A9:A9))),"")</f>
        <v>MD</v>
      </c>
    </row>
    <row r="10" spans="1:27" s="45" customFormat="1" ht="18" x14ac:dyDescent="0.25">
      <c r="A10" s="5" t="str">
        <f>IF($B10="","",COUNTA($B$2:$B10))</f>
        <v/>
      </c>
      <c r="B10" s="38" t="str">
        <f>IFERROR(INDEX(Prospection!B:B,SMALL(IF(Prospection!O10="Demande de devis",ROW(Prospection!$O$2:$O$13)-2,""),ROWS(A10:A10))),"")</f>
        <v/>
      </c>
      <c r="C10" s="39" t="str">
        <f>IFERROR(INDEX(Prospection!C:C,SMALL(IF(Prospection!$O10="Demande de devis",ROW(Prospection!$O$2:$O$13)-2,""),ROWS(A10:A10))),"")</f>
        <v/>
      </c>
      <c r="D10" s="40"/>
      <c r="E10" s="38" t="str">
        <f t="array" ref="E10">IFERROR(INDEX(Prospection!$E$1:$E$13,SMALL(IF(Prospection!$O$1:$O$13="Demande de devis",ROW($A$1:$A$13)),ROW(A9))),"")</f>
        <v/>
      </c>
      <c r="F10" s="51" t="s">
        <v>83</v>
      </c>
      <c r="G10" s="41"/>
      <c r="H10" s="41"/>
      <c r="I10" s="42"/>
      <c r="J10" s="42"/>
      <c r="K10" s="42"/>
      <c r="L10" s="43"/>
      <c r="M10" s="42"/>
      <c r="N10" s="42"/>
      <c r="O10" s="41"/>
      <c r="P10" s="44"/>
      <c r="Q10" s="44"/>
      <c r="R10" s="48"/>
      <c r="S10" s="49"/>
      <c r="T10" s="49"/>
      <c r="U10" s="49"/>
      <c r="V10" s="49"/>
    </row>
    <row r="11" spans="1:27" s="46" customFormat="1" ht="18" x14ac:dyDescent="0.25">
      <c r="A11" s="5" t="str">
        <f>IF($B11="","",COUNTA($B$2:$B11))</f>
        <v/>
      </c>
      <c r="B11" s="38" t="str">
        <f>IFERROR(INDEX(Prospection!B:B,SMALL(IF(Prospection!O11="Demande de devis",ROW(Prospection!$O$2:$O$13)-2,""),ROWS(A11:A11))),"")</f>
        <v/>
      </c>
      <c r="C11" s="39" t="str">
        <f>IFERROR(INDEX(Prospection!C:C,SMALL(IF(Prospection!$O11="Demande de devis",ROW(Prospection!$O$2:$O$13)-2,""),ROWS(A11:A11))),"")</f>
        <v/>
      </c>
      <c r="D11" s="40"/>
      <c r="E11" s="38" t="str">
        <f t="array" ref="E11">IFERROR(INDEX(Prospection!$E$1:$E$13,SMALL(IF(Prospection!$O$1:$O$13="Demande de devis",ROW($A$1:$A$13)),ROW(A10))),"")</f>
        <v/>
      </c>
      <c r="F11" s="51" t="s">
        <v>84</v>
      </c>
      <c r="G11" s="41"/>
      <c r="H11" s="41"/>
      <c r="I11" s="42"/>
      <c r="J11" s="42"/>
      <c r="K11" s="42"/>
      <c r="L11" s="43"/>
      <c r="M11" s="42"/>
      <c r="N11" s="42"/>
      <c r="O11" s="41"/>
      <c r="P11" s="44"/>
      <c r="Q11" s="44"/>
      <c r="R11" s="48"/>
      <c r="S11" s="50"/>
      <c r="T11" s="50"/>
      <c r="U11" s="50"/>
      <c r="V11" s="50"/>
    </row>
    <row r="12" spans="1:27" s="46" customFormat="1" ht="18" x14ac:dyDescent="0.25">
      <c r="A12" s="5" t="str">
        <f>IF($B12="","",COUNTA($B$2:$B12))</f>
        <v/>
      </c>
      <c r="B12" s="38" t="str">
        <f>IFERROR(INDEX(Prospection!B:B,SMALL(IF(Prospection!O12="Demande de devis",ROW(Prospection!$O$2:$O$13)-2,""),ROWS(A12:A12))),"")</f>
        <v/>
      </c>
      <c r="C12" s="39" t="str">
        <f>IFERROR(INDEX(Prospection!C:C,SMALL(IF(Prospection!$O12="Demande de devis",ROW(Prospection!$O$2:$O$13)-2,""),ROWS(A12:A12))),"")</f>
        <v/>
      </c>
      <c r="D12" s="40"/>
      <c r="E12" s="38" t="str">
        <f t="array" ref="E12">IFERROR(INDEX(Prospection!$E$1:$E$13,SMALL(IF(Prospection!$O$1:$O$13="Demande de devis",ROW($A$1:$A$13)),ROW(A11))),"")</f>
        <v/>
      </c>
      <c r="F12" s="51" t="s">
        <v>87</v>
      </c>
      <c r="G12" s="41"/>
      <c r="H12" s="41"/>
      <c r="I12" s="42"/>
      <c r="J12" s="42"/>
      <c r="K12" s="42"/>
      <c r="L12" s="43"/>
      <c r="M12" s="42"/>
      <c r="N12" s="42"/>
      <c r="O12" s="41"/>
      <c r="P12" s="44"/>
      <c r="Q12" s="44"/>
      <c r="R12" s="48"/>
      <c r="S12" s="50"/>
      <c r="T12" s="50"/>
      <c r="U12" s="50"/>
      <c r="V12" s="50"/>
    </row>
    <row r="13" spans="1:27" s="46" customFormat="1" ht="18" x14ac:dyDescent="0.25">
      <c r="A13" s="5" t="str">
        <f>IF($B13="","",COUNTA($B$2:$B13))</f>
        <v/>
      </c>
      <c r="B13" s="38" t="str">
        <f>IFERROR(INDEX(Prospection!B:B,SMALL(IF(Prospection!O13="Demande de devis",ROW(Prospection!$O$2:$O$13)-2,""),ROWS(A13:A13))),"")</f>
        <v/>
      </c>
      <c r="C13" s="39" t="str">
        <f>IFERROR(INDEX(Prospection!C:C,SMALL(IF(Prospection!$O13="Demande de devis",ROW(Prospection!$O$2:$O$13)-2,""),ROWS(A13:A13))),"")</f>
        <v/>
      </c>
      <c r="D13" s="40"/>
      <c r="E13" s="38" t="str">
        <f t="array" ref="E13">IFERROR(INDEX(Prospection!$E$1:$E$13,SMALL(IF(Prospection!$O$1:$O$13="Demande de devis",ROW($A$1:$A$13)),ROW(A12))),"")</f>
        <v/>
      </c>
      <c r="F13" s="51" t="s">
        <v>88</v>
      </c>
      <c r="G13" s="41"/>
      <c r="H13" s="41"/>
      <c r="I13" s="42"/>
      <c r="J13" s="42"/>
      <c r="K13" s="42"/>
      <c r="L13" s="43"/>
      <c r="M13" s="42"/>
      <c r="N13" s="42"/>
      <c r="O13" s="41"/>
      <c r="P13" s="44"/>
      <c r="Q13" s="44"/>
      <c r="R13" s="48"/>
      <c r="S13" s="50"/>
      <c r="T13" s="50"/>
      <c r="U13" s="50"/>
      <c r="V13" s="50"/>
    </row>
    <row r="14" spans="1:27" s="46" customFormat="1" ht="18" x14ac:dyDescent="0.25">
      <c r="F14" s="52" t="s">
        <v>85</v>
      </c>
      <c r="G14" s="47"/>
      <c r="H14" s="47"/>
      <c r="I14" s="47"/>
      <c r="J14" s="47"/>
      <c r="K14" s="47"/>
      <c r="L14" s="47"/>
      <c r="M14" s="47"/>
      <c r="N14" s="47"/>
      <c r="O14" s="47"/>
      <c r="P14" s="47"/>
      <c r="Q14" s="47"/>
      <c r="R14" s="50"/>
      <c r="S14" s="50"/>
      <c r="T14" s="50"/>
      <c r="U14" s="50"/>
      <c r="V14" s="50"/>
    </row>
    <row r="15" spans="1:27" ht="18" x14ac:dyDescent="0.25">
      <c r="F15" s="52" t="s">
        <v>86</v>
      </c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</row>
    <row r="18" spans="2:4" x14ac:dyDescent="0.25">
      <c r="B18" s="14" t="s">
        <v>69</v>
      </c>
      <c r="C18" t="s">
        <v>70</v>
      </c>
    </row>
    <row r="19" spans="2:4" x14ac:dyDescent="0.25">
      <c r="B19" s="14" t="s">
        <v>69</v>
      </c>
      <c r="C19" t="s">
        <v>71</v>
      </c>
    </row>
    <row r="21" spans="2:4" x14ac:dyDescent="0.25">
      <c r="B21" s="14" t="s">
        <v>67</v>
      </c>
      <c r="C21" t="s">
        <v>72</v>
      </c>
    </row>
    <row r="22" spans="2:4" x14ac:dyDescent="0.25">
      <c r="B22" s="35"/>
      <c r="C22" t="s">
        <v>81</v>
      </c>
    </row>
    <row r="23" spans="2:4" x14ac:dyDescent="0.25">
      <c r="B23" s="35"/>
      <c r="C23" t="s">
        <v>82</v>
      </c>
    </row>
    <row r="24" spans="2:4" x14ac:dyDescent="0.25">
      <c r="B24" s="14" t="s">
        <v>68</v>
      </c>
      <c r="C24" t="s">
        <v>73</v>
      </c>
    </row>
    <row r="25" spans="2:4" x14ac:dyDescent="0.25">
      <c r="C25" t="s">
        <v>74</v>
      </c>
    </row>
    <row r="26" spans="2:4" x14ac:dyDescent="0.25">
      <c r="C26" t="s">
        <v>75</v>
      </c>
    </row>
    <row r="29" spans="2:4" ht="30" x14ac:dyDescent="0.25">
      <c r="B29" s="34" t="s">
        <v>78</v>
      </c>
      <c r="C29" t="s">
        <v>76</v>
      </c>
    </row>
    <row r="30" spans="2:4" x14ac:dyDescent="0.25">
      <c r="B30" s="36"/>
    </row>
    <row r="31" spans="2:4" ht="30" x14ac:dyDescent="0.25">
      <c r="B31" s="34" t="s">
        <v>79</v>
      </c>
      <c r="C31" t="s">
        <v>77</v>
      </c>
    </row>
    <row r="32" spans="2:4" x14ac:dyDescent="0.25">
      <c r="D32" s="33" t="s">
        <v>80</v>
      </c>
    </row>
  </sheetData>
  <autoFilter ref="B1:AA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Prospection</vt:lpstr>
      <vt:lpstr>SDD</vt:lpstr>
      <vt:lpstr>Prospection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CAÇADOR - SPARTNER AGENCY</dc:creator>
  <cp:lastModifiedBy>Vaucluse</cp:lastModifiedBy>
  <dcterms:created xsi:type="dcterms:W3CDTF">2020-04-03T11:45:35Z</dcterms:created>
  <dcterms:modified xsi:type="dcterms:W3CDTF">2020-04-04T07:57:04Z</dcterms:modified>
</cp:coreProperties>
</file>