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3"/>
  <workbookPr codeName="ThisWorkbook"/>
  <mc:AlternateContent xmlns:mc="http://schemas.openxmlformats.org/markup-compatibility/2006">
    <mc:Choice Requires="x15">
      <x15ac:absPath xmlns:x15ac="http://schemas.microsoft.com/office/spreadsheetml/2010/11/ac" url="/Users/laure/Desktop/00 - PV - SUIVI DES RESERVES :"/>
    </mc:Choice>
  </mc:AlternateContent>
  <xr:revisionPtr revIDLastSave="0" documentId="13_ncr:1_{16E86D5E-3573-4549-93A2-DC7CD55509BA}" xr6:coauthVersionLast="45" xr6:coauthVersionMax="45" xr10:uidLastSave="{00000000-0000-0000-0000-000000000000}"/>
  <bookViews>
    <workbookView xWindow="560" yWindow="460" windowWidth="37700" windowHeight="19500" tabRatio="402" activeTab="4" xr2:uid="{00000000-000D-0000-FFFF-FFFF00000000}"/>
  </bookViews>
  <sheets>
    <sheet name="NE PAS TOUCHER" sheetId="17" r:id="rId1"/>
    <sheet name="LISTE DES OCCUPANTS" sheetId="12" r:id="rId2"/>
    <sheet name="RECAP" sheetId="9" r:id="rId3"/>
    <sheet name="PV - LISTE DES RESERVES - GPA" sheetId="11" r:id="rId4"/>
    <sheet name="A01" sheetId="13" r:id="rId5"/>
  </sheets>
  <externalReferences>
    <externalReference r:id="rId6"/>
  </externalReferences>
  <definedNames>
    <definedName name="_xlnm._FilterDatabase" localSheetId="3" hidden="1">'PV - LISTE DES RESERVES - GPA'!$1:$958</definedName>
    <definedName name="_xlnm.Print_Area" localSheetId="4">'A01'!$A$1:$K$82</definedName>
    <definedName name="_xlnm.Print_Area" localSheetId="3">'PV - LISTE DES RESERVES - GPA'!$A$1:$AB$49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5" i="13" l="1"/>
  <c r="B17" i="13"/>
  <c r="B19" i="13"/>
  <c r="B20" i="13"/>
  <c r="I2" i="12" l="1"/>
  <c r="H2" i="12"/>
  <c r="A2" i="11" l="1"/>
  <c r="C8" i="13" l="1"/>
  <c r="D46" i="13" s="1"/>
  <c r="D99" i="9" l="1"/>
  <c r="E99" i="9"/>
  <c r="D22" i="9"/>
  <c r="E22" i="9"/>
  <c r="F22" i="9" s="1"/>
  <c r="D23" i="9"/>
  <c r="E23" i="9"/>
  <c r="D24" i="9"/>
  <c r="E24" i="9"/>
  <c r="F24" i="9" s="1"/>
  <c r="D14" i="9"/>
  <c r="D9" i="9"/>
  <c r="D36" i="9"/>
  <c r="D35" i="9"/>
  <c r="D37" i="9" s="1"/>
  <c r="D11" i="9"/>
  <c r="D12" i="9"/>
  <c r="E11" i="9"/>
  <c r="D10" i="9"/>
  <c r="D13" i="9"/>
  <c r="D15" i="9"/>
  <c r="D16" i="9"/>
  <c r="D17" i="9"/>
  <c r="D18" i="9"/>
  <c r="D19" i="9"/>
  <c r="D20" i="9"/>
  <c r="D21" i="9"/>
  <c r="D25" i="9"/>
  <c r="E25" i="9"/>
  <c r="E21" i="9"/>
  <c r="E20" i="9"/>
  <c r="F20" i="9" s="1"/>
  <c r="E19" i="9"/>
  <c r="E18" i="9"/>
  <c r="F18" i="9" s="1"/>
  <c r="E17" i="9"/>
  <c r="E16" i="9"/>
  <c r="F16" i="9" s="1"/>
  <c r="E15" i="9"/>
  <c r="E14" i="9"/>
  <c r="F14" i="9" s="1"/>
  <c r="E13" i="9"/>
  <c r="F13" i="9" s="1"/>
  <c r="E12" i="9"/>
  <c r="E10" i="9"/>
  <c r="E9" i="9"/>
  <c r="F9" i="9" s="1"/>
  <c r="E106" i="9"/>
  <c r="E107" i="9"/>
  <c r="E108" i="9"/>
  <c r="E109" i="9"/>
  <c r="E110" i="9"/>
  <c r="E111" i="9"/>
  <c r="E112" i="9"/>
  <c r="E113" i="9"/>
  <c r="E114" i="9"/>
  <c r="E115" i="9"/>
  <c r="E116" i="9"/>
  <c r="E117" i="9"/>
  <c r="E118" i="9"/>
  <c r="E119" i="9"/>
  <c r="E120" i="9"/>
  <c r="D106" i="9"/>
  <c r="D107" i="9"/>
  <c r="D108" i="9"/>
  <c r="F108" i="9" s="1"/>
  <c r="D109" i="9"/>
  <c r="D110" i="9"/>
  <c r="D111" i="9"/>
  <c r="D112" i="9"/>
  <c r="F112" i="9" s="1"/>
  <c r="D113" i="9"/>
  <c r="D114" i="9"/>
  <c r="D115" i="9"/>
  <c r="D116" i="9"/>
  <c r="D117" i="9"/>
  <c r="D118" i="9"/>
  <c r="D119" i="9"/>
  <c r="D120" i="9"/>
  <c r="E84" i="9"/>
  <c r="E85" i="9"/>
  <c r="E86" i="9"/>
  <c r="E87" i="9"/>
  <c r="E88" i="9"/>
  <c r="E89" i="9"/>
  <c r="E90" i="9"/>
  <c r="E91" i="9"/>
  <c r="E92" i="9"/>
  <c r="E93" i="9"/>
  <c r="E94" i="9"/>
  <c r="E95" i="9"/>
  <c r="E96" i="9"/>
  <c r="E97" i="9"/>
  <c r="E98" i="9"/>
  <c r="D84" i="9"/>
  <c r="D85" i="9"/>
  <c r="D86" i="9"/>
  <c r="D87" i="9"/>
  <c r="D88" i="9"/>
  <c r="D89" i="9"/>
  <c r="D90" i="9"/>
  <c r="D91" i="9"/>
  <c r="D92" i="9"/>
  <c r="D93" i="9"/>
  <c r="D94" i="9"/>
  <c r="D95" i="9"/>
  <c r="D96" i="9"/>
  <c r="D97" i="9"/>
  <c r="D98" i="9"/>
  <c r="E51" i="9"/>
  <c r="E52" i="9"/>
  <c r="E53" i="9"/>
  <c r="E54" i="9"/>
  <c r="E55" i="9"/>
  <c r="E56" i="9"/>
  <c r="E57" i="9"/>
  <c r="D51" i="9"/>
  <c r="D52" i="9"/>
  <c r="D53" i="9"/>
  <c r="D54" i="9"/>
  <c r="D55" i="9"/>
  <c r="D56" i="9"/>
  <c r="D57" i="9"/>
  <c r="A6" i="11"/>
  <c r="E105" i="9"/>
  <c r="D105" i="9"/>
  <c r="E83" i="9"/>
  <c r="D83" i="9"/>
  <c r="E41" i="9"/>
  <c r="E42" i="9"/>
  <c r="E43" i="9"/>
  <c r="E44" i="9"/>
  <c r="E45" i="9"/>
  <c r="E46" i="9"/>
  <c r="E47" i="9"/>
  <c r="E48" i="9"/>
  <c r="E49" i="9"/>
  <c r="E50" i="9"/>
  <c r="D41" i="9"/>
  <c r="D42" i="9"/>
  <c r="D43" i="9"/>
  <c r="D44" i="9"/>
  <c r="D45" i="9"/>
  <c r="D46" i="9"/>
  <c r="D47" i="9"/>
  <c r="D48" i="9"/>
  <c r="D49" i="9"/>
  <c r="D50" i="9"/>
  <c r="D31" i="9"/>
  <c r="D30" i="9"/>
  <c r="E104" i="9"/>
  <c r="D104" i="9"/>
  <c r="D5" i="9"/>
  <c r="F116" i="9"/>
  <c r="F110" i="9" l="1"/>
  <c r="F25" i="9"/>
  <c r="F107" i="9"/>
  <c r="F99" i="9"/>
  <c r="E64" i="9"/>
  <c r="F21" i="9"/>
  <c r="F97" i="9"/>
  <c r="F113" i="9"/>
  <c r="D26" i="9"/>
  <c r="F119" i="9"/>
  <c r="F115" i="9"/>
  <c r="F111" i="9"/>
  <c r="F106" i="9"/>
  <c r="F17" i="9"/>
  <c r="F117" i="9"/>
  <c r="F109" i="9"/>
  <c r="F10" i="9"/>
  <c r="E26" i="9"/>
  <c r="E78" i="9"/>
  <c r="F54" i="9"/>
  <c r="F89" i="9"/>
  <c r="F11" i="9"/>
  <c r="F88" i="9"/>
  <c r="F84" i="9"/>
  <c r="D74" i="9"/>
  <c r="E65" i="9"/>
  <c r="F95" i="9"/>
  <c r="F91" i="9"/>
  <c r="F87" i="9"/>
  <c r="D63" i="9"/>
  <c r="D77" i="9"/>
  <c r="E62" i="9"/>
  <c r="F15" i="9"/>
  <c r="F19" i="9"/>
  <c r="F41" i="9"/>
  <c r="F93" i="9"/>
  <c r="F85" i="9"/>
  <c r="F105" i="9"/>
  <c r="F47" i="9"/>
  <c r="F51" i="9"/>
  <c r="F12" i="9"/>
  <c r="F94" i="9"/>
  <c r="F120" i="9"/>
  <c r="F23" i="9"/>
  <c r="F45" i="9"/>
  <c r="F83" i="9"/>
  <c r="E100" i="9"/>
  <c r="F49" i="9"/>
  <c r="F92" i="9"/>
  <c r="F43" i="9"/>
  <c r="F56" i="9"/>
  <c r="F52" i="9"/>
  <c r="E72" i="9"/>
  <c r="D62" i="9"/>
  <c r="E74" i="9"/>
  <c r="D100" i="9"/>
  <c r="E70" i="9"/>
  <c r="D70" i="9"/>
  <c r="D32" i="9"/>
  <c r="F55" i="9"/>
  <c r="D73" i="9"/>
  <c r="D65" i="9"/>
  <c r="F65" i="9" s="1"/>
  <c r="E75" i="9"/>
  <c r="D76" i="9"/>
  <c r="D78" i="9"/>
  <c r="D64" i="9"/>
  <c r="F64" i="9" s="1"/>
  <c r="D68" i="9"/>
  <c r="D121" i="9"/>
  <c r="D69" i="9"/>
  <c r="E67" i="9"/>
  <c r="D67" i="9"/>
  <c r="E69" i="9"/>
  <c r="D66" i="9"/>
  <c r="E71" i="9"/>
  <c r="E77" i="9"/>
  <c r="F77" i="9" s="1"/>
  <c r="F104" i="9"/>
  <c r="F50" i="9"/>
  <c r="F46" i="9"/>
  <c r="F42" i="9"/>
  <c r="F98" i="9"/>
  <c r="F90" i="9"/>
  <c r="F48" i="9"/>
  <c r="F44" i="9"/>
  <c r="F57" i="9"/>
  <c r="F53" i="9"/>
  <c r="F96" i="9"/>
  <c r="E58" i="9"/>
  <c r="E121" i="9"/>
  <c r="F86" i="9"/>
  <c r="F114" i="9"/>
  <c r="D58" i="9"/>
  <c r="F118" i="9"/>
  <c r="E76" i="9"/>
  <c r="D72" i="9"/>
  <c r="F72" i="9" s="1"/>
  <c r="D75" i="9"/>
  <c r="D71" i="9"/>
  <c r="E63" i="9"/>
  <c r="E73" i="9"/>
  <c r="F73" i="9" s="1"/>
  <c r="E66" i="9"/>
  <c r="E68" i="9"/>
  <c r="F78" i="9" l="1"/>
  <c r="F76" i="9"/>
  <c r="F121" i="9"/>
  <c r="F74" i="9"/>
  <c r="F26" i="9"/>
  <c r="F66" i="9"/>
  <c r="F62" i="9"/>
  <c r="F68" i="9"/>
  <c r="F100" i="9"/>
  <c r="F69" i="9"/>
  <c r="F67" i="9"/>
  <c r="F75" i="9"/>
  <c r="F70" i="9"/>
  <c r="F71" i="9"/>
  <c r="F58" i="9"/>
  <c r="D79" i="9"/>
  <c r="E79" i="9"/>
  <c r="F63" i="9"/>
  <c r="F79" i="9" l="1"/>
</calcChain>
</file>

<file path=xl/sharedStrings.xml><?xml version="1.0" encoding="utf-8"?>
<sst xmlns="http://schemas.openxmlformats.org/spreadsheetml/2006/main" count="436" uniqueCount="212">
  <si>
    <t xml:space="preserve">mise à jour : </t>
  </si>
  <si>
    <t>DATE DE LA RESERVE</t>
  </si>
  <si>
    <t>DIFFUSION FICHE SAV</t>
  </si>
  <si>
    <t>ENTREPRISE CONCERNEE 1</t>
  </si>
  <si>
    <t>ENTREPRISE</t>
  </si>
  <si>
    <t>NOMBRE DE RESERVES LEVEES</t>
  </si>
  <si>
    <t>POURCENTAGE LEVEES</t>
  </si>
  <si>
    <t>TOTAL</t>
  </si>
  <si>
    <t>Observations
concerne entreprise :</t>
  </si>
  <si>
    <t xml:space="preserve">DESCRIPTION DE LA RESERVE </t>
  </si>
  <si>
    <t>NUMERO DE DEMANDE D'INTERVENTION GPA</t>
  </si>
  <si>
    <t>ENTREPRISE CONCERNEE 2</t>
  </si>
  <si>
    <t>Réserves de G. Biennale</t>
  </si>
  <si>
    <t>Réserve de G. Décennale</t>
  </si>
  <si>
    <t>MAJ</t>
  </si>
  <si>
    <t>DATE ENVOI QUITUS LVR LIVRAISON</t>
  </si>
  <si>
    <t>Réserves de livraison</t>
  </si>
  <si>
    <t>Réserves à 1 mois</t>
  </si>
  <si>
    <t>AVANT</t>
  </si>
  <si>
    <t>APRES</t>
  </si>
  <si>
    <t>DELAI - RETOUR QUITUS AVANT 2 MOIS</t>
  </si>
  <si>
    <t>QUITUS OK</t>
  </si>
  <si>
    <t>RESERVES LEVEES EN ATTENTE DE QUITUS</t>
  </si>
  <si>
    <t>DOITRAND</t>
  </si>
  <si>
    <t>A01</t>
  </si>
  <si>
    <t>A04</t>
  </si>
  <si>
    <t>A11</t>
  </si>
  <si>
    <t>A13</t>
  </si>
  <si>
    <t>A21</t>
  </si>
  <si>
    <t>B01</t>
  </si>
  <si>
    <t>B03</t>
  </si>
  <si>
    <t>B11</t>
  </si>
  <si>
    <t>B12</t>
  </si>
  <si>
    <t>/</t>
  </si>
  <si>
    <t>SEJOUR</t>
  </si>
  <si>
    <t>CUISINE</t>
  </si>
  <si>
    <t>TERRASSE</t>
  </si>
  <si>
    <t>CHAMBRE 3</t>
  </si>
  <si>
    <t>CHAMBRE 2</t>
  </si>
  <si>
    <t>CHAMBRES 2 &amp; 3</t>
  </si>
  <si>
    <t>CHAMBRE 1</t>
  </si>
  <si>
    <t>SEJOUR / CUISINE</t>
  </si>
  <si>
    <t>SEJOUR / CHAMBRE 2</t>
  </si>
  <si>
    <t>SALLE DE BAIN</t>
  </si>
  <si>
    <t>SALON / CUISINE</t>
  </si>
  <si>
    <t>STUDIO</t>
  </si>
  <si>
    <t>LOGEMENT</t>
  </si>
  <si>
    <t>WC</t>
  </si>
  <si>
    <t>SALON</t>
  </si>
  <si>
    <t>CHAMBRE</t>
  </si>
  <si>
    <t>ARCAS</t>
  </si>
  <si>
    <t>BINGOL</t>
  </si>
  <si>
    <t>AQUISOLE</t>
  </si>
  <si>
    <t>A12</t>
  </si>
  <si>
    <t>B05</t>
  </si>
  <si>
    <t>TESSIER</t>
  </si>
  <si>
    <t>DUPUY</t>
  </si>
  <si>
    <t>DSA</t>
  </si>
  <si>
    <t>F.ABM</t>
  </si>
  <si>
    <t>JACKY PAYS</t>
  </si>
  <si>
    <t>VIBEY</t>
  </si>
  <si>
    <t>LMA</t>
  </si>
  <si>
    <t>EUROP'ISOLATION</t>
  </si>
  <si>
    <t>MASSE &amp; FILS</t>
  </si>
  <si>
    <t>ADP</t>
  </si>
  <si>
    <t>FER &amp; FAIRE</t>
  </si>
  <si>
    <t>DACAHRY</t>
  </si>
  <si>
    <t>TEISSA</t>
  </si>
  <si>
    <t xml:space="preserve"> DATE DE LIVRAISON MAI 2020</t>
  </si>
  <si>
    <t>N° DE RESERVE</t>
  </si>
  <si>
    <t>LOT</t>
  </si>
  <si>
    <t>PIECE</t>
  </si>
  <si>
    <t>TYPE DE RESERVE</t>
  </si>
  <si>
    <t>DATE DU QUITUS</t>
  </si>
  <si>
    <t>LEVEE OU PAS 2 MOIS AVANT</t>
  </si>
  <si>
    <t>LEVEE OU PAS</t>
  </si>
  <si>
    <t>NOTIFICATIN DE LA SUBSITUTION</t>
  </si>
  <si>
    <t>TARIF DE LA SUBSITUTION (HT)</t>
  </si>
  <si>
    <t>GROS ŒUVRE</t>
  </si>
  <si>
    <t>ETANCHEITE</t>
  </si>
  <si>
    <t>CHARPENTE</t>
  </si>
  <si>
    <t>COUVERTURE</t>
  </si>
  <si>
    <t>ENDUIT EXTERIEUR</t>
  </si>
  <si>
    <t>PLOMBERIE</t>
  </si>
  <si>
    <t>ELECTRICITE</t>
  </si>
  <si>
    <t>PLÂTRERIE</t>
  </si>
  <si>
    <t>ISOLATION / FLOCAGE</t>
  </si>
  <si>
    <t>MENUISERIE INTERIEURE</t>
  </si>
  <si>
    <t>MENUISERIE EXTERIEURE</t>
  </si>
  <si>
    <t>SOLS SOUPLES</t>
  </si>
  <si>
    <t>PEINTURE</t>
  </si>
  <si>
    <t>METALLERIE / SERRURERIE</t>
  </si>
  <si>
    <t>PORTAIL</t>
  </si>
  <si>
    <t>ESCALIERS BOIS</t>
  </si>
  <si>
    <t>GPA</t>
  </si>
  <si>
    <t>COMMENTAIRES MOE</t>
  </si>
  <si>
    <t>RELANCE</t>
  </si>
  <si>
    <t>DATE</t>
  </si>
  <si>
    <t>X</t>
  </si>
  <si>
    <t>RDV FIXE</t>
  </si>
  <si>
    <t>PV 01</t>
  </si>
  <si>
    <t>LIV</t>
  </si>
  <si>
    <t>RM1</t>
  </si>
  <si>
    <t>DATE  RECEPTION QUITUS SIGNE PAR LE CLIENT</t>
  </si>
  <si>
    <t>NOM PROPRIETAIRE</t>
  </si>
  <si>
    <t>TEL PROPRIETAIRE</t>
  </si>
  <si>
    <t>MAIL PROPRIETAIRE</t>
  </si>
  <si>
    <t>NOM LOCATAIRE</t>
  </si>
  <si>
    <t>TEL / @ LOCATAIRES</t>
  </si>
  <si>
    <t>DATE DE LIVRAISON</t>
  </si>
  <si>
    <t>DATE RM1</t>
  </si>
  <si>
    <t>A02</t>
  </si>
  <si>
    <t>A03</t>
  </si>
  <si>
    <t>DEMANDE D'INTERVENTION</t>
  </si>
  <si>
    <t>Demande faite en date du :</t>
  </si>
  <si>
    <t>Type demande :</t>
  </si>
  <si>
    <t>Expéditeur :</t>
  </si>
  <si>
    <t>Bâtiment :</t>
  </si>
  <si>
    <t>Etage</t>
  </si>
  <si>
    <t>Logement :</t>
  </si>
  <si>
    <t>Entreprise :</t>
  </si>
  <si>
    <t>Propriétaire</t>
  </si>
  <si>
    <t>Lot :</t>
  </si>
  <si>
    <t>Téléphone :</t>
  </si>
  <si>
    <t>Mail :</t>
  </si>
  <si>
    <t>Destinataire :</t>
  </si>
  <si>
    <t>Locataire :</t>
  </si>
  <si>
    <t>Téléphone</t>
  </si>
  <si>
    <t>@</t>
  </si>
  <si>
    <t xml:space="preserve"> </t>
  </si>
  <si>
    <t>Problème(s) à résoudre</t>
  </si>
  <si>
    <r>
      <rPr>
        <b/>
        <sz val="18"/>
        <color indexed="8"/>
        <rFont val="Arial"/>
        <family val="2"/>
      </rPr>
      <t>Vous devez intervenir avant le</t>
    </r>
    <r>
      <rPr>
        <b/>
        <sz val="18"/>
        <color indexed="14"/>
        <rFont val="Arial"/>
        <family val="2"/>
      </rPr>
      <t xml:space="preserve"> </t>
    </r>
  </si>
  <si>
    <t>AU PLUS TARD</t>
  </si>
  <si>
    <t>*Dépassé ce délai, nous ferons intervenir une entreprise extérieure à vos frais et sous votre responsabilité.</t>
  </si>
  <si>
    <t>Résultat(s) de votre intervention :</t>
  </si>
  <si>
    <t>Date :</t>
  </si>
  <si>
    <t>Cause du problème :</t>
  </si>
  <si>
    <t>Solution apportée :</t>
  </si>
  <si>
    <t>Visa occupant :</t>
  </si>
  <si>
    <t>Votre visa :</t>
  </si>
  <si>
    <t>Tampon :</t>
  </si>
  <si>
    <t>Document à nous retourner complété et signé par l'entreprise et l'occupant après votre intervention.</t>
  </si>
  <si>
    <t>A05</t>
  </si>
  <si>
    <t>A06</t>
  </si>
  <si>
    <t>A07</t>
  </si>
  <si>
    <t>A08</t>
  </si>
  <si>
    <t>A09</t>
  </si>
  <si>
    <t>A10</t>
  </si>
  <si>
    <t>GGHHFG</t>
  </si>
  <si>
    <t>HKHKJH</t>
  </si>
  <si>
    <t>KNKLJJ</t>
  </si>
  <si>
    <t>LJLJJ</t>
  </si>
  <si>
    <t>JLJJLJ</t>
  </si>
  <si>
    <t>PV</t>
  </si>
  <si>
    <t>01</t>
  </si>
  <si>
    <t>N° référence KALITI :</t>
  </si>
  <si>
    <t>CONDUCTEUR DE TRAVAUX</t>
  </si>
  <si>
    <t>TEL</t>
  </si>
  <si>
    <t>Isolation comble - Flocage</t>
  </si>
  <si>
    <t>Etanchéité</t>
  </si>
  <si>
    <t xml:space="preserve">Charpente </t>
  </si>
  <si>
    <t>Couverture</t>
  </si>
  <si>
    <t>Ravalement</t>
  </si>
  <si>
    <t>Menuiseries Alu - PVC</t>
  </si>
  <si>
    <t>Ascenseur</t>
  </si>
  <si>
    <t>Platrerie Cloisons Doublages Plafonds</t>
  </si>
  <si>
    <t>Menuiseries Intérieures</t>
  </si>
  <si>
    <t xml:space="preserve">Peinture Revêt. Muraux </t>
  </si>
  <si>
    <t xml:space="preserve">Métallerie </t>
  </si>
  <si>
    <t>Plomberie San. GAZ VMC</t>
  </si>
  <si>
    <t>Courant fort - Courant faible</t>
  </si>
  <si>
    <t>Voirie- Réseaux- Divers EU/EP- Réseau FT/EP</t>
  </si>
  <si>
    <t>Espaces verts</t>
  </si>
  <si>
    <t>Portail</t>
  </si>
  <si>
    <t>Terrasse Bois</t>
  </si>
  <si>
    <t>Charpente</t>
  </si>
  <si>
    <t>Electricité</t>
  </si>
  <si>
    <t>Menuiserie intérieure</t>
  </si>
  <si>
    <t>Métallerie - Serrurerie</t>
  </si>
  <si>
    <t>Escaliers bois / Garde-corps</t>
  </si>
  <si>
    <t>Cuisine</t>
  </si>
  <si>
    <t>Fondations - Gros Œuvre</t>
  </si>
  <si>
    <t>Couverture - Zinguerie</t>
  </si>
  <si>
    <t>Enduit extérieur - Placage pierre</t>
  </si>
  <si>
    <t>Menuiserie extérieure PVC</t>
  </si>
  <si>
    <t>Plomberie - Sanitaire - VMC - Gaz</t>
  </si>
  <si>
    <t>Plâtrerie - Cloisons - Doublage - Plafonds</t>
  </si>
  <si>
    <t>Carrelage - Faïence - Sols Souples</t>
  </si>
  <si>
    <t>Peinture - Revetement smuraux</t>
  </si>
  <si>
    <t>FHKFHQFHKK@sjfqlfqjfkq.fr</t>
  </si>
  <si>
    <t>hgrgq</t>
  </si>
  <si>
    <t>rjqqkjdd</t>
  </si>
  <si>
    <t>DATE GPA</t>
  </si>
  <si>
    <t>FKSFHKFH</t>
  </si>
  <si>
    <t>FQJKFKQHFK</t>
  </si>
  <si>
    <t>FQKLFQLK</t>
  </si>
  <si>
    <t>FKLQFQFLQ</t>
  </si>
  <si>
    <t>FQKLJFQK</t>
  </si>
  <si>
    <t>QLKKFCK</t>
  </si>
  <si>
    <t>PV 02</t>
  </si>
  <si>
    <t>PV 03</t>
  </si>
  <si>
    <t>PV 04</t>
  </si>
  <si>
    <t>PV 05</t>
  </si>
  <si>
    <t>PV 06</t>
  </si>
  <si>
    <t>Levée</t>
  </si>
  <si>
    <t>Non levée</t>
  </si>
  <si>
    <t>fsfsld</t>
  </si>
  <si>
    <t>glsnsgljgk</t>
  </si>
  <si>
    <t>slvflshvsfdk</t>
  </si>
  <si>
    <t>vlkdjlsdjfslkdf</t>
  </si>
  <si>
    <t>cdslkfjcklq</t>
  </si>
  <si>
    <t>sljdsjsv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</si>
</sst>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[$-40C]d\-mmm\-yy;@"/>
    <numFmt numFmtId="165" formatCode="_-* #,##0.00\ _F_-;\-* #,##0.00\ _F_-;_-* &quot;-&quot;??\ _F_-;_-@_-"/>
    <numFmt numFmtId="166" formatCode="d/m/yy;@"/>
    <numFmt numFmtId="167" formatCode="dd/mm/yy;@"/>
    <numFmt numFmtId="168" formatCode="_-* #,##0.00\ [$€-1]_-;\-* #,##0.00\ [$€-1]_-;_-* &quot;-&quot;??\ [$€-1]_-"/>
    <numFmt numFmtId="169" formatCode="&quot; &quot;* #,##0.00&quot; € &quot;;&quot;-&quot;* #,##0.00&quot; € &quot;;&quot; &quot;* &quot;-&quot;??&quot; € &quot;"/>
    <numFmt numFmtId="170" formatCode="0#&quot; &quot;##&quot; &quot;##&quot; &quot;##&quot; &quot;##"/>
  </numFmts>
  <fonts count="59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b/>
      <sz val="16"/>
      <name val="Arial"/>
      <family val="2"/>
    </font>
    <font>
      <b/>
      <u/>
      <sz val="10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2"/>
      <color indexed="10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  <font>
      <u/>
      <sz val="12"/>
      <color indexed="12"/>
      <name val="Arial"/>
      <family val="2"/>
    </font>
    <font>
      <sz val="12"/>
      <name val="Calibri"/>
      <family val="2"/>
    </font>
    <font>
      <sz val="11"/>
      <color theme="1"/>
      <name val="Calibri"/>
      <family val="2"/>
      <scheme val="minor"/>
    </font>
    <font>
      <b/>
      <sz val="11"/>
      <color rgb="FFFF0000"/>
      <name val="Arial"/>
      <family val="2"/>
    </font>
    <font>
      <b/>
      <sz val="16"/>
      <color rgb="FF7030A0"/>
      <name val="Arial"/>
      <family val="2"/>
    </font>
    <font>
      <b/>
      <sz val="14"/>
      <color rgb="FF7030A0"/>
      <name val="Arial"/>
      <family val="2"/>
    </font>
    <font>
      <b/>
      <u/>
      <sz val="14"/>
      <color rgb="FF7030A0"/>
      <name val="Arial"/>
      <family val="2"/>
    </font>
    <font>
      <b/>
      <sz val="14"/>
      <color rgb="FFFF0000"/>
      <name val="Arial"/>
      <family val="2"/>
    </font>
    <font>
      <b/>
      <sz val="11"/>
      <color rgb="FF7030A0"/>
      <name val="Arial"/>
      <family val="2"/>
    </font>
    <font>
      <b/>
      <sz val="12"/>
      <color rgb="FFFF0000"/>
      <name val="Arial"/>
      <family val="2"/>
    </font>
    <font>
      <sz val="12"/>
      <color rgb="FF000000"/>
      <name val="Arial"/>
      <family val="2"/>
    </font>
    <font>
      <b/>
      <sz val="10"/>
      <color rgb="FFFF0000"/>
      <name val="Arial"/>
      <family val="2"/>
    </font>
    <font>
      <b/>
      <u/>
      <sz val="22"/>
      <color rgb="FFFF0000"/>
      <name val="Arial"/>
      <family val="2"/>
    </font>
    <font>
      <sz val="12"/>
      <color indexed="8"/>
      <name val="Cambria"/>
      <family val="1"/>
    </font>
    <font>
      <b/>
      <sz val="12"/>
      <color indexed="8"/>
      <name val="Cambria"/>
      <family val="1"/>
    </font>
    <font>
      <u/>
      <sz val="12"/>
      <color theme="10"/>
      <name val="Cambria"/>
      <family val="1"/>
    </font>
    <font>
      <sz val="12"/>
      <color theme="1"/>
      <name val="Cambria"/>
      <family val="1"/>
    </font>
    <font>
      <b/>
      <sz val="20"/>
      <color indexed="8"/>
      <name val="Arial"/>
      <family val="2"/>
    </font>
    <font>
      <b/>
      <sz val="28"/>
      <color indexed="8"/>
      <name val="Arial"/>
      <family val="2"/>
    </font>
    <font>
      <b/>
      <sz val="26"/>
      <color indexed="8"/>
      <name val="Arial"/>
      <family val="2"/>
    </font>
    <font>
      <sz val="26"/>
      <color indexed="8"/>
      <name val="Arial"/>
      <family val="2"/>
    </font>
    <font>
      <b/>
      <sz val="14"/>
      <color indexed="8"/>
      <name val="Verdana"/>
      <family val="2"/>
    </font>
    <font>
      <b/>
      <sz val="16"/>
      <color theme="1"/>
      <name val="Arial"/>
      <family val="2"/>
    </font>
    <font>
      <sz val="12"/>
      <color indexed="8"/>
      <name val="Forte"/>
      <family val="4"/>
    </font>
    <font>
      <sz val="10"/>
      <color indexed="8"/>
      <name val="Arial"/>
      <family val="2"/>
    </font>
    <font>
      <sz val="12"/>
      <color theme="0"/>
      <name val="Forte"/>
      <family val="4"/>
    </font>
    <font>
      <i/>
      <sz val="16"/>
      <color indexed="8"/>
      <name val="Arial"/>
      <family val="2"/>
    </font>
    <font>
      <sz val="16"/>
      <color indexed="8"/>
      <name val="Arial"/>
      <family val="2"/>
    </font>
    <font>
      <sz val="18"/>
      <color indexed="8"/>
      <name val="Arial"/>
      <family val="2"/>
    </font>
    <font>
      <b/>
      <u/>
      <sz val="18"/>
      <color indexed="8"/>
      <name val="Arial"/>
      <family val="2"/>
    </font>
    <font>
      <b/>
      <sz val="18"/>
      <color rgb="FFFF0000"/>
      <name val="Arial"/>
      <family val="2"/>
    </font>
    <font>
      <b/>
      <sz val="18"/>
      <color indexed="8"/>
      <name val="Arial"/>
      <family val="2"/>
    </font>
    <font>
      <b/>
      <sz val="18"/>
      <color indexed="14"/>
      <name val="Arial"/>
      <family val="2"/>
    </font>
    <font>
      <sz val="16"/>
      <color indexed="14"/>
      <name val="Arial"/>
      <family val="2"/>
    </font>
    <font>
      <b/>
      <i/>
      <sz val="16"/>
      <color indexed="8"/>
      <name val="Arial"/>
      <family val="2"/>
    </font>
    <font>
      <b/>
      <sz val="14"/>
      <color indexed="8"/>
      <name val="Arial"/>
      <family val="2"/>
    </font>
    <font>
      <b/>
      <sz val="10"/>
      <color indexed="8"/>
      <name val="Arial"/>
      <family val="2"/>
    </font>
    <font>
      <b/>
      <i/>
      <u/>
      <sz val="16"/>
      <color rgb="FFFF0000"/>
      <name val="Verdana"/>
      <family val="2"/>
    </font>
    <font>
      <b/>
      <sz val="16"/>
      <color rgb="FFFF0000"/>
      <name val="Arial"/>
      <family val="2"/>
    </font>
    <font>
      <sz val="14"/>
      <name val="Arial"/>
      <family val="2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C7FD"/>
        <bgColor indexed="64"/>
      </patternFill>
    </fill>
    <fill>
      <patternFill patternType="solid">
        <fgColor rgb="FFD59BFC"/>
        <bgColor indexed="64"/>
      </patternFill>
    </fill>
    <fill>
      <patternFill patternType="solid">
        <fgColor rgb="FF67EEF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5FDA6"/>
        <bgColor indexed="64"/>
      </patternFill>
    </fill>
    <fill>
      <patternFill patternType="solid">
        <fgColor rgb="FF7A81FF"/>
        <bgColor indexed="64"/>
      </patternFill>
    </fill>
  </fills>
  <borders count="8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ck">
        <color rgb="FFFF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rgb="FFFF0000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3">
    <xf numFmtId="0" fontId="0" fillId="0" borderId="0"/>
    <xf numFmtId="168" fontId="2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165" fontId="2" fillId="0" borderId="0" applyFont="0" applyFill="0" applyBorder="0" applyAlignment="0" applyProtection="0"/>
    <xf numFmtId="0" fontId="3" fillId="0" borderId="0"/>
    <xf numFmtId="0" fontId="10" fillId="0" borderId="0"/>
    <xf numFmtId="0" fontId="2" fillId="0" borderId="0"/>
    <xf numFmtId="0" fontId="18" fillId="0" borderId="0"/>
    <xf numFmtId="9" fontId="1" fillId="0" borderId="0" applyFont="0" applyFill="0" applyBorder="0" applyAlignment="0" applyProtection="0"/>
    <xf numFmtId="0" fontId="29" fillId="0" borderId="0" applyNumberFormat="0" applyFill="0" applyBorder="0" applyProtection="0"/>
    <xf numFmtId="0" fontId="31" fillId="0" borderId="0" applyNumberFormat="0" applyFill="0" applyBorder="0" applyAlignment="0" applyProtection="0"/>
    <xf numFmtId="0" fontId="29" fillId="0" borderId="0" applyNumberFormat="0" applyFill="0" applyBorder="0" applyProtection="0"/>
    <xf numFmtId="0" fontId="1" fillId="0" borderId="0"/>
  </cellStyleXfs>
  <cellXfs count="387">
    <xf numFmtId="0" fontId="0" fillId="0" borderId="0" xfId="0"/>
    <xf numFmtId="0" fontId="0" fillId="0" borderId="0" xfId="0" applyAlignment="1">
      <alignment horizontal="center"/>
    </xf>
    <xf numFmtId="0" fontId="4" fillId="2" borderId="3" xfId="0" applyNumberFormat="1" applyFont="1" applyFill="1" applyBorder="1" applyAlignment="1">
      <alignment horizontal="center" vertical="center" wrapText="1"/>
    </xf>
    <xf numFmtId="9" fontId="4" fillId="2" borderId="4" xfId="8" applyFont="1" applyFill="1" applyBorder="1" applyAlignment="1">
      <alignment horizontal="center" vertical="center" wrapText="1"/>
    </xf>
    <xf numFmtId="0" fontId="0" fillId="0" borderId="0" xfId="0" applyBorder="1"/>
    <xf numFmtId="0" fontId="8" fillId="2" borderId="5" xfId="0" applyNumberFormat="1" applyFont="1" applyFill="1" applyBorder="1" applyAlignment="1">
      <alignment horizontal="center" vertical="center" wrapText="1"/>
    </xf>
    <xf numFmtId="9" fontId="8" fillId="2" borderId="6" xfId="8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67" fontId="19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21" fillId="2" borderId="10" xfId="0" applyNumberFormat="1" applyFont="1" applyFill="1" applyBorder="1" applyAlignment="1">
      <alignment horizontal="center" vertical="center" wrapText="1"/>
    </xf>
    <xf numFmtId="0" fontId="22" fillId="2" borderId="5" xfId="0" applyNumberFormat="1" applyFont="1" applyFill="1" applyBorder="1" applyAlignment="1">
      <alignment horizontal="center" vertical="center" wrapText="1"/>
    </xf>
    <xf numFmtId="167" fontId="23" fillId="0" borderId="0" xfId="0" applyNumberFormat="1" applyFont="1" applyFill="1" applyBorder="1" applyAlignment="1">
      <alignment horizontal="center" vertical="center"/>
    </xf>
    <xf numFmtId="167" fontId="24" fillId="0" borderId="0" xfId="0" applyNumberFormat="1" applyFont="1" applyFill="1" applyBorder="1" applyAlignment="1">
      <alignment horizontal="center" vertical="center"/>
    </xf>
    <xf numFmtId="1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49" fontId="11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164" fontId="21" fillId="0" borderId="0" xfId="0" applyNumberFormat="1" applyFont="1" applyFill="1" applyBorder="1" applyAlignment="1">
      <alignment horizontal="center" vertical="center"/>
    </xf>
    <xf numFmtId="0" fontId="24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1" fillId="0" borderId="2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vertical="center" wrapText="1"/>
    </xf>
    <xf numFmtId="1" fontId="0" fillId="0" borderId="1" xfId="0" applyNumberFormat="1" applyBorder="1" applyAlignment="1">
      <alignment horizontal="center" vertical="center" wrapText="1"/>
    </xf>
    <xf numFmtId="1" fontId="4" fillId="0" borderId="0" xfId="0" applyNumberFormat="1" applyFont="1" applyFill="1" applyBorder="1" applyAlignment="1">
      <alignment horizontal="center" vertical="center" wrapText="1"/>
    </xf>
    <xf numFmtId="9" fontId="4" fillId="0" borderId="0" xfId="8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8" fillId="2" borderId="11" xfId="0" applyNumberFormat="1" applyFont="1" applyFill="1" applyBorder="1" applyAlignment="1">
      <alignment horizontal="center" vertical="center" wrapText="1"/>
    </xf>
    <xf numFmtId="0" fontId="4" fillId="0" borderId="12" xfId="0" applyNumberFormat="1" applyFont="1" applyFill="1" applyBorder="1" applyAlignment="1">
      <alignment vertical="center" wrapText="1"/>
    </xf>
    <xf numFmtId="0" fontId="8" fillId="0" borderId="0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11" fillId="0" borderId="0" xfId="0" applyFont="1"/>
    <xf numFmtId="14" fontId="13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49" fontId="2" fillId="0" borderId="0" xfId="0" applyNumberFormat="1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center"/>
    </xf>
    <xf numFmtId="167" fontId="21" fillId="0" borderId="0" xfId="0" applyNumberFormat="1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8" fillId="2" borderId="16" xfId="0" applyNumberFormat="1" applyFont="1" applyFill="1" applyBorder="1" applyAlignment="1">
      <alignment horizontal="center" vertical="center" wrapText="1"/>
    </xf>
    <xf numFmtId="0" fontId="14" fillId="0" borderId="0" xfId="4" applyFont="1" applyAlignment="1">
      <alignment horizontal="center" vertical="center" wrapText="1"/>
    </xf>
    <xf numFmtId="0" fontId="14" fillId="0" borderId="0" xfId="0" applyFont="1" applyFill="1" applyBorder="1" applyAlignment="1">
      <alignment horizontal="center"/>
    </xf>
    <xf numFmtId="0" fontId="14" fillId="0" borderId="0" xfId="0" applyFont="1" applyFill="1" applyBorder="1"/>
    <xf numFmtId="0" fontId="14" fillId="0" borderId="1" xfId="0" applyFont="1" applyFill="1" applyBorder="1" applyAlignment="1">
      <alignment vertical="center" wrapText="1"/>
    </xf>
    <xf numFmtId="14" fontId="25" fillId="0" borderId="2" xfId="0" applyNumberFormat="1" applyFont="1" applyFill="1" applyBorder="1" applyAlignment="1">
      <alignment horizontal="center" vertical="center" wrapText="1"/>
    </xf>
    <xf numFmtId="167" fontId="11" fillId="0" borderId="2" xfId="0" applyNumberFormat="1" applyFont="1" applyFill="1" applyBorder="1" applyAlignment="1">
      <alignment horizontal="center" vertical="center" wrapText="1"/>
    </xf>
    <xf numFmtId="14" fontId="16" fillId="0" borderId="2" xfId="2" applyNumberFormat="1" applyFont="1" applyFill="1" applyBorder="1" applyAlignment="1" applyProtection="1">
      <alignment horizontal="center" vertical="center" wrapText="1"/>
    </xf>
    <xf numFmtId="0" fontId="14" fillId="0" borderId="1" xfId="0" applyFont="1" applyFill="1" applyBorder="1" applyAlignment="1">
      <alignment wrapText="1"/>
    </xf>
    <xf numFmtId="0" fontId="26" fillId="0" borderId="1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vertical="center" wrapText="1"/>
    </xf>
    <xf numFmtId="0" fontId="4" fillId="2" borderId="21" xfId="0" applyNumberFormat="1" applyFont="1" applyFill="1" applyBorder="1" applyAlignment="1">
      <alignment vertical="center" wrapText="1"/>
    </xf>
    <xf numFmtId="9" fontId="4" fillId="0" borderId="22" xfId="8" applyFont="1" applyFill="1" applyBorder="1" applyAlignment="1">
      <alignment horizontal="center" vertical="center" wrapText="1"/>
    </xf>
    <xf numFmtId="1" fontId="0" fillId="0" borderId="23" xfId="0" applyNumberFormat="1" applyBorder="1" applyAlignment="1">
      <alignment horizontal="center" vertical="center" wrapText="1"/>
    </xf>
    <xf numFmtId="9" fontId="4" fillId="0" borderId="24" xfId="8" applyFont="1" applyFill="1" applyBorder="1" applyAlignment="1">
      <alignment horizontal="center" vertical="center" wrapText="1"/>
    </xf>
    <xf numFmtId="1" fontId="27" fillId="2" borderId="25" xfId="0" applyNumberFormat="1" applyFont="1" applyFill="1" applyBorder="1" applyAlignment="1">
      <alignment horizontal="center" vertical="center" wrapText="1"/>
    </xf>
    <xf numFmtId="1" fontId="27" fillId="2" borderId="26" xfId="0" applyNumberFormat="1" applyFont="1" applyFill="1" applyBorder="1" applyAlignment="1">
      <alignment horizontal="center" vertical="center" wrapText="1"/>
    </xf>
    <xf numFmtId="9" fontId="27" fillId="2" borderId="27" xfId="8" applyFont="1" applyFill="1" applyBorder="1" applyAlignment="1">
      <alignment horizontal="center" vertical="center" wrapText="1"/>
    </xf>
    <xf numFmtId="1" fontId="27" fillId="2" borderId="25" xfId="0" applyNumberFormat="1" applyFont="1" applyFill="1" applyBorder="1" applyAlignment="1">
      <alignment horizontal="right" vertical="center" wrapText="1"/>
    </xf>
    <xf numFmtId="1" fontId="27" fillId="2" borderId="26" xfId="0" applyNumberFormat="1" applyFont="1" applyFill="1" applyBorder="1" applyAlignment="1">
      <alignment horizontal="right" vertical="center" wrapText="1"/>
    </xf>
    <xf numFmtId="9" fontId="27" fillId="2" borderId="27" xfId="8" applyFont="1" applyFill="1" applyBorder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166" fontId="14" fillId="0" borderId="2" xfId="0" applyNumberFormat="1" applyFont="1" applyFill="1" applyBorder="1" applyAlignment="1">
      <alignment horizontal="center" vertical="center" wrapText="1"/>
    </xf>
    <xf numFmtId="166" fontId="14" fillId="0" borderId="2" xfId="0" applyNumberFormat="1" applyFont="1" applyFill="1" applyBorder="1" applyAlignment="1">
      <alignment horizontal="left" vertical="center" wrapText="1"/>
    </xf>
    <xf numFmtId="0" fontId="14" fillId="0" borderId="2" xfId="0" applyFont="1" applyFill="1" applyBorder="1" applyAlignment="1">
      <alignment horizontal="center" vertical="center" wrapText="1"/>
    </xf>
    <xf numFmtId="14" fontId="14" fillId="0" borderId="2" xfId="0" applyNumberFormat="1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wrapText="1"/>
    </xf>
    <xf numFmtId="0" fontId="11" fillId="0" borderId="1" xfId="0" applyFont="1" applyFill="1" applyBorder="1" applyAlignment="1">
      <alignment horizontal="center" vertical="center" wrapText="1"/>
    </xf>
    <xf numFmtId="49" fontId="15" fillId="0" borderId="1" xfId="0" applyNumberFormat="1" applyFont="1" applyFill="1" applyBorder="1" applyAlignment="1">
      <alignment horizontal="center" vertical="center" wrapText="1"/>
    </xf>
    <xf numFmtId="14" fontId="14" fillId="0" borderId="1" xfId="0" applyNumberFormat="1" applyFont="1" applyFill="1" applyBorder="1" applyAlignment="1">
      <alignment horizontal="center" vertical="center" wrapText="1"/>
    </xf>
    <xf numFmtId="0" fontId="26" fillId="0" borderId="14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49" fontId="11" fillId="3" borderId="0" xfId="0" applyNumberFormat="1" applyFont="1" applyFill="1" applyBorder="1" applyAlignment="1">
      <alignment horizontal="center" vertical="center"/>
    </xf>
    <xf numFmtId="49" fontId="11" fillId="4" borderId="0" xfId="0" applyNumberFormat="1" applyFont="1" applyFill="1" applyBorder="1" applyAlignment="1">
      <alignment horizontal="center" vertical="center"/>
    </xf>
    <xf numFmtId="1" fontId="14" fillId="0" borderId="0" xfId="0" applyNumberFormat="1" applyFont="1" applyFill="1" applyBorder="1" applyAlignment="1">
      <alignment horizontal="center" vertical="center" wrapText="1"/>
    </xf>
    <xf numFmtId="0" fontId="11" fillId="0" borderId="0" xfId="0" applyNumberFormat="1" applyFont="1" applyFill="1" applyBorder="1" applyAlignment="1">
      <alignment horizontal="center" vertical="center" wrapText="1"/>
    </xf>
    <xf numFmtId="166" fontId="14" fillId="0" borderId="0" xfId="0" applyNumberFormat="1" applyFont="1" applyFill="1" applyBorder="1" applyAlignment="1">
      <alignment horizontal="center" vertical="center" wrapText="1"/>
    </xf>
    <xf numFmtId="166" fontId="14" fillId="0" borderId="0" xfId="0" applyNumberFormat="1" applyFont="1" applyFill="1" applyBorder="1" applyAlignment="1">
      <alignment horizontal="left" vertical="center" wrapText="1"/>
    </xf>
    <xf numFmtId="0" fontId="14" fillId="0" borderId="0" xfId="0" applyFont="1" applyFill="1" applyBorder="1" applyAlignment="1">
      <alignment horizontal="center" vertical="center" wrapText="1"/>
    </xf>
    <xf numFmtId="14" fontId="14" fillId="0" borderId="0" xfId="0" applyNumberFormat="1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wrapText="1"/>
    </xf>
    <xf numFmtId="14" fontId="25" fillId="0" borderId="0" xfId="0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167" fontId="11" fillId="0" borderId="0" xfId="0" applyNumberFormat="1" applyFont="1" applyFill="1" applyBorder="1" applyAlignment="1">
      <alignment horizontal="center" vertical="center" wrapText="1"/>
    </xf>
    <xf numFmtId="14" fontId="16" fillId="0" borderId="0" xfId="2" applyNumberFormat="1" applyFont="1" applyFill="1" applyBorder="1" applyAlignment="1" applyProtection="1">
      <alignment horizontal="center" vertical="center" wrapText="1"/>
    </xf>
    <xf numFmtId="0" fontId="26" fillId="0" borderId="0" xfId="0" applyFont="1" applyFill="1" applyBorder="1" applyAlignment="1">
      <alignment horizontal="center" vertical="center"/>
    </xf>
    <xf numFmtId="49" fontId="15" fillId="0" borderId="0" xfId="0" applyNumberFormat="1" applyFont="1" applyFill="1" applyBorder="1" applyAlignment="1">
      <alignment horizontal="center" vertical="center" wrapText="1"/>
    </xf>
    <xf numFmtId="1" fontId="14" fillId="0" borderId="12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166" fontId="14" fillId="0" borderId="1" xfId="0" applyNumberFormat="1" applyFont="1" applyFill="1" applyBorder="1" applyAlignment="1">
      <alignment horizontal="center" vertical="center" wrapText="1"/>
    </xf>
    <xf numFmtId="166" fontId="14" fillId="0" borderId="1" xfId="0" applyNumberFormat="1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center" vertical="center" wrapText="1"/>
    </xf>
    <xf numFmtId="14" fontId="25" fillId="0" borderId="1" xfId="0" applyNumberFormat="1" applyFont="1" applyFill="1" applyBorder="1" applyAlignment="1">
      <alignment horizontal="center" vertical="center" wrapText="1"/>
    </xf>
    <xf numFmtId="167" fontId="11" fillId="0" borderId="1" xfId="0" applyNumberFormat="1" applyFont="1" applyFill="1" applyBorder="1" applyAlignment="1">
      <alignment horizontal="center" vertical="center" wrapText="1"/>
    </xf>
    <xf numFmtId="14" fontId="16" fillId="0" borderId="1" xfId="2" applyNumberFormat="1" applyFont="1" applyFill="1" applyBorder="1" applyAlignment="1" applyProtection="1">
      <alignment horizontal="center" vertical="center" wrapText="1"/>
    </xf>
    <xf numFmtId="3" fontId="17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/>
    </xf>
    <xf numFmtId="0" fontId="14" fillId="0" borderId="1" xfId="0" applyFont="1" applyFill="1" applyBorder="1"/>
    <xf numFmtId="0" fontId="14" fillId="0" borderId="28" xfId="0" applyFont="1" applyFill="1" applyBorder="1" applyAlignment="1">
      <alignment vertical="center" wrapText="1"/>
    </xf>
    <xf numFmtId="0" fontId="14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vertical="center"/>
    </xf>
    <xf numFmtId="0" fontId="11" fillId="0" borderId="1" xfId="5" applyFont="1" applyFill="1" applyBorder="1" applyAlignment="1">
      <alignment horizontal="center" vertical="center" wrapText="1"/>
    </xf>
    <xf numFmtId="1" fontId="14" fillId="0" borderId="13" xfId="0" applyNumberFormat="1" applyFont="1" applyFill="1" applyBorder="1" applyAlignment="1">
      <alignment horizontal="center" vertical="center" wrapText="1"/>
    </xf>
    <xf numFmtId="0" fontId="11" fillId="0" borderId="14" xfId="0" applyNumberFormat="1" applyFont="1" applyFill="1" applyBorder="1" applyAlignment="1">
      <alignment horizontal="center" vertical="center" wrapText="1"/>
    </xf>
    <xf numFmtId="166" fontId="14" fillId="0" borderId="14" xfId="0" applyNumberFormat="1" applyFont="1" applyFill="1" applyBorder="1" applyAlignment="1">
      <alignment horizontal="center" vertical="center" wrapText="1"/>
    </xf>
    <xf numFmtId="166" fontId="14" fillId="0" borderId="14" xfId="0" applyNumberFormat="1" applyFont="1" applyFill="1" applyBorder="1" applyAlignment="1">
      <alignment horizontal="left" vertical="center" wrapText="1"/>
    </xf>
    <xf numFmtId="14" fontId="14" fillId="0" borderId="14" xfId="0" applyNumberFormat="1" applyFont="1" applyFill="1" applyBorder="1" applyAlignment="1">
      <alignment horizontal="center" vertical="center" wrapText="1"/>
    </xf>
    <xf numFmtId="0" fontId="14" fillId="0" borderId="14" xfId="0" applyFont="1" applyFill="1" applyBorder="1" applyAlignment="1">
      <alignment wrapText="1"/>
    </xf>
    <xf numFmtId="14" fontId="25" fillId="0" borderId="14" xfId="0" applyNumberFormat="1" applyFont="1" applyFill="1" applyBorder="1" applyAlignment="1">
      <alignment horizontal="center" vertical="center" wrapText="1"/>
    </xf>
    <xf numFmtId="0" fontId="11" fillId="0" borderId="14" xfId="0" applyFont="1" applyFill="1" applyBorder="1" applyAlignment="1">
      <alignment horizontal="center" vertical="center" wrapText="1"/>
    </xf>
    <xf numFmtId="167" fontId="11" fillId="0" borderId="14" xfId="0" applyNumberFormat="1" applyFont="1" applyFill="1" applyBorder="1" applyAlignment="1">
      <alignment horizontal="center" vertical="center" wrapText="1"/>
    </xf>
    <xf numFmtId="14" fontId="16" fillId="0" borderId="14" xfId="2" applyNumberFormat="1" applyFont="1" applyFill="1" applyBorder="1" applyAlignment="1" applyProtection="1">
      <alignment horizontal="center" vertical="center" wrapText="1"/>
    </xf>
    <xf numFmtId="0" fontId="14" fillId="0" borderId="14" xfId="0" applyFont="1" applyFill="1" applyBorder="1" applyAlignment="1">
      <alignment vertical="center" wrapText="1"/>
    </xf>
    <xf numFmtId="49" fontId="15" fillId="0" borderId="14" xfId="0" applyNumberFormat="1" applyFont="1" applyFill="1" applyBorder="1" applyAlignment="1">
      <alignment horizontal="center" vertical="center" wrapText="1"/>
    </xf>
    <xf numFmtId="0" fontId="14" fillId="0" borderId="14" xfId="0" applyFont="1" applyFill="1" applyBorder="1" applyAlignment="1">
      <alignment horizontal="center"/>
    </xf>
    <xf numFmtId="0" fontId="14" fillId="0" borderId="14" xfId="0" applyFont="1" applyFill="1" applyBorder="1"/>
    <xf numFmtId="0" fontId="14" fillId="0" borderId="29" xfId="0" applyFont="1" applyFill="1" applyBorder="1" applyAlignment="1">
      <alignment vertical="center" wrapText="1"/>
    </xf>
    <xf numFmtId="1" fontId="14" fillId="0" borderId="30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vertical="center" wrapText="1"/>
    </xf>
    <xf numFmtId="0" fontId="26" fillId="0" borderId="2" xfId="0" applyFont="1" applyFill="1" applyBorder="1" applyAlignment="1">
      <alignment horizontal="center" vertical="center"/>
    </xf>
    <xf numFmtId="3" fontId="17" fillId="0" borderId="2" xfId="0" applyNumberFormat="1" applyFont="1" applyFill="1" applyBorder="1" applyAlignment="1">
      <alignment horizontal="center" vertical="center" wrapText="1"/>
    </xf>
    <xf numFmtId="49" fontId="15" fillId="0" borderId="2" xfId="0" applyNumberFormat="1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/>
    </xf>
    <xf numFmtId="0" fontId="14" fillId="0" borderId="2" xfId="0" applyFont="1" applyFill="1" applyBorder="1"/>
    <xf numFmtId="0" fontId="14" fillId="0" borderId="31" xfId="0" applyFont="1" applyFill="1" applyBorder="1" applyAlignment="1">
      <alignment vertical="center" wrapText="1"/>
    </xf>
    <xf numFmtId="0" fontId="11" fillId="0" borderId="17" xfId="0" applyFont="1" applyFill="1" applyBorder="1" applyAlignment="1">
      <alignment horizontal="center" vertical="center"/>
    </xf>
    <xf numFmtId="0" fontId="11" fillId="0" borderId="17" xfId="0" applyFont="1" applyFill="1" applyBorder="1" applyAlignment="1">
      <alignment vertical="center"/>
    </xf>
    <xf numFmtId="0" fontId="11" fillId="0" borderId="33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8" fillId="2" borderId="34" xfId="0" applyNumberFormat="1" applyFont="1" applyFill="1" applyBorder="1" applyAlignment="1">
      <alignment horizontal="center" vertical="center" wrapText="1"/>
    </xf>
    <xf numFmtId="0" fontId="4" fillId="2" borderId="18" xfId="0" applyNumberFormat="1" applyFont="1" applyFill="1" applyBorder="1" applyAlignment="1">
      <alignment vertical="center" wrapText="1"/>
    </xf>
    <xf numFmtId="0" fontId="4" fillId="2" borderId="37" xfId="0" applyNumberFormat="1" applyFont="1" applyFill="1" applyBorder="1" applyAlignment="1">
      <alignment vertical="center" wrapText="1"/>
    </xf>
    <xf numFmtId="0" fontId="4" fillId="2" borderId="38" xfId="0" applyNumberFormat="1" applyFont="1" applyFill="1" applyBorder="1" applyAlignment="1">
      <alignment vertical="center" wrapText="1"/>
    </xf>
    <xf numFmtId="1" fontId="0" fillId="0" borderId="2" xfId="0" applyNumberFormat="1" applyBorder="1" applyAlignment="1">
      <alignment horizontal="center" vertical="center" wrapText="1"/>
    </xf>
    <xf numFmtId="0" fontId="22" fillId="2" borderId="17" xfId="0" applyNumberFormat="1" applyFont="1" applyFill="1" applyBorder="1" applyAlignment="1">
      <alignment horizontal="center" vertical="center" wrapText="1"/>
    </xf>
    <xf numFmtId="0" fontId="4" fillId="0" borderId="45" xfId="0" applyNumberFormat="1" applyFont="1" applyFill="1" applyBorder="1" applyAlignment="1">
      <alignment vertical="center" wrapText="1"/>
    </xf>
    <xf numFmtId="0" fontId="27" fillId="2" borderId="32" xfId="0" applyNumberFormat="1" applyFont="1" applyFill="1" applyBorder="1" applyAlignment="1">
      <alignment horizontal="right" vertical="center" wrapText="1"/>
    </xf>
    <xf numFmtId="1" fontId="27" fillId="2" borderId="17" xfId="0" applyNumberFormat="1" applyFont="1" applyFill="1" applyBorder="1" applyAlignment="1">
      <alignment horizontal="center" vertical="center" wrapText="1"/>
    </xf>
    <xf numFmtId="0" fontId="30" fillId="0" borderId="1" xfId="9" applyFont="1" applyBorder="1" applyAlignment="1">
      <alignment horizontal="center" vertical="center"/>
    </xf>
    <xf numFmtId="0" fontId="30" fillId="0" borderId="0" xfId="9" applyFont="1" applyAlignment="1">
      <alignment horizontal="center" vertical="center"/>
    </xf>
    <xf numFmtId="0" fontId="29" fillId="0" borderId="0" xfId="9" applyAlignment="1">
      <alignment horizontal="left" vertical="center"/>
    </xf>
    <xf numFmtId="0" fontId="29" fillId="0" borderId="0" xfId="9" applyAlignment="1">
      <alignment horizontal="center" vertical="center"/>
    </xf>
    <xf numFmtId="0" fontId="29" fillId="0" borderId="1" xfId="9" applyFill="1" applyBorder="1" applyAlignment="1">
      <alignment horizontal="center" vertical="center"/>
    </xf>
    <xf numFmtId="14" fontId="29" fillId="0" borderId="1" xfId="9" applyNumberFormat="1" applyFill="1" applyBorder="1" applyAlignment="1">
      <alignment horizontal="center" vertical="center"/>
    </xf>
    <xf numFmtId="0" fontId="29" fillId="0" borderId="0" xfId="9" applyFill="1" applyAlignment="1">
      <alignment horizontal="left" vertical="center"/>
    </xf>
    <xf numFmtId="0" fontId="29" fillId="0" borderId="1" xfId="9" applyFill="1" applyBorder="1" applyAlignment="1">
      <alignment horizontal="center" vertical="center" wrapText="1"/>
    </xf>
    <xf numFmtId="0" fontId="32" fillId="0" borderId="1" xfId="10" applyFont="1" applyFill="1" applyBorder="1" applyAlignment="1">
      <alignment horizontal="center" vertical="center" wrapText="1"/>
    </xf>
    <xf numFmtId="0" fontId="33" fillId="0" borderId="46" xfId="11" applyFont="1" applyFill="1" applyBorder="1" applyAlignment="1">
      <alignment vertical="center"/>
    </xf>
    <xf numFmtId="0" fontId="29" fillId="0" borderId="0" xfId="11" applyFill="1"/>
    <xf numFmtId="0" fontId="29" fillId="0" borderId="52" xfId="11" applyFill="1" applyBorder="1"/>
    <xf numFmtId="0" fontId="29" fillId="0" borderId="53" xfId="11" applyFill="1" applyBorder="1"/>
    <xf numFmtId="0" fontId="39" fillId="0" borderId="52" xfId="11" applyFont="1" applyFill="1" applyBorder="1"/>
    <xf numFmtId="14" fontId="40" fillId="0" borderId="52" xfId="11" applyNumberFormat="1" applyFont="1" applyFill="1" applyBorder="1" applyAlignment="1">
      <alignment horizontal="center"/>
    </xf>
    <xf numFmtId="0" fontId="40" fillId="0" borderId="52" xfId="11" applyFont="1" applyFill="1" applyBorder="1"/>
    <xf numFmtId="0" fontId="41" fillId="0" borderId="58" xfId="11" applyFont="1" applyFill="1" applyBorder="1" applyAlignment="1">
      <alignment horizontal="left"/>
    </xf>
    <xf numFmtId="0" fontId="29" fillId="0" borderId="58" xfId="11" applyFill="1" applyBorder="1"/>
    <xf numFmtId="14" fontId="40" fillId="0" borderId="58" xfId="11" applyNumberFormat="1" applyFont="1" applyFill="1" applyBorder="1" applyAlignment="1">
      <alignment horizontal="center"/>
    </xf>
    <xf numFmtId="0" fontId="29" fillId="0" borderId="60" xfId="11" applyFill="1" applyBorder="1"/>
    <xf numFmtId="0" fontId="43" fillId="0" borderId="59" xfId="11" applyFont="1" applyFill="1" applyBorder="1" applyAlignment="1">
      <alignment horizontal="center" vertical="center"/>
    </xf>
    <xf numFmtId="0" fontId="29" fillId="0" borderId="63" xfId="11" applyFill="1" applyBorder="1"/>
    <xf numFmtId="0" fontId="29" fillId="0" borderId="0" xfId="11" applyFill="1" applyBorder="1"/>
    <xf numFmtId="0" fontId="29" fillId="0" borderId="64" xfId="11" applyFill="1" applyBorder="1"/>
    <xf numFmtId="0" fontId="29" fillId="0" borderId="66" xfId="11" applyFill="1" applyBorder="1"/>
    <xf numFmtId="0" fontId="44" fillId="0" borderId="72" xfId="11" applyFont="1" applyFill="1" applyBorder="1" applyAlignment="1">
      <alignment horizontal="left"/>
    </xf>
    <xf numFmtId="0" fontId="44" fillId="0" borderId="0" xfId="11" applyFont="1" applyFill="1" applyAlignment="1">
      <alignment horizontal="left"/>
    </xf>
    <xf numFmtId="0" fontId="44" fillId="0" borderId="73" xfId="11" applyFont="1" applyFill="1" applyBorder="1" applyAlignment="1">
      <alignment horizontal="left"/>
    </xf>
    <xf numFmtId="0" fontId="29" fillId="0" borderId="48" xfId="11" applyFill="1" applyBorder="1"/>
    <xf numFmtId="0" fontId="49" fillId="0" borderId="0" xfId="11" applyFont="1" applyFill="1" applyBorder="1" applyAlignment="1">
      <alignment horizontal="left" vertical="center" wrapText="1"/>
    </xf>
    <xf numFmtId="0" fontId="49" fillId="0" borderId="0" xfId="11" applyFont="1" applyFill="1" applyAlignment="1">
      <alignment horizontal="left" vertical="center" wrapText="1"/>
    </xf>
    <xf numFmtId="0" fontId="50" fillId="0" borderId="52" xfId="11" applyFont="1" applyFill="1" applyBorder="1" applyAlignment="1">
      <alignment horizontal="center" vertical="center" wrapText="1"/>
    </xf>
    <xf numFmtId="0" fontId="50" fillId="0" borderId="55" xfId="11" applyFont="1" applyFill="1" applyBorder="1" applyAlignment="1">
      <alignment horizontal="center" vertical="center" wrapText="1"/>
    </xf>
    <xf numFmtId="0" fontId="50" fillId="0" borderId="0" xfId="11" applyFont="1" applyFill="1" applyAlignment="1">
      <alignment horizontal="center" vertical="center" wrapText="1"/>
    </xf>
    <xf numFmtId="0" fontId="50" fillId="0" borderId="73" xfId="11" applyFont="1" applyFill="1" applyBorder="1" applyAlignment="1">
      <alignment horizontal="center" vertical="center" wrapText="1"/>
    </xf>
    <xf numFmtId="0" fontId="50" fillId="0" borderId="72" xfId="11" applyFont="1" applyFill="1" applyBorder="1" applyAlignment="1">
      <alignment horizontal="right" vertical="center" wrapText="1"/>
    </xf>
    <xf numFmtId="0" fontId="50" fillId="0" borderId="0" xfId="11" applyFont="1" applyFill="1" applyAlignment="1">
      <alignment horizontal="right" vertical="center" wrapText="1"/>
    </xf>
    <xf numFmtId="0" fontId="50" fillId="0" borderId="72" xfId="11" applyFont="1" applyFill="1" applyBorder="1" applyAlignment="1">
      <alignment horizontal="right" wrapText="1"/>
    </xf>
    <xf numFmtId="0" fontId="50" fillId="0" borderId="0" xfId="11" applyFont="1" applyFill="1" applyAlignment="1">
      <alignment horizontal="right" wrapText="1"/>
    </xf>
    <xf numFmtId="0" fontId="50" fillId="0" borderId="0" xfId="11" applyFont="1" applyFill="1" applyAlignment="1">
      <alignment horizontal="left" wrapText="1"/>
    </xf>
    <xf numFmtId="0" fontId="51" fillId="0" borderId="0" xfId="11" applyFont="1" applyFill="1"/>
    <xf numFmtId="0" fontId="51" fillId="0" borderId="73" xfId="11" applyFont="1" applyFill="1" applyBorder="1"/>
    <xf numFmtId="0" fontId="50" fillId="0" borderId="0" xfId="11" applyFont="1" applyFill="1" applyAlignment="1">
      <alignment horizontal="center" wrapText="1"/>
    </xf>
    <xf numFmtId="0" fontId="50" fillId="0" borderId="73" xfId="11" applyFont="1" applyFill="1" applyBorder="1" applyAlignment="1">
      <alignment horizontal="center" wrapText="1"/>
    </xf>
    <xf numFmtId="0" fontId="52" fillId="0" borderId="0" xfId="11" applyFont="1" applyFill="1"/>
    <xf numFmtId="0" fontId="52" fillId="0" borderId="73" xfId="11" applyFont="1" applyFill="1" applyBorder="1"/>
    <xf numFmtId="0" fontId="51" fillId="0" borderId="72" xfId="11" applyFont="1" applyFill="1" applyBorder="1"/>
    <xf numFmtId="49" fontId="51" fillId="0" borderId="72" xfId="11" applyNumberFormat="1" applyFont="1" applyFill="1" applyBorder="1"/>
    <xf numFmtId="49" fontId="51" fillId="0" borderId="0" xfId="11" applyNumberFormat="1" applyFont="1" applyFill="1"/>
    <xf numFmtId="0" fontId="52" fillId="0" borderId="72" xfId="11" applyFont="1" applyFill="1" applyBorder="1"/>
    <xf numFmtId="0" fontId="52" fillId="0" borderId="56" xfId="11" applyFont="1" applyFill="1" applyBorder="1"/>
    <xf numFmtId="0" fontId="52" fillId="0" borderId="53" xfId="11" applyFont="1" applyFill="1" applyBorder="1"/>
    <xf numFmtId="0" fontId="52" fillId="0" borderId="57" xfId="11" applyFont="1" applyFill="1" applyBorder="1"/>
    <xf numFmtId="14" fontId="54" fillId="3" borderId="48" xfId="11" applyNumberFormat="1" applyFont="1" applyFill="1" applyBorder="1" applyAlignment="1">
      <alignment horizontal="center" vertical="center"/>
    </xf>
    <xf numFmtId="0" fontId="54" fillId="3" borderId="51" xfId="11" applyFont="1" applyFill="1" applyBorder="1" applyAlignment="1">
      <alignment horizontal="center" vertical="center" wrapText="1"/>
    </xf>
    <xf numFmtId="49" fontId="34" fillId="3" borderId="50" xfId="11" applyNumberFormat="1" applyFont="1" applyFill="1" applyBorder="1" applyAlignment="1">
      <alignment horizontal="center" vertical="center"/>
    </xf>
    <xf numFmtId="49" fontId="34" fillId="3" borderId="51" xfId="11" applyNumberFormat="1" applyFont="1" applyFill="1" applyBorder="1" applyAlignment="1">
      <alignment horizontal="center" vertical="center"/>
    </xf>
    <xf numFmtId="49" fontId="33" fillId="5" borderId="47" xfId="11" applyNumberFormat="1" applyFont="1" applyFill="1" applyBorder="1" applyAlignment="1">
      <alignment horizontal="left"/>
    </xf>
    <xf numFmtId="0" fontId="33" fillId="5" borderId="48" xfId="11" applyFont="1" applyFill="1" applyBorder="1" applyAlignment="1">
      <alignment horizontal="center"/>
    </xf>
    <xf numFmtId="0" fontId="33" fillId="5" borderId="51" xfId="11" applyFont="1" applyFill="1" applyBorder="1" applyAlignment="1">
      <alignment horizontal="center"/>
    </xf>
    <xf numFmtId="49" fontId="47" fillId="3" borderId="47" xfId="11" applyNumberFormat="1" applyFont="1" applyFill="1" applyBorder="1" applyAlignment="1">
      <alignment vertical="center"/>
    </xf>
    <xf numFmtId="0" fontId="47" fillId="3" borderId="48" xfId="11" applyFont="1" applyFill="1" applyBorder="1" applyAlignment="1">
      <alignment vertical="center"/>
    </xf>
    <xf numFmtId="14" fontId="46" fillId="3" borderId="48" xfId="11" applyNumberFormat="1" applyFont="1" applyFill="1" applyBorder="1" applyAlignment="1">
      <alignment horizontal="center" vertical="center"/>
    </xf>
    <xf numFmtId="49" fontId="46" fillId="3" borderId="48" xfId="11" applyNumberFormat="1" applyFont="1" applyFill="1" applyBorder="1" applyAlignment="1">
      <alignment vertical="center"/>
    </xf>
    <xf numFmtId="0" fontId="46" fillId="3" borderId="48" xfId="11" applyFont="1" applyFill="1" applyBorder="1" applyAlignment="1">
      <alignment vertical="center"/>
    </xf>
    <xf numFmtId="0" fontId="40" fillId="3" borderId="48" xfId="11" applyFont="1" applyFill="1" applyBorder="1"/>
    <xf numFmtId="0" fontId="40" fillId="3" borderId="51" xfId="11" applyFont="1" applyFill="1" applyBorder="1"/>
    <xf numFmtId="49" fontId="42" fillId="9" borderId="59" xfId="11" applyNumberFormat="1" applyFont="1" applyFill="1" applyBorder="1" applyAlignment="1">
      <alignment horizontal="center" vertical="center"/>
    </xf>
    <xf numFmtId="0" fontId="12" fillId="0" borderId="74" xfId="12" applyFont="1" applyBorder="1" applyAlignment="1">
      <alignment horizontal="center" vertical="center"/>
    </xf>
    <xf numFmtId="0" fontId="55" fillId="0" borderId="75" xfId="12" applyFont="1" applyBorder="1" applyAlignment="1">
      <alignment horizontal="center" vertical="center"/>
    </xf>
    <xf numFmtId="0" fontId="12" fillId="0" borderId="75" xfId="12" applyFont="1" applyBorder="1" applyAlignment="1">
      <alignment horizontal="center" vertical="center" wrapText="1"/>
    </xf>
    <xf numFmtId="0" fontId="12" fillId="0" borderId="75" xfId="12" applyFont="1" applyBorder="1" applyAlignment="1">
      <alignment horizontal="center" vertical="center"/>
    </xf>
    <xf numFmtId="0" fontId="12" fillId="0" borderId="76" xfId="12" applyFont="1" applyBorder="1" applyAlignment="1">
      <alignment horizontal="center" vertical="center"/>
    </xf>
    <xf numFmtId="0" fontId="12" fillId="0" borderId="0" xfId="12" applyFont="1" applyAlignment="1">
      <alignment horizontal="center" vertical="center"/>
    </xf>
    <xf numFmtId="170" fontId="14" fillId="0" borderId="23" xfId="11" applyNumberFormat="1" applyFont="1" applyBorder="1" applyAlignment="1">
      <alignment horizontal="center" vertical="center" wrapText="1"/>
    </xf>
    <xf numFmtId="0" fontId="56" fillId="0" borderId="23" xfId="10" applyFont="1" applyBorder="1" applyAlignment="1">
      <alignment vertical="center" wrapText="1"/>
    </xf>
    <xf numFmtId="0" fontId="14" fillId="0" borderId="0" xfId="12" applyFont="1" applyAlignment="1">
      <alignment vertical="center"/>
    </xf>
    <xf numFmtId="0" fontId="26" fillId="0" borderId="45" xfId="11" applyFont="1" applyBorder="1" applyAlignment="1">
      <alignment horizontal="left" vertical="center" wrapText="1"/>
    </xf>
    <xf numFmtId="0" fontId="26" fillId="0" borderId="23" xfId="11" applyFont="1" applyBorder="1" applyAlignment="1">
      <alignment horizontal="left" vertical="center" wrapText="1"/>
    </xf>
    <xf numFmtId="0" fontId="26" fillId="0" borderId="45" xfId="11" applyFont="1" applyBorder="1" applyAlignment="1">
      <alignment vertical="center" wrapText="1"/>
    </xf>
    <xf numFmtId="0" fontId="26" fillId="0" borderId="23" xfId="11" applyFont="1" applyBorder="1" applyAlignment="1">
      <alignment vertical="center" wrapText="1"/>
    </xf>
    <xf numFmtId="0" fontId="57" fillId="0" borderId="23" xfId="10" applyFont="1" applyBorder="1" applyAlignment="1">
      <alignment vertical="center" wrapText="1"/>
    </xf>
    <xf numFmtId="0" fontId="26" fillId="0" borderId="12" xfId="11" applyFont="1" applyFill="1" applyBorder="1" applyAlignment="1">
      <alignment horizontal="left" vertical="center" wrapText="1"/>
    </xf>
    <xf numFmtId="0" fontId="26" fillId="0" borderId="1" xfId="11" applyFont="1" applyFill="1" applyBorder="1" applyAlignment="1">
      <alignment vertical="center" wrapText="1"/>
    </xf>
    <xf numFmtId="0" fontId="57" fillId="0" borderId="23" xfId="10" applyFont="1" applyBorder="1" applyAlignment="1">
      <alignment horizontal="left" vertical="center" wrapText="1"/>
    </xf>
    <xf numFmtId="0" fontId="26" fillId="0" borderId="12" xfId="11" applyFont="1" applyBorder="1" applyAlignment="1">
      <alignment horizontal="left" vertical="center" wrapText="1"/>
    </xf>
    <xf numFmtId="0" fontId="26" fillId="0" borderId="1" xfId="11" applyFont="1" applyBorder="1" applyAlignment="1">
      <alignment vertical="center" wrapText="1"/>
    </xf>
    <xf numFmtId="0" fontId="26" fillId="0" borderId="1" xfId="11" applyFont="1" applyBorder="1" applyAlignment="1">
      <alignment horizontal="left" vertical="center" wrapText="1"/>
    </xf>
    <xf numFmtId="170" fontId="14" fillId="0" borderId="1" xfId="11" applyNumberFormat="1" applyFont="1" applyBorder="1" applyAlignment="1">
      <alignment horizontal="center" vertical="center" wrapText="1"/>
    </xf>
    <xf numFmtId="0" fontId="56" fillId="0" borderId="23" xfId="10" applyFont="1" applyBorder="1" applyAlignment="1">
      <alignment horizontal="left" vertical="center" wrapText="1"/>
    </xf>
    <xf numFmtId="0" fontId="26" fillId="0" borderId="12" xfId="11" applyFont="1" applyBorder="1" applyAlignment="1">
      <alignment vertical="center" wrapText="1"/>
    </xf>
    <xf numFmtId="0" fontId="56" fillId="0" borderId="1" xfId="10" applyFont="1" applyBorder="1" applyAlignment="1">
      <alignment vertical="center" wrapText="1"/>
    </xf>
    <xf numFmtId="0" fontId="26" fillId="0" borderId="13" xfId="11" applyFont="1" applyBorder="1" applyAlignment="1">
      <alignment horizontal="left" vertical="center" wrapText="1"/>
    </xf>
    <xf numFmtId="0" fontId="26" fillId="0" borderId="14" xfId="11" applyFont="1" applyBorder="1" applyAlignment="1">
      <alignment vertical="center" wrapText="1"/>
    </xf>
    <xf numFmtId="170" fontId="14" fillId="0" borderId="14" xfId="11" applyNumberFormat="1" applyFont="1" applyBorder="1" applyAlignment="1">
      <alignment horizontal="center" vertical="center" wrapText="1"/>
    </xf>
    <xf numFmtId="0" fontId="56" fillId="0" borderId="14" xfId="10" applyFont="1" applyBorder="1" applyAlignment="1">
      <alignment vertical="center" wrapText="1"/>
    </xf>
    <xf numFmtId="0" fontId="1" fillId="0" borderId="0" xfId="12" applyAlignment="1">
      <alignment vertical="center"/>
    </xf>
    <xf numFmtId="0" fontId="1" fillId="0" borderId="0" xfId="12" applyAlignment="1">
      <alignment horizontal="center" vertical="center" wrapText="1"/>
    </xf>
    <xf numFmtId="0" fontId="1" fillId="0" borderId="0" xfId="12" applyAlignment="1">
      <alignment horizontal="center" vertical="center"/>
    </xf>
    <xf numFmtId="0" fontId="1" fillId="0" borderId="0" xfId="12" applyAlignment="1">
      <alignment horizontal="left" vertical="center"/>
    </xf>
    <xf numFmtId="49" fontId="42" fillId="10" borderId="59" xfId="11" applyNumberFormat="1" applyFont="1" applyFill="1" applyBorder="1" applyAlignment="1">
      <alignment horizontal="center" vertical="center"/>
    </xf>
    <xf numFmtId="0" fontId="26" fillId="10" borderId="77" xfId="11" applyFont="1" applyFill="1" applyBorder="1" applyAlignment="1">
      <alignment vertical="center" wrapText="1"/>
    </xf>
    <xf numFmtId="0" fontId="26" fillId="10" borderId="78" xfId="11" applyFont="1" applyFill="1" applyBorder="1" applyAlignment="1">
      <alignment horizontal="left" vertical="center" wrapText="1"/>
    </xf>
    <xf numFmtId="170" fontId="14" fillId="10" borderId="23" xfId="11" applyNumberFormat="1" applyFont="1" applyFill="1" applyBorder="1" applyAlignment="1">
      <alignment horizontal="center" vertical="center" wrapText="1"/>
    </xf>
    <xf numFmtId="0" fontId="26" fillId="10" borderId="45" xfId="11" applyFont="1" applyFill="1" applyBorder="1" applyAlignment="1">
      <alignment vertical="center" wrapText="1"/>
    </xf>
    <xf numFmtId="0" fontId="26" fillId="10" borderId="23" xfId="11" applyFont="1" applyFill="1" applyBorder="1" applyAlignment="1">
      <alignment vertical="center" wrapText="1"/>
    </xf>
    <xf numFmtId="0" fontId="26" fillId="10" borderId="23" xfId="11" applyFont="1" applyFill="1" applyBorder="1" applyAlignment="1">
      <alignment horizontal="left" vertical="center" wrapText="1"/>
    </xf>
    <xf numFmtId="0" fontId="26" fillId="10" borderId="1" xfId="11" applyFont="1" applyFill="1" applyBorder="1" applyAlignment="1">
      <alignment vertical="center" wrapText="1"/>
    </xf>
    <xf numFmtId="170" fontId="14" fillId="10" borderId="1" xfId="11" applyNumberFormat="1" applyFont="1" applyFill="1" applyBorder="1" applyAlignment="1">
      <alignment horizontal="center" vertical="center" wrapText="1"/>
    </xf>
    <xf numFmtId="0" fontId="26" fillId="10" borderId="1" xfId="0" applyFont="1" applyFill="1" applyBorder="1" applyAlignment="1">
      <alignment vertical="center" wrapText="1"/>
    </xf>
    <xf numFmtId="0" fontId="26" fillId="0" borderId="79" xfId="11" applyFont="1" applyBorder="1" applyAlignment="1">
      <alignment horizontal="left" vertical="center" wrapText="1"/>
    </xf>
    <xf numFmtId="0" fontId="26" fillId="0" borderId="80" xfId="11" applyFont="1" applyBorder="1" applyAlignment="1">
      <alignment horizontal="left" vertical="center" wrapText="1"/>
    </xf>
    <xf numFmtId="170" fontId="14" fillId="0" borderId="80" xfId="11" applyNumberFormat="1" applyFont="1" applyBorder="1" applyAlignment="1">
      <alignment horizontal="center" vertical="center" wrapText="1"/>
    </xf>
    <xf numFmtId="0" fontId="56" fillId="0" borderId="80" xfId="10" applyFont="1" applyBorder="1" applyAlignment="1">
      <alignment vertical="center" wrapText="1"/>
    </xf>
    <xf numFmtId="0" fontId="26" fillId="10" borderId="12" xfId="11" applyFont="1" applyFill="1" applyBorder="1" applyAlignment="1">
      <alignment horizontal="left" vertical="center" wrapText="1"/>
    </xf>
    <xf numFmtId="0" fontId="14" fillId="10" borderId="23" xfId="10" applyFont="1" applyFill="1" applyBorder="1" applyAlignment="1">
      <alignment vertical="center" wrapText="1"/>
    </xf>
    <xf numFmtId="0" fontId="14" fillId="10" borderId="1" xfId="10" applyFont="1" applyFill="1" applyBorder="1" applyAlignment="1">
      <alignment vertical="center" wrapText="1"/>
    </xf>
    <xf numFmtId="0" fontId="58" fillId="10" borderId="23" xfId="10" applyFont="1" applyFill="1" applyBorder="1" applyAlignment="1">
      <alignment vertical="center" wrapText="1"/>
    </xf>
    <xf numFmtId="0" fontId="26" fillId="10" borderId="1" xfId="0" applyFont="1" applyFill="1" applyBorder="1" applyAlignment="1">
      <alignment horizontal="left" vertical="center" wrapText="1"/>
    </xf>
    <xf numFmtId="170" fontId="14" fillId="10" borderId="1" xfId="0" applyNumberFormat="1" applyFont="1" applyFill="1" applyBorder="1" applyAlignment="1">
      <alignment horizontal="center" vertical="center" wrapText="1"/>
    </xf>
    <xf numFmtId="0" fontId="14" fillId="10" borderId="28" xfId="2" applyFont="1" applyFill="1" applyBorder="1" applyAlignment="1" applyProtection="1">
      <alignment horizontal="left" vertical="center" wrapText="1"/>
    </xf>
    <xf numFmtId="0" fontId="14" fillId="10" borderId="81" xfId="2" applyFont="1" applyFill="1" applyBorder="1" applyAlignment="1" applyProtection="1">
      <alignment vertical="center" wrapText="1"/>
    </xf>
    <xf numFmtId="0" fontId="26" fillId="10" borderId="23" xfId="0" applyFont="1" applyFill="1" applyBorder="1" applyAlignment="1">
      <alignment vertical="center" wrapText="1"/>
    </xf>
    <xf numFmtId="0" fontId="58" fillId="10" borderId="28" xfId="2" applyFont="1" applyFill="1" applyBorder="1" applyAlignment="1" applyProtection="1">
      <alignment horizontal="left" vertical="center" wrapText="1"/>
    </xf>
    <xf numFmtId="170" fontId="14" fillId="10" borderId="23" xfId="0" applyNumberFormat="1" applyFont="1" applyFill="1" applyBorder="1" applyAlignment="1">
      <alignment horizontal="center" vertical="center" wrapText="1"/>
    </xf>
    <xf numFmtId="0" fontId="14" fillId="10" borderId="28" xfId="2" applyFont="1" applyFill="1" applyBorder="1" applyAlignment="1" applyProtection="1">
      <alignment vertical="center" wrapText="1"/>
    </xf>
    <xf numFmtId="0" fontId="58" fillId="10" borderId="28" xfId="2" applyFont="1" applyFill="1" applyBorder="1" applyAlignment="1" applyProtection="1">
      <alignment vertical="center" wrapText="1"/>
    </xf>
    <xf numFmtId="0" fontId="14" fillId="10" borderId="81" xfId="0" applyFont="1" applyFill="1" applyBorder="1" applyAlignment="1">
      <alignment horizontal="left" vertical="center" wrapText="1"/>
    </xf>
    <xf numFmtId="0" fontId="58" fillId="10" borderId="23" xfId="2" applyFont="1" applyFill="1" applyBorder="1" applyAlignment="1" applyProtection="1">
      <alignment vertical="center" wrapText="1"/>
    </xf>
    <xf numFmtId="0" fontId="14" fillId="10" borderId="81" xfId="0" applyFont="1" applyFill="1" applyBorder="1" applyAlignment="1">
      <alignment vertical="center" wrapText="1"/>
    </xf>
    <xf numFmtId="0" fontId="26" fillId="10" borderId="23" xfId="0" applyFont="1" applyFill="1" applyBorder="1" applyAlignment="1">
      <alignment horizontal="left" vertical="center" wrapText="1"/>
    </xf>
    <xf numFmtId="0" fontId="26" fillId="10" borderId="14" xfId="0" applyFont="1" applyFill="1" applyBorder="1" applyAlignment="1">
      <alignment vertical="center" wrapText="1"/>
    </xf>
    <xf numFmtId="170" fontId="14" fillId="10" borderId="14" xfId="0" applyNumberFormat="1" applyFont="1" applyFill="1" applyBorder="1" applyAlignment="1">
      <alignment horizontal="center" vertical="center" wrapText="1"/>
    </xf>
    <xf numFmtId="0" fontId="14" fillId="10" borderId="29" xfId="0" applyFont="1" applyFill="1" applyBorder="1" applyAlignment="1">
      <alignment horizontal="left" vertical="center" wrapText="1"/>
    </xf>
    <xf numFmtId="0" fontId="6" fillId="0" borderId="1" xfId="2" applyFill="1" applyBorder="1" applyAlignment="1" applyProtection="1">
      <alignment horizontal="center" vertical="center"/>
    </xf>
    <xf numFmtId="170" fontId="29" fillId="0" borderId="1" xfId="9" applyNumberFormat="1" applyFill="1" applyBorder="1" applyAlignment="1">
      <alignment horizontal="center" vertical="center"/>
    </xf>
    <xf numFmtId="170" fontId="29" fillId="0" borderId="1" xfId="9" applyNumberFormat="1" applyFill="1" applyBorder="1" applyAlignment="1">
      <alignment horizontal="center" vertical="center" wrapText="1"/>
    </xf>
    <xf numFmtId="0" fontId="27" fillId="2" borderId="35" xfId="0" applyNumberFormat="1" applyFont="1" applyFill="1" applyBorder="1" applyAlignment="1">
      <alignment horizontal="right" vertical="center" wrapText="1"/>
    </xf>
    <xf numFmtId="0" fontId="27" fillId="2" borderId="36" xfId="0" applyNumberFormat="1" applyFont="1" applyFill="1" applyBorder="1" applyAlignment="1">
      <alignment horizontal="right" vertical="center" wrapText="1"/>
    </xf>
    <xf numFmtId="0" fontId="28" fillId="0" borderId="0" xfId="0" applyFont="1" applyAlignment="1">
      <alignment horizontal="center" vertical="center"/>
    </xf>
    <xf numFmtId="0" fontId="8" fillId="3" borderId="19" xfId="0" applyNumberFormat="1" applyFont="1" applyFill="1" applyBorder="1" applyAlignment="1">
      <alignment horizontal="center" vertical="center" wrapText="1"/>
    </xf>
    <xf numFmtId="0" fontId="8" fillId="3" borderId="7" xfId="0" applyNumberFormat="1" applyFont="1" applyFill="1" applyBorder="1" applyAlignment="1">
      <alignment horizontal="center" vertical="center" wrapText="1"/>
    </xf>
    <xf numFmtId="0" fontId="8" fillId="3" borderId="15" xfId="0" applyNumberFormat="1" applyFont="1" applyFill="1" applyBorder="1" applyAlignment="1">
      <alignment horizontal="center" vertical="center" wrapText="1"/>
    </xf>
    <xf numFmtId="0" fontId="8" fillId="3" borderId="8" xfId="0" applyNumberFormat="1" applyFont="1" applyFill="1" applyBorder="1" applyAlignment="1">
      <alignment horizontal="center" vertical="center" wrapText="1"/>
    </xf>
    <xf numFmtId="0" fontId="8" fillId="3" borderId="20" xfId="0" applyNumberFormat="1" applyFont="1" applyFill="1" applyBorder="1" applyAlignment="1">
      <alignment horizontal="center" vertical="center" wrapText="1"/>
    </xf>
    <xf numFmtId="0" fontId="8" fillId="3" borderId="9" xfId="0" applyNumberFormat="1" applyFont="1" applyFill="1" applyBorder="1" applyAlignment="1">
      <alignment horizontal="center" vertical="center" wrapText="1"/>
    </xf>
    <xf numFmtId="1" fontId="11" fillId="0" borderId="43" xfId="0" applyNumberFormat="1" applyFont="1" applyFill="1" applyBorder="1" applyAlignment="1">
      <alignment horizontal="center" vertical="center" wrapText="1"/>
    </xf>
    <xf numFmtId="1" fontId="11" fillId="0" borderId="44" xfId="0" applyNumberFormat="1" applyFont="1" applyFill="1" applyBorder="1" applyAlignment="1">
      <alignment horizontal="center" vertical="center" wrapText="1"/>
    </xf>
    <xf numFmtId="0" fontId="11" fillId="0" borderId="41" xfId="0" applyFont="1" applyFill="1" applyBorder="1" applyAlignment="1">
      <alignment horizontal="center" vertical="center"/>
    </xf>
    <xf numFmtId="0" fontId="11" fillId="0" borderId="42" xfId="0" applyFont="1" applyFill="1" applyBorder="1" applyAlignment="1">
      <alignment horizontal="center" vertical="center"/>
    </xf>
    <xf numFmtId="2" fontId="11" fillId="0" borderId="41" xfId="0" applyNumberFormat="1" applyFont="1" applyFill="1" applyBorder="1" applyAlignment="1">
      <alignment horizontal="center" vertical="center" wrapText="1"/>
    </xf>
    <xf numFmtId="2" fontId="11" fillId="0" borderId="42" xfId="0" applyNumberFormat="1" applyFont="1" applyFill="1" applyBorder="1" applyAlignment="1">
      <alignment horizontal="center" vertical="center" wrapText="1"/>
    </xf>
    <xf numFmtId="49" fontId="11" fillId="0" borderId="41" xfId="0" applyNumberFormat="1" applyFont="1" applyFill="1" applyBorder="1" applyAlignment="1">
      <alignment horizontal="center" vertical="center" wrapText="1"/>
    </xf>
    <xf numFmtId="49" fontId="11" fillId="0" borderId="42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11" fillId="0" borderId="39" xfId="0" applyFont="1" applyFill="1" applyBorder="1" applyAlignment="1">
      <alignment horizontal="center" vertical="center"/>
    </xf>
    <xf numFmtId="0" fontId="11" fillId="0" borderId="40" xfId="0" applyFont="1" applyFill="1" applyBorder="1" applyAlignment="1">
      <alignment horizontal="center" vertical="center"/>
    </xf>
    <xf numFmtId="0" fontId="11" fillId="0" borderId="41" xfId="0" applyFont="1" applyFill="1" applyBorder="1" applyAlignment="1">
      <alignment horizontal="center" vertical="center" wrapText="1"/>
    </xf>
    <xf numFmtId="0" fontId="11" fillId="0" borderId="42" xfId="0" applyFont="1" applyFill="1" applyBorder="1" applyAlignment="1">
      <alignment horizontal="center" vertical="center" wrapText="1"/>
    </xf>
    <xf numFmtId="4" fontId="11" fillId="0" borderId="41" xfId="0" applyNumberFormat="1" applyFont="1" applyFill="1" applyBorder="1" applyAlignment="1">
      <alignment horizontal="center" vertical="center" wrapText="1"/>
    </xf>
    <xf numFmtId="4" fontId="11" fillId="0" borderId="42" xfId="0" applyNumberFormat="1" applyFont="1" applyFill="1" applyBorder="1" applyAlignment="1">
      <alignment horizontal="center" vertical="center" wrapText="1"/>
    </xf>
    <xf numFmtId="14" fontId="11" fillId="0" borderId="41" xfId="0" applyNumberFormat="1" applyFont="1" applyFill="1" applyBorder="1" applyAlignment="1">
      <alignment horizontal="center" vertical="center" wrapText="1"/>
    </xf>
    <xf numFmtId="14" fontId="11" fillId="0" borderId="42" xfId="0" applyNumberFormat="1" applyFont="1" applyFill="1" applyBorder="1" applyAlignment="1">
      <alignment horizontal="center" vertical="center" wrapText="1"/>
    </xf>
    <xf numFmtId="167" fontId="25" fillId="0" borderId="41" xfId="0" applyNumberFormat="1" applyFont="1" applyFill="1" applyBorder="1" applyAlignment="1">
      <alignment horizontal="center" vertical="center" wrapText="1"/>
    </xf>
    <xf numFmtId="167" fontId="25" fillId="0" borderId="42" xfId="0" applyNumberFormat="1" applyFont="1" applyFill="1" applyBorder="1" applyAlignment="1">
      <alignment horizontal="center" vertical="center" wrapText="1"/>
    </xf>
    <xf numFmtId="167" fontId="11" fillId="0" borderId="41" xfId="0" applyNumberFormat="1" applyFont="1" applyFill="1" applyBorder="1" applyAlignment="1">
      <alignment horizontal="center" vertical="center" wrapText="1"/>
    </xf>
    <xf numFmtId="167" fontId="11" fillId="0" borderId="42" xfId="0" applyNumberFormat="1" applyFont="1" applyFill="1" applyBorder="1" applyAlignment="1">
      <alignment horizontal="center" vertical="center" wrapText="1"/>
    </xf>
    <xf numFmtId="49" fontId="42" fillId="10" borderId="70" xfId="11" applyNumberFormat="1" applyFont="1" applyFill="1" applyBorder="1" applyAlignment="1">
      <alignment horizontal="center" vertical="center"/>
    </xf>
    <xf numFmtId="49" fontId="42" fillId="10" borderId="71" xfId="11" applyNumberFormat="1" applyFont="1" applyFill="1" applyBorder="1" applyAlignment="1">
      <alignment horizontal="center" vertical="center"/>
    </xf>
    <xf numFmtId="0" fontId="43" fillId="0" borderId="65" xfId="11" applyFont="1" applyFill="1" applyBorder="1" applyAlignment="1">
      <alignment horizontal="center" vertical="center"/>
    </xf>
    <xf numFmtId="0" fontId="43" fillId="0" borderId="66" xfId="11" applyFont="1" applyFill="1" applyBorder="1" applyAlignment="1">
      <alignment horizontal="center" vertical="center"/>
    </xf>
    <xf numFmtId="0" fontId="43" fillId="0" borderId="67" xfId="11" applyFont="1" applyFill="1" applyBorder="1" applyAlignment="1">
      <alignment horizontal="center" vertical="center"/>
    </xf>
    <xf numFmtId="0" fontId="43" fillId="0" borderId="68" xfId="11" applyFont="1" applyFill="1" applyBorder="1" applyAlignment="1">
      <alignment horizontal="center" vertical="center"/>
    </xf>
    <xf numFmtId="0" fontId="43" fillId="0" borderId="58" xfId="11" applyFont="1" applyFill="1" applyBorder="1" applyAlignment="1">
      <alignment horizontal="center" vertical="center"/>
    </xf>
    <xf numFmtId="0" fontId="43" fillId="0" borderId="69" xfId="11" applyFont="1" applyFill="1" applyBorder="1" applyAlignment="1">
      <alignment horizontal="center" vertical="center"/>
    </xf>
    <xf numFmtId="49" fontId="42" fillId="6" borderId="59" xfId="11" applyNumberFormat="1" applyFont="1" applyFill="1" applyBorder="1" applyAlignment="1">
      <alignment horizontal="center" vertical="center"/>
    </xf>
    <xf numFmtId="0" fontId="42" fillId="6" borderId="59" xfId="11" applyFont="1" applyFill="1" applyBorder="1" applyAlignment="1">
      <alignment horizontal="center" vertical="center"/>
    </xf>
    <xf numFmtId="0" fontId="43" fillId="0" borderId="61" xfId="11" applyNumberFormat="1" applyFont="1" applyFill="1" applyBorder="1" applyAlignment="1">
      <alignment horizontal="center" vertical="center"/>
    </xf>
    <xf numFmtId="0" fontId="43" fillId="0" borderId="64" xfId="11" applyNumberFormat="1" applyFont="1" applyFill="1" applyBorder="1" applyAlignment="1">
      <alignment horizontal="center" vertical="center"/>
    </xf>
    <xf numFmtId="0" fontId="43" fillId="0" borderId="62" xfId="11" applyNumberFormat="1" applyFont="1" applyFill="1" applyBorder="1" applyAlignment="1">
      <alignment horizontal="center" vertical="center"/>
    </xf>
    <xf numFmtId="49" fontId="34" fillId="8" borderId="47" xfId="11" applyNumberFormat="1" applyFont="1" applyFill="1" applyBorder="1" applyAlignment="1">
      <alignment horizontal="center" vertical="center"/>
    </xf>
    <xf numFmtId="169" fontId="34" fillId="8" borderId="48" xfId="11" applyNumberFormat="1" applyFont="1" applyFill="1" applyBorder="1" applyAlignment="1">
      <alignment horizontal="center" vertical="center"/>
    </xf>
    <xf numFmtId="169" fontId="34" fillId="8" borderId="49" xfId="11" applyNumberFormat="1" applyFont="1" applyFill="1" applyBorder="1" applyAlignment="1">
      <alignment horizontal="center" vertical="center"/>
    </xf>
    <xf numFmtId="49" fontId="35" fillId="3" borderId="54" xfId="11" applyNumberFormat="1" applyFont="1" applyFill="1" applyBorder="1" applyAlignment="1">
      <alignment horizontal="center" vertical="center" wrapText="1"/>
    </xf>
    <xf numFmtId="0" fontId="36" fillId="3" borderId="52" xfId="11" applyFont="1" applyFill="1" applyBorder="1" applyAlignment="1">
      <alignment horizontal="center" vertical="center" wrapText="1"/>
    </xf>
    <xf numFmtId="0" fontId="36" fillId="3" borderId="55" xfId="11" applyFont="1" applyFill="1" applyBorder="1" applyAlignment="1">
      <alignment horizontal="center" vertical="center" wrapText="1"/>
    </xf>
    <xf numFmtId="0" fontId="36" fillId="3" borderId="56" xfId="11" applyFont="1" applyFill="1" applyBorder="1" applyAlignment="1">
      <alignment horizontal="center" vertical="center" wrapText="1"/>
    </xf>
    <xf numFmtId="0" fontId="36" fillId="3" borderId="53" xfId="11" applyFont="1" applyFill="1" applyBorder="1" applyAlignment="1">
      <alignment horizontal="center" vertical="center" wrapText="1"/>
    </xf>
    <xf numFmtId="0" fontId="36" fillId="3" borderId="57" xfId="11" applyFont="1" applyFill="1" applyBorder="1" applyAlignment="1">
      <alignment horizontal="center" vertical="center" wrapText="1"/>
    </xf>
    <xf numFmtId="49" fontId="37" fillId="0" borderId="47" xfId="11" applyNumberFormat="1" applyFont="1" applyFill="1" applyBorder="1" applyAlignment="1">
      <alignment horizontal="center" vertical="center"/>
    </xf>
    <xf numFmtId="49" fontId="37" fillId="0" borderId="51" xfId="11" applyNumberFormat="1" applyFont="1" applyFill="1" applyBorder="1" applyAlignment="1">
      <alignment horizontal="center" vertical="center"/>
    </xf>
    <xf numFmtId="14" fontId="54" fillId="3" borderId="47" xfId="11" applyNumberFormat="1" applyFont="1" applyFill="1" applyBorder="1" applyAlignment="1">
      <alignment horizontal="center" vertical="center"/>
    </xf>
    <xf numFmtId="14" fontId="54" fillId="3" borderId="51" xfId="11" applyNumberFormat="1" applyFont="1" applyFill="1" applyBorder="1" applyAlignment="1">
      <alignment horizontal="center" vertical="center"/>
    </xf>
    <xf numFmtId="14" fontId="7" fillId="0" borderId="47" xfId="11" applyNumberFormat="1" applyFont="1" applyFill="1" applyBorder="1" applyAlignment="1">
      <alignment horizontal="center" vertical="center" wrapText="1"/>
    </xf>
    <xf numFmtId="14" fontId="7" fillId="0" borderId="51" xfId="11" applyNumberFormat="1" applyFont="1" applyFill="1" applyBorder="1" applyAlignment="1">
      <alignment horizontal="center" vertical="center" wrapText="1"/>
    </xf>
    <xf numFmtId="14" fontId="38" fillId="0" borderId="47" xfId="11" applyNumberFormat="1" applyFont="1" applyFill="1" applyBorder="1" applyAlignment="1">
      <alignment horizontal="center" vertical="center"/>
    </xf>
    <xf numFmtId="14" fontId="38" fillId="0" borderId="48" xfId="11" applyNumberFormat="1" applyFont="1" applyFill="1" applyBorder="1" applyAlignment="1">
      <alignment horizontal="center" vertical="center"/>
    </xf>
    <xf numFmtId="14" fontId="38" fillId="0" borderId="51" xfId="11" applyNumberFormat="1" applyFont="1" applyFill="1" applyBorder="1" applyAlignment="1">
      <alignment horizontal="center" vertical="center"/>
    </xf>
    <xf numFmtId="49" fontId="43" fillId="0" borderId="59" xfId="11" applyNumberFormat="1" applyFont="1" applyFill="1" applyBorder="1" applyAlignment="1">
      <alignment horizontal="center" vertical="center"/>
    </xf>
    <xf numFmtId="0" fontId="43" fillId="0" borderId="59" xfId="11" applyFont="1" applyFill="1" applyBorder="1" applyAlignment="1">
      <alignment horizontal="center" vertical="center"/>
    </xf>
    <xf numFmtId="49" fontId="42" fillId="9" borderId="61" xfId="11" applyNumberFormat="1" applyFont="1" applyFill="1" applyBorder="1" applyAlignment="1">
      <alignment horizontal="center" vertical="center"/>
    </xf>
    <xf numFmtId="49" fontId="42" fillId="9" borderId="62" xfId="11" applyNumberFormat="1" applyFont="1" applyFill="1" applyBorder="1" applyAlignment="1">
      <alignment horizontal="center" vertical="center"/>
    </xf>
    <xf numFmtId="0" fontId="42" fillId="9" borderId="62" xfId="11" applyFont="1" applyFill="1" applyBorder="1" applyAlignment="1">
      <alignment horizontal="center" vertical="center"/>
    </xf>
    <xf numFmtId="0" fontId="43" fillId="0" borderId="65" xfId="11" applyFont="1" applyFill="1" applyBorder="1" applyAlignment="1">
      <alignment horizontal="center" vertical="center" wrapText="1"/>
    </xf>
    <xf numFmtId="0" fontId="43" fillId="0" borderId="66" xfId="11" applyFont="1" applyFill="1" applyBorder="1" applyAlignment="1">
      <alignment horizontal="center" vertical="center" wrapText="1"/>
    </xf>
    <xf numFmtId="0" fontId="43" fillId="0" borderId="67" xfId="11" applyFont="1" applyFill="1" applyBorder="1" applyAlignment="1">
      <alignment horizontal="center" vertical="center" wrapText="1"/>
    </xf>
    <xf numFmtId="0" fontId="43" fillId="0" borderId="68" xfId="11" applyFont="1" applyFill="1" applyBorder="1" applyAlignment="1">
      <alignment horizontal="center" vertical="center" wrapText="1"/>
    </xf>
    <xf numFmtId="0" fontId="43" fillId="0" borderId="58" xfId="11" applyFont="1" applyFill="1" applyBorder="1" applyAlignment="1">
      <alignment horizontal="center" vertical="center" wrapText="1"/>
    </xf>
    <xf numFmtId="0" fontId="43" fillId="0" borderId="69" xfId="11" applyFont="1" applyFill="1" applyBorder="1" applyAlignment="1">
      <alignment horizontal="center" vertical="center" wrapText="1"/>
    </xf>
    <xf numFmtId="49" fontId="42" fillId="0" borderId="66" xfId="11" applyNumberFormat="1" applyFont="1" applyFill="1" applyBorder="1" applyAlignment="1">
      <alignment horizontal="center"/>
    </xf>
    <xf numFmtId="0" fontId="42" fillId="0" borderId="66" xfId="11" applyFont="1" applyFill="1" applyBorder="1" applyAlignment="1">
      <alignment horizontal="center"/>
    </xf>
    <xf numFmtId="49" fontId="43" fillId="0" borderId="64" xfId="11" applyNumberFormat="1" applyFont="1" applyFill="1" applyBorder="1" applyAlignment="1">
      <alignment horizontal="center" vertical="center"/>
    </xf>
    <xf numFmtId="49" fontId="42" fillId="7" borderId="59" xfId="11" applyNumberFormat="1" applyFont="1" applyFill="1" applyBorder="1" applyAlignment="1">
      <alignment horizontal="center" vertical="center"/>
    </xf>
    <xf numFmtId="0" fontId="42" fillId="7" borderId="59" xfId="11" applyFont="1" applyFill="1" applyBorder="1" applyAlignment="1">
      <alignment horizontal="center" vertical="center"/>
    </xf>
    <xf numFmtId="0" fontId="45" fillId="0" borderId="72" xfId="11" applyFont="1" applyFill="1" applyBorder="1" applyAlignment="1">
      <alignment horizontal="left"/>
    </xf>
    <xf numFmtId="0" fontId="45" fillId="0" borderId="0" xfId="11" applyFont="1" applyFill="1" applyAlignment="1">
      <alignment horizontal="left"/>
    </xf>
    <xf numFmtId="0" fontId="45" fillId="0" borderId="73" xfId="11" applyFont="1" applyFill="1" applyBorder="1" applyAlignment="1">
      <alignment horizontal="left"/>
    </xf>
    <xf numFmtId="0" fontId="43" fillId="0" borderId="61" xfId="11" applyNumberFormat="1" applyFont="1" applyFill="1" applyBorder="1" applyAlignment="1">
      <alignment horizontal="center" vertical="center" wrapText="1"/>
    </xf>
    <xf numFmtId="0" fontId="43" fillId="0" borderId="64" xfId="11" applyNumberFormat="1" applyFont="1" applyFill="1" applyBorder="1" applyAlignment="1">
      <alignment horizontal="center" vertical="center" wrapText="1"/>
    </xf>
    <xf numFmtId="0" fontId="43" fillId="0" borderId="62" xfId="11" applyNumberFormat="1" applyFont="1" applyFill="1" applyBorder="1" applyAlignment="1">
      <alignment horizontal="center" vertical="center" wrapText="1"/>
    </xf>
    <xf numFmtId="49" fontId="42" fillId="0" borderId="66" xfId="11" applyNumberFormat="1" applyFont="1" applyFill="1" applyBorder="1" applyAlignment="1">
      <alignment horizontal="center" vertical="center"/>
    </xf>
    <xf numFmtId="0" fontId="42" fillId="0" borderId="66" xfId="11" applyFont="1" applyFill="1" applyBorder="1" applyAlignment="1">
      <alignment horizontal="center" vertical="center"/>
    </xf>
    <xf numFmtId="0" fontId="43" fillId="0" borderId="66" xfId="11" applyNumberFormat="1" applyFont="1" applyFill="1" applyBorder="1" applyAlignment="1">
      <alignment horizontal="center" vertical="center"/>
    </xf>
    <xf numFmtId="0" fontId="44" fillId="0" borderId="54" xfId="11" applyFont="1" applyFill="1" applyBorder="1" applyAlignment="1">
      <alignment horizontal="center"/>
    </xf>
    <xf numFmtId="0" fontId="44" fillId="0" borderId="52" xfId="11" applyFont="1" applyFill="1" applyBorder="1" applyAlignment="1">
      <alignment horizontal="center"/>
    </xf>
    <xf numFmtId="0" fontId="44" fillId="0" borderId="55" xfId="11" applyFont="1" applyFill="1" applyBorder="1" applyAlignment="1">
      <alignment horizontal="center"/>
    </xf>
    <xf numFmtId="49" fontId="45" fillId="0" borderId="72" xfId="11" applyNumberFormat="1" applyFont="1" applyFill="1" applyBorder="1" applyAlignment="1">
      <alignment horizontal="left"/>
    </xf>
    <xf numFmtId="49" fontId="45" fillId="0" borderId="0" xfId="11" applyNumberFormat="1" applyFont="1" applyFill="1" applyAlignment="1">
      <alignment horizontal="left"/>
    </xf>
    <xf numFmtId="49" fontId="45" fillId="0" borderId="73" xfId="11" applyNumberFormat="1" applyFont="1" applyFill="1" applyBorder="1" applyAlignment="1">
      <alignment horizontal="left"/>
    </xf>
    <xf numFmtId="0" fontId="44" fillId="0" borderId="72" xfId="11" applyFont="1" applyFill="1" applyBorder="1" applyAlignment="1">
      <alignment horizontal="left"/>
    </xf>
    <xf numFmtId="0" fontId="44" fillId="0" borderId="0" xfId="11" applyFont="1" applyFill="1" applyAlignment="1">
      <alignment horizontal="left"/>
    </xf>
    <xf numFmtId="0" fontId="44" fillId="0" borderId="73" xfId="11" applyFont="1" applyFill="1" applyBorder="1" applyAlignment="1">
      <alignment horizontal="left"/>
    </xf>
    <xf numFmtId="49" fontId="53" fillId="0" borderId="0" xfId="11" applyNumberFormat="1" applyFont="1" applyFill="1" applyBorder="1" applyAlignment="1">
      <alignment horizontal="center" vertical="center"/>
    </xf>
    <xf numFmtId="49" fontId="43" fillId="0" borderId="52" xfId="11" applyNumberFormat="1" applyFont="1" applyFill="1" applyBorder="1" applyAlignment="1">
      <alignment horizontal="center" vertical="center" wrapText="1"/>
    </xf>
    <xf numFmtId="49" fontId="43" fillId="0" borderId="0" xfId="11" applyNumberFormat="1" applyFont="1" applyFill="1" applyBorder="1" applyAlignment="1">
      <alignment horizontal="center" vertical="center" wrapText="1"/>
    </xf>
    <xf numFmtId="49" fontId="50" fillId="0" borderId="54" xfId="11" applyNumberFormat="1" applyFont="1" applyFill="1" applyBorder="1" applyAlignment="1">
      <alignment horizontal="right" vertical="center" wrapText="1"/>
    </xf>
    <xf numFmtId="0" fontId="50" fillId="0" borderId="52" xfId="11" applyFont="1" applyFill="1" applyBorder="1" applyAlignment="1">
      <alignment horizontal="right" vertical="center" wrapText="1"/>
    </xf>
    <xf numFmtId="0" fontId="50" fillId="0" borderId="72" xfId="11" applyFont="1" applyFill="1" applyBorder="1" applyAlignment="1">
      <alignment horizontal="right" vertical="center" wrapText="1"/>
    </xf>
    <xf numFmtId="0" fontId="50" fillId="0" borderId="0" xfId="11" applyFont="1" applyFill="1" applyAlignment="1">
      <alignment horizontal="right" vertical="center" wrapText="1"/>
    </xf>
    <xf numFmtId="49" fontId="50" fillId="0" borderId="72" xfId="11" applyNumberFormat="1" applyFont="1" applyFill="1" applyBorder="1" applyAlignment="1">
      <alignment horizontal="right" wrapText="1"/>
    </xf>
    <xf numFmtId="0" fontId="50" fillId="0" borderId="0" xfId="11" applyFont="1" applyFill="1" applyAlignment="1">
      <alignment horizontal="right" wrapText="1"/>
    </xf>
    <xf numFmtId="49" fontId="50" fillId="0" borderId="72" xfId="11" applyNumberFormat="1" applyFont="1" applyFill="1" applyBorder="1" applyAlignment="1">
      <alignment horizontal="right" vertical="center" wrapText="1"/>
    </xf>
  </cellXfs>
  <cellStyles count="13">
    <cellStyle name="Euro" xfId="1" xr:uid="{00000000-0005-0000-0000-000000000000}"/>
    <cellStyle name="Lien hypertexte" xfId="2" builtinId="8"/>
    <cellStyle name="Lien hypertexte 2" xfId="10" xr:uid="{770DE1F5-CF60-3A42-B3D3-140F39A35F63}"/>
    <cellStyle name="Milliers 2" xfId="3" xr:uid="{00000000-0005-0000-0000-000002000000}"/>
    <cellStyle name="Normal" xfId="0" builtinId="0"/>
    <cellStyle name="Normal 2" xfId="4" xr:uid="{00000000-0005-0000-0000-000004000000}"/>
    <cellStyle name="Normal 2 2" xfId="5" xr:uid="{00000000-0005-0000-0000-000005000000}"/>
    <cellStyle name="Normal 2 3" xfId="12" xr:uid="{641F4563-1A71-D14C-8DDD-530BAE7DE937}"/>
    <cellStyle name="Normal 3" xfId="6" xr:uid="{00000000-0005-0000-0000-000006000000}"/>
    <cellStyle name="Normal 3 2" xfId="11" xr:uid="{F6D8023D-467A-3546-B422-45F3F3FEAA46}"/>
    <cellStyle name="Normal 4" xfId="7" xr:uid="{00000000-0005-0000-0000-000007000000}"/>
    <cellStyle name="Normal 5" xfId="9" xr:uid="{F4100509-5F64-B24D-A8E7-4D45A0087E15}"/>
    <cellStyle name="Pourcentage" xfId="8" builtinId="5"/>
  </cellStyles>
  <dxfs count="54">
    <dxf>
      <fill>
        <patternFill>
          <bgColor rgb="FFFDDBFF"/>
        </patternFill>
      </fill>
    </dxf>
    <dxf>
      <fill>
        <patternFill patternType="none">
          <bgColor indexed="65"/>
        </patternFill>
      </fill>
    </dxf>
    <dxf>
      <font>
        <color rgb="FFFF0000"/>
      </font>
    </dxf>
    <dxf>
      <font>
        <color rgb="FF0070C0"/>
      </font>
    </dxf>
    <dxf>
      <fill>
        <patternFill>
          <bgColor rgb="FFFFF6CB"/>
        </patternFill>
      </fill>
    </dxf>
    <dxf>
      <fill>
        <patternFill>
          <bgColor rgb="FFFFF6CB"/>
        </patternFill>
      </fill>
    </dxf>
    <dxf>
      <fill>
        <patternFill>
          <bgColor rgb="FFFDDBFF"/>
        </patternFill>
      </fill>
    </dxf>
    <dxf>
      <fill>
        <patternFill patternType="none">
          <bgColor indexed="65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DDBFF"/>
        </patternFill>
      </fill>
    </dxf>
    <dxf>
      <fill>
        <patternFill patternType="none">
          <bgColor indexed="65"/>
        </patternFill>
      </fill>
    </dxf>
    <dxf>
      <font>
        <color rgb="FFFF0000"/>
      </font>
    </dxf>
    <dxf>
      <font>
        <color rgb="FF0070C0"/>
      </font>
    </dxf>
    <dxf>
      <fill>
        <patternFill>
          <bgColor rgb="FFFFF6CB"/>
        </patternFill>
      </fill>
    </dxf>
    <dxf>
      <fill>
        <patternFill>
          <bgColor rgb="FFFDDBFF"/>
        </patternFill>
      </fill>
    </dxf>
    <dxf>
      <fill>
        <patternFill patternType="none">
          <bgColor indexed="65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rgb="FFFDDBFF"/>
        </patternFill>
      </fill>
    </dxf>
    <dxf>
      <fill>
        <patternFill patternType="none">
          <bgColor indexed="65"/>
        </patternFill>
      </fill>
    </dxf>
    <dxf>
      <font>
        <color rgb="FFFF0000"/>
      </font>
    </dxf>
    <dxf>
      <font>
        <color rgb="FF0070C0"/>
      </font>
    </dxf>
    <dxf>
      <fill>
        <patternFill>
          <bgColor rgb="FFFFF6CB"/>
        </patternFill>
      </fill>
    </dxf>
    <dxf>
      <fill>
        <patternFill>
          <bgColor rgb="FFFFF6CB"/>
        </patternFill>
      </fill>
    </dxf>
    <dxf>
      <fill>
        <patternFill>
          <bgColor rgb="FFFDDBFF"/>
        </patternFill>
      </fill>
    </dxf>
    <dxf>
      <fill>
        <patternFill patternType="none">
          <bgColor indexed="65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F6CB"/>
        </patternFill>
      </fill>
    </dxf>
    <dxf>
      <fill>
        <patternFill>
          <bgColor rgb="FFFDDBFF"/>
        </patternFill>
      </fill>
    </dxf>
    <dxf>
      <fill>
        <patternFill patternType="none">
          <bgColor indexed="65"/>
        </patternFill>
      </fill>
    </dxf>
    <dxf>
      <font>
        <color rgb="FFFF0000"/>
      </font>
    </dxf>
    <dxf>
      <font>
        <color rgb="FF0070C0"/>
      </font>
    </dxf>
    <dxf>
      <fill>
        <patternFill>
          <bgColor rgb="FFFFF6CB"/>
        </patternFill>
      </fill>
    </dxf>
    <dxf>
      <fill>
        <patternFill>
          <bgColor rgb="FFFFF6CB"/>
        </patternFill>
      </fill>
    </dxf>
    <dxf>
      <fill>
        <patternFill>
          <bgColor rgb="FFFDDBFF"/>
        </patternFill>
      </fill>
    </dxf>
    <dxf>
      <fill>
        <patternFill patternType="none">
          <bgColor indexed="65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DDBFF"/>
        </patternFill>
      </fill>
    </dxf>
    <dxf>
      <fill>
        <patternFill patternType="none">
          <bgColor indexed="65"/>
        </patternFill>
      </fill>
    </dxf>
    <dxf>
      <font>
        <color rgb="FFFF0000"/>
      </font>
    </dxf>
    <dxf>
      <font>
        <color rgb="FF0070C0"/>
      </font>
    </dxf>
    <dxf>
      <fill>
        <patternFill>
          <bgColor rgb="FFFFF6CB"/>
        </patternFill>
      </fill>
    </dxf>
    <dxf>
      <fill>
        <patternFill>
          <bgColor rgb="FFFFF6CB"/>
        </patternFill>
      </fill>
    </dxf>
    <dxf>
      <fill>
        <patternFill>
          <bgColor rgb="FFFDDBFF"/>
        </patternFill>
      </fill>
    </dxf>
    <dxf>
      <fill>
        <patternFill patternType="none">
          <bgColor indexed="65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2"/>
        </patternFill>
      </fill>
    </dxf>
    <dxf>
      <fill>
        <patternFill>
          <bgColor indexed="42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7A81FF"/>
      <color rgb="FF95FDA6"/>
      <color rgb="FFFFC7FD"/>
      <color rgb="FF67EEF0"/>
      <color rgb="FFD59BFC"/>
      <color rgb="FFFF8AD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</xdr:colOff>
      <xdr:row>50</xdr:row>
      <xdr:rowOff>114300</xdr:rowOff>
    </xdr:from>
    <xdr:to>
      <xdr:col>10</xdr:col>
      <xdr:colOff>1409699</xdr:colOff>
      <xdr:row>51</xdr:row>
      <xdr:rowOff>0</xdr:rowOff>
    </xdr:to>
    <xdr:sp macro="" textlink="">
      <xdr:nvSpPr>
        <xdr:cNvPr id="2" name="Shape 44">
          <a:extLst>
            <a:ext uri="{FF2B5EF4-FFF2-40B4-BE49-F238E27FC236}">
              <a16:creationId xmlns:a16="http://schemas.microsoft.com/office/drawing/2014/main" id="{AB17BB67-2DB6-034B-9A48-57B5145B72A3}"/>
            </a:ext>
          </a:extLst>
        </xdr:cNvPr>
        <xdr:cNvSpPr/>
      </xdr:nvSpPr>
      <xdr:spPr>
        <a:xfrm flipV="1">
          <a:off x="25400" y="17208500"/>
          <a:ext cx="15011399" cy="50800"/>
        </a:xfrm>
        <a:prstGeom prst="line">
          <a:avLst/>
        </a:prstGeom>
        <a:noFill/>
        <a:ln w="38100" cap="flat">
          <a:solidFill>
            <a:srgbClr val="000000"/>
          </a:solidFill>
          <a:prstDash val="dash"/>
          <a:round/>
        </a:ln>
        <a:effectLst/>
      </xdr:spPr>
      <xdr:txBody>
        <a:bodyPr/>
        <a:lstStyle/>
        <a:p>
          <a:endParaRPr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Volumes/Travail_Commun/01%20-%20CHANTIERS/COGEDIM/02%20-%20COEUR%20DES%20VIGNES%20-%20PESSAC/02%20-%20SECRETARIAT/04%20-%20SAV%20-%20GPA/00%20-%20CV%20-%20SUIVI%20SAV%20+%20FICHE%20DEMANDE%20INTERVENT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 PAS TOUCHER"/>
      <sheetName val="LISTE DES OCCUPANTS"/>
      <sheetName val="CŒUR DE VIGNES"/>
      <sheetName val="EXTERIEURS"/>
      <sheetName val="BAT. A"/>
      <sheetName val="BAT. B"/>
      <sheetName val="A01"/>
      <sheetName val="A04"/>
      <sheetName val="A11"/>
      <sheetName val="A12"/>
      <sheetName val="A13"/>
      <sheetName val="A21"/>
      <sheetName val="B01"/>
      <sheetName val="B03"/>
      <sheetName val="B05"/>
      <sheetName val="B11"/>
      <sheetName val="B12"/>
      <sheetName val="B13"/>
      <sheetName val="B21"/>
      <sheetName val="B23"/>
      <sheetName val="PC - SOUS SOL"/>
    </sheetNames>
    <sheetDataSet>
      <sheetData sheetId="0">
        <row r="1">
          <cell r="A1" t="str">
            <v>LOT</v>
          </cell>
          <cell r="B1" t="str">
            <v>ENTREPRISE</v>
          </cell>
          <cell r="C1" t="str">
            <v>CONDUCTEUR DE TRAVAUX</v>
          </cell>
          <cell r="D1" t="str">
            <v>TEL</v>
          </cell>
          <cell r="E1" t="str">
            <v>@</v>
          </cell>
        </row>
        <row r="2">
          <cell r="A2" t="str">
            <v>Gros Œuvre</v>
          </cell>
          <cell r="B2" t="str">
            <v>ARCAS</v>
          </cell>
          <cell r="C2" t="str">
            <v>Enola PEREIRA</v>
          </cell>
          <cell r="D2" t="str">
            <v>06 14 67 78 28
06 10 62 21 98</v>
          </cell>
          <cell r="E2" t="str">
            <v>e.pereira@arcas-sa.com</v>
          </cell>
        </row>
        <row r="3">
          <cell r="A3" t="str">
            <v>Isolation comble - Flocage</v>
          </cell>
          <cell r="B3" t="str">
            <v>PROSECO</v>
          </cell>
          <cell r="C3" t="str">
            <v>M. GABILLET Donald</v>
          </cell>
          <cell r="D3" t="str">
            <v>06 87 70 36 07</v>
          </cell>
          <cell r="E3" t="str">
            <v>d.gabillet@proseco-fr.com</v>
          </cell>
        </row>
        <row r="4">
          <cell r="A4" t="str">
            <v>Etanchéité</v>
          </cell>
          <cell r="B4" t="str">
            <v>AQUISOLE</v>
          </cell>
          <cell r="C4" t="str">
            <v>M. PARET Bruno</v>
          </cell>
          <cell r="D4" t="str">
            <v>07 76 86 28 93</v>
          </cell>
          <cell r="E4" t="str">
            <v>aquisole@wanadoo.fr
bruno.paret@aquisole.fr</v>
          </cell>
        </row>
        <row r="5">
          <cell r="A5" t="str">
            <v xml:space="preserve">Charpente </v>
          </cell>
          <cell r="B5" t="str">
            <v>SOGEBOIS</v>
          </cell>
          <cell r="C5" t="str">
            <v>M. LAUBAL
M. CARIETY Laurent</v>
          </cell>
          <cell r="D5" t="str">
            <v>06 40 99 64 00
06 07 79 49 31</v>
          </cell>
          <cell r="E5" t="str">
            <v>soge.laubal@gmail.com
sogeboisconcept@gmail.com</v>
          </cell>
        </row>
        <row r="6">
          <cell r="A6" t="str">
            <v>Couverture</v>
          </cell>
          <cell r="B6" t="str">
            <v>LOIC BESSE</v>
          </cell>
          <cell r="C6" t="str">
            <v>M. Loïc BESSE
Jordan PEBELIER</v>
          </cell>
          <cell r="D6" t="str">
            <v>06 86 66 00 24
07 62 49 77 51</v>
          </cell>
          <cell r="E6" t="str">
            <v>loic33230@hotmail.fr
jpebelier.couverture@gmail.com</v>
          </cell>
        </row>
        <row r="7">
          <cell r="A7" t="str">
            <v>Ravalement</v>
          </cell>
          <cell r="B7" t="str">
            <v>BFR LITTORAL</v>
          </cell>
          <cell r="C7" t="str">
            <v>M. MOUTA Adilio
M. PINHEIRO Arthur</v>
          </cell>
          <cell r="D7" t="str">
            <v>07 62 26 56 25
06 58 31 17 86</v>
          </cell>
          <cell r="E7" t="str">
            <v>contact@bfr-littoral.fr</v>
          </cell>
        </row>
        <row r="8">
          <cell r="A8" t="str">
            <v>Menuiseries Alu - PVC</v>
          </cell>
          <cell r="B8" t="str">
            <v>LOUBERY</v>
          </cell>
          <cell r="C8" t="str">
            <v>M. HORGUE Thierry</v>
          </cell>
          <cell r="D8" t="str">
            <v>06 32 64 75 30</v>
          </cell>
          <cell r="E8" t="str">
            <v>t.horgue@loubery.fr</v>
          </cell>
        </row>
        <row r="9">
          <cell r="A9" t="str">
            <v>Ascenseur</v>
          </cell>
          <cell r="B9" t="str">
            <v>OTIS</v>
          </cell>
          <cell r="C9" t="str">
            <v>M. BETTAHAR Benjamin
M. VASSELIN Thierry</v>
          </cell>
          <cell r="D9" t="str">
            <v>06 12 43 30 87
06 15 19 35 25</v>
          </cell>
          <cell r="E9" t="str">
            <v>benjamin.bettahar@fr.otis.com
teddy.vasselin@fr.oris.com</v>
          </cell>
        </row>
        <row r="10">
          <cell r="A10" t="str">
            <v>Platrerie Cloisons Doublages Plafonds</v>
          </cell>
          <cell r="B10" t="str">
            <v>DANEY</v>
          </cell>
          <cell r="C10" t="str">
            <v>Mme Sonia AMORIN</v>
          </cell>
          <cell r="D10" t="str">
            <v>06 12 84 83 91</v>
          </cell>
          <cell r="E10" t="str">
            <v>entreprisedaney@orange.fr</v>
          </cell>
        </row>
        <row r="11">
          <cell r="A11" t="str">
            <v>Menuiseries Intérieures</v>
          </cell>
          <cell r="B11" t="str">
            <v>CBMEC</v>
          </cell>
          <cell r="C11" t="str">
            <v>M. BOILEVIN Benoît</v>
          </cell>
          <cell r="D11" t="str">
            <v>06 76 37 73 27</v>
          </cell>
          <cell r="E11" t="str">
            <v>cbmec@wanadoo.fr</v>
          </cell>
        </row>
        <row r="12">
          <cell r="A12" t="str">
            <v xml:space="preserve">Carrelage + Sols souples </v>
          </cell>
          <cell r="B12" t="str">
            <v>BINGOL</v>
          </cell>
          <cell r="C12" t="str">
            <v>M. BINGOL Guven</v>
          </cell>
          <cell r="D12" t="str">
            <v>06 68 68 15 81</v>
          </cell>
          <cell r="E12" t="str">
            <v>societebingol@gmail.com</v>
          </cell>
        </row>
        <row r="13">
          <cell r="A13" t="str">
            <v xml:space="preserve">Peinture Revêt. Muraux </v>
          </cell>
          <cell r="B13" t="str">
            <v>ECOFILIA</v>
          </cell>
          <cell r="C13" t="str">
            <v>M. HARMANLCAYA</v>
          </cell>
          <cell r="D13" t="str">
            <v xml:space="preserve">06 59 69 42 39 </v>
          </cell>
          <cell r="E13" t="str">
            <v>sarl.ecofilia@gmail.com</v>
          </cell>
        </row>
        <row r="14">
          <cell r="A14" t="str">
            <v xml:space="preserve">Métallerie </v>
          </cell>
          <cell r="B14" t="str">
            <v>CHARBONNIER</v>
          </cell>
          <cell r="C14" t="str">
            <v>M. DULIN</v>
          </cell>
          <cell r="D14" t="str">
            <v xml:space="preserve">05 56 54 11 37 </v>
          </cell>
          <cell r="E14" t="str">
            <v>metallerie@groupecharbonnier.fr</v>
          </cell>
        </row>
        <row r="15">
          <cell r="A15" t="str">
            <v>Plomberie San. GAZ VMC</v>
          </cell>
          <cell r="B15" t="str">
            <v>CSCV</v>
          </cell>
          <cell r="C15" t="str">
            <v>M. ROUBIE</v>
          </cell>
          <cell r="D15" t="str">
            <v>06 38 53 05 09</v>
          </cell>
          <cell r="E15" t="str">
            <v>cscv33@orange.fr</v>
          </cell>
        </row>
        <row r="16">
          <cell r="A16" t="str">
            <v>Courant fort - Courant faible</v>
          </cell>
          <cell r="B16" t="str">
            <v>LARRET</v>
          </cell>
          <cell r="C16" t="str">
            <v>M LARRET</v>
          </cell>
          <cell r="D16" t="str">
            <v>06 34 46 29 77
05 56 32 75 46</v>
          </cell>
          <cell r="E16" t="str">
            <v>larretenergie@hotmail.fr
contact@larretenergie.fr</v>
          </cell>
        </row>
        <row r="17">
          <cell r="A17" t="str">
            <v>Voirie- Réseaux- Divers EU/EP- Réseau FT/EP</v>
          </cell>
          <cell r="B17" t="str">
            <v>VRD AQUITAIN</v>
          </cell>
          <cell r="C17" t="str">
            <v>MICHAUT Yoann</v>
          </cell>
          <cell r="D17" t="str">
            <v>06 03 11 24 40</v>
          </cell>
          <cell r="E17" t="str">
            <v>yoann.michaut@vrdaquitain.fr</v>
          </cell>
        </row>
        <row r="18">
          <cell r="A18" t="str">
            <v>Espaces verts</v>
          </cell>
          <cell r="B18" t="str">
            <v>SEVE</v>
          </cell>
          <cell r="C18" t="str">
            <v>Sébastien</v>
          </cell>
          <cell r="D18" t="str">
            <v>06 20 09 19 49</v>
          </cell>
          <cell r="E18" t="str">
            <v>seve.espacesverts@yahoo.fr</v>
          </cell>
        </row>
        <row r="19">
          <cell r="A19" t="str">
            <v>Portail</v>
          </cell>
          <cell r="B19" t="str">
            <v>DOITRAND</v>
          </cell>
          <cell r="C19" t="str">
            <v>Jeremy DESNOTS</v>
          </cell>
          <cell r="D19" t="str">
            <v>06 31 78 87 65</v>
          </cell>
          <cell r="E19" t="str">
            <v>jdesnots@doitrand.fr</v>
          </cell>
        </row>
        <row r="20">
          <cell r="A20" t="str">
            <v>Terrasse Bois</v>
          </cell>
          <cell r="B20" t="str">
            <v>ACBOIS</v>
          </cell>
          <cell r="C20" t="str">
            <v>M. CHENET Pascal</v>
          </cell>
          <cell r="D20" t="str">
            <v>06 80 84 04 83</v>
          </cell>
          <cell r="E20" t="str">
            <v>pascal.chenet@acbois.fr</v>
          </cell>
        </row>
        <row r="22">
          <cell r="B22" t="str">
            <v>CUISINISTE GERE PAR COGEDIM</v>
          </cell>
        </row>
        <row r="24">
          <cell r="B24" t="str">
            <v>CSCV / ARCAS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FHKFHQFHKK@sjfqlfqjfkq.fr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8CE4C1-BF74-1841-ACCF-BC532C1952D5}">
  <sheetPr>
    <tabColor rgb="FFFF0000"/>
  </sheetPr>
  <dimension ref="A1:E35"/>
  <sheetViews>
    <sheetView workbookViewId="0">
      <selection activeCell="B3" sqref="B3"/>
    </sheetView>
  </sheetViews>
  <sheetFormatPr baseColWidth="10" defaultRowHeight="13"/>
  <cols>
    <col min="1" max="1" width="48" style="240" bestFit="1" customWidth="1"/>
    <col min="2" max="2" width="29.83203125" style="243" customWidth="1"/>
    <col min="3" max="3" width="38.6640625" style="241" customWidth="1"/>
    <col min="4" max="4" width="17.83203125" style="242" customWidth="1"/>
    <col min="5" max="5" width="38" style="240" customWidth="1"/>
    <col min="6" max="16384" width="10.83203125" style="240"/>
  </cols>
  <sheetData>
    <row r="1" spans="1:5" s="217" customFormat="1" ht="52" customHeight="1" thickBot="1">
      <c r="A1" s="212" t="s">
        <v>70</v>
      </c>
      <c r="B1" s="213" t="s">
        <v>4</v>
      </c>
      <c r="C1" s="214" t="s">
        <v>156</v>
      </c>
      <c r="D1" s="215" t="s">
        <v>157</v>
      </c>
      <c r="E1" s="216" t="s">
        <v>128</v>
      </c>
    </row>
    <row r="2" spans="1:5" s="220" customFormat="1" ht="17">
      <c r="A2" s="245" t="s">
        <v>181</v>
      </c>
      <c r="B2" s="246" t="s">
        <v>208</v>
      </c>
      <c r="C2" s="261" t="s">
        <v>209</v>
      </c>
      <c r="D2" s="247" t="s">
        <v>210</v>
      </c>
      <c r="E2" s="259" t="s">
        <v>211</v>
      </c>
    </row>
    <row r="3" spans="1:5" s="220" customFormat="1" ht="17">
      <c r="A3" s="248" t="s">
        <v>159</v>
      </c>
      <c r="B3" s="249"/>
      <c r="C3" s="250"/>
      <c r="D3" s="247"/>
      <c r="E3" s="259"/>
    </row>
    <row r="4" spans="1:5" s="220" customFormat="1" ht="17">
      <c r="A4" s="248" t="s">
        <v>175</v>
      </c>
      <c r="B4" s="249"/>
      <c r="C4" s="262"/>
      <c r="D4" s="263"/>
      <c r="E4" s="264"/>
    </row>
    <row r="5" spans="1:5" s="220" customFormat="1" ht="17">
      <c r="A5" s="248" t="s">
        <v>182</v>
      </c>
      <c r="B5" s="249"/>
      <c r="C5" s="262"/>
      <c r="D5" s="268"/>
      <c r="E5" s="265"/>
    </row>
    <row r="6" spans="1:5" s="220" customFormat="1" ht="17">
      <c r="A6" s="248" t="s">
        <v>183</v>
      </c>
      <c r="B6" s="249"/>
      <c r="C6" s="266"/>
      <c r="D6" s="268"/>
      <c r="E6" s="264"/>
    </row>
    <row r="7" spans="1:5" s="220" customFormat="1" ht="17">
      <c r="A7" s="248" t="s">
        <v>184</v>
      </c>
      <c r="B7" s="249"/>
      <c r="C7" s="266"/>
      <c r="D7" s="268"/>
      <c r="E7" s="267"/>
    </row>
    <row r="8" spans="1:5" s="220" customFormat="1" ht="17">
      <c r="A8" s="248" t="s">
        <v>185</v>
      </c>
      <c r="B8" s="249"/>
      <c r="C8" s="266"/>
      <c r="D8" s="268"/>
      <c r="E8" s="269"/>
    </row>
    <row r="9" spans="1:5" s="220" customFormat="1" ht="17">
      <c r="A9" s="248" t="s">
        <v>176</v>
      </c>
      <c r="B9" s="249"/>
      <c r="C9" s="266"/>
      <c r="D9" s="268"/>
      <c r="E9" s="270"/>
    </row>
    <row r="10" spans="1:5" s="220" customFormat="1" ht="17">
      <c r="A10" s="248" t="s">
        <v>186</v>
      </c>
      <c r="B10" s="249"/>
      <c r="C10" s="266"/>
      <c r="D10" s="268"/>
      <c r="E10" s="264"/>
    </row>
    <row r="11" spans="1:5" s="220" customFormat="1" ht="17">
      <c r="A11" s="248" t="s">
        <v>158</v>
      </c>
      <c r="B11" s="249"/>
      <c r="C11" s="262"/>
      <c r="D11" s="263"/>
      <c r="E11" s="264"/>
    </row>
    <row r="12" spans="1:5" s="220" customFormat="1" ht="17">
      <c r="A12" s="248" t="s">
        <v>177</v>
      </c>
      <c r="B12" s="249"/>
      <c r="C12" s="262"/>
      <c r="D12" s="263"/>
      <c r="E12" s="264"/>
    </row>
    <row r="13" spans="1:5" s="220" customFormat="1" ht="17">
      <c r="A13" s="248" t="s">
        <v>187</v>
      </c>
      <c r="B13" s="251"/>
      <c r="C13" s="251"/>
      <c r="D13" s="252"/>
      <c r="E13" s="260"/>
    </row>
    <row r="14" spans="1:5" s="220" customFormat="1" ht="17">
      <c r="A14" s="248" t="s">
        <v>188</v>
      </c>
      <c r="B14" s="249"/>
      <c r="C14" s="262"/>
      <c r="D14" s="263"/>
      <c r="E14" s="271"/>
    </row>
    <row r="15" spans="1:5" s="220" customFormat="1" ht="17">
      <c r="A15" s="248" t="s">
        <v>178</v>
      </c>
      <c r="B15" s="249"/>
      <c r="C15" s="262"/>
      <c r="D15" s="263"/>
      <c r="E15" s="267"/>
    </row>
    <row r="16" spans="1:5" s="220" customFormat="1" ht="17">
      <c r="A16" s="248" t="s">
        <v>173</v>
      </c>
      <c r="B16" s="253"/>
      <c r="C16" s="272"/>
      <c r="D16" s="268"/>
      <c r="E16" s="265"/>
    </row>
    <row r="17" spans="1:5" s="220" customFormat="1" ht="17">
      <c r="A17" s="248" t="s">
        <v>179</v>
      </c>
      <c r="B17" s="249"/>
      <c r="C17" s="262"/>
      <c r="D17" s="263"/>
      <c r="E17" s="264"/>
    </row>
    <row r="18" spans="1:5" s="220" customFormat="1" ht="17">
      <c r="A18" s="258" t="s">
        <v>171</v>
      </c>
      <c r="B18" s="251"/>
      <c r="C18" s="266"/>
      <c r="D18" s="268"/>
      <c r="E18" s="273"/>
    </row>
    <row r="19" spans="1:5" s="220" customFormat="1" ht="17">
      <c r="A19" s="258" t="s">
        <v>172</v>
      </c>
      <c r="B19" s="251"/>
      <c r="C19" s="274"/>
      <c r="D19" s="268"/>
      <c r="E19" s="271"/>
    </row>
    <row r="20" spans="1:5" s="220" customFormat="1" ht="18" thickBot="1">
      <c r="A20" s="248" t="s">
        <v>180</v>
      </c>
      <c r="B20" s="249"/>
      <c r="C20" s="275"/>
      <c r="D20" s="276"/>
      <c r="E20" s="277"/>
    </row>
    <row r="21" spans="1:5" s="220" customFormat="1" ht="18" thickTop="1">
      <c r="A21" s="254" t="s">
        <v>158</v>
      </c>
      <c r="B21" s="255"/>
      <c r="C21" s="255"/>
      <c r="D21" s="256"/>
      <c r="E21" s="257"/>
    </row>
    <row r="22" spans="1:5" s="220" customFormat="1" ht="17">
      <c r="A22" s="223" t="s">
        <v>160</v>
      </c>
      <c r="B22" s="224"/>
      <c r="C22" s="224"/>
      <c r="D22" s="218"/>
      <c r="E22" s="225"/>
    </row>
    <row r="23" spans="1:5" s="220" customFormat="1" ht="17">
      <c r="A23" s="221" t="s">
        <v>161</v>
      </c>
      <c r="B23" s="222"/>
      <c r="C23" s="224"/>
      <c r="D23" s="218"/>
      <c r="E23" s="219"/>
    </row>
    <row r="24" spans="1:5" s="220" customFormat="1" ht="17">
      <c r="A24" s="226" t="s">
        <v>162</v>
      </c>
      <c r="B24" s="227"/>
      <c r="C24" s="224"/>
      <c r="D24" s="218"/>
      <c r="E24" s="228"/>
    </row>
    <row r="25" spans="1:5" s="220" customFormat="1" ht="17">
      <c r="A25" s="229" t="s">
        <v>163</v>
      </c>
      <c r="B25" s="230"/>
      <c r="C25" s="231"/>
      <c r="D25" s="232"/>
      <c r="E25" s="233"/>
    </row>
    <row r="26" spans="1:5" s="220" customFormat="1" ht="17">
      <c r="A26" s="229" t="s">
        <v>164</v>
      </c>
      <c r="B26" s="230"/>
      <c r="C26" s="224"/>
      <c r="D26" s="218"/>
      <c r="E26" s="219"/>
    </row>
    <row r="27" spans="1:5" s="220" customFormat="1" ht="17">
      <c r="A27" s="229" t="s">
        <v>165</v>
      </c>
      <c r="B27" s="230"/>
      <c r="C27" s="230"/>
      <c r="D27" s="232"/>
      <c r="E27" s="233"/>
    </row>
    <row r="28" spans="1:5" s="220" customFormat="1" ht="17">
      <c r="A28" s="234" t="s">
        <v>166</v>
      </c>
      <c r="B28" s="230"/>
      <c r="C28" s="231"/>
      <c r="D28" s="232"/>
      <c r="E28" s="233"/>
    </row>
    <row r="29" spans="1:5" s="220" customFormat="1" ht="17">
      <c r="A29" s="229" t="s">
        <v>167</v>
      </c>
      <c r="B29" s="230"/>
      <c r="C29" s="230"/>
      <c r="D29" s="232"/>
      <c r="E29" s="235"/>
    </row>
    <row r="30" spans="1:5" s="220" customFormat="1" ht="17">
      <c r="A30" s="229" t="s">
        <v>168</v>
      </c>
      <c r="B30" s="230"/>
      <c r="C30" s="230"/>
      <c r="D30" s="218"/>
      <c r="E30" s="233"/>
    </row>
    <row r="31" spans="1:5" s="220" customFormat="1" ht="17">
      <c r="A31" s="226" t="s">
        <v>169</v>
      </c>
      <c r="B31" s="227"/>
      <c r="C31" s="230"/>
      <c r="D31" s="232"/>
      <c r="E31" s="233"/>
    </row>
    <row r="32" spans="1:5" s="220" customFormat="1" ht="17">
      <c r="A32" s="226" t="s">
        <v>170</v>
      </c>
      <c r="B32" s="227"/>
      <c r="C32" s="230"/>
      <c r="D32" s="232"/>
      <c r="E32" s="235"/>
    </row>
    <row r="33" spans="1:5" s="220" customFormat="1" ht="18" thickBot="1">
      <c r="A33" s="236" t="s">
        <v>174</v>
      </c>
      <c r="B33" s="237"/>
      <c r="C33" s="237"/>
      <c r="D33" s="238"/>
      <c r="E33" s="239"/>
    </row>
    <row r="35" spans="1:5">
      <c r="B35" s="240"/>
    </row>
  </sheetData>
  <pageMargins left="0.78740157499999996" right="0.78740157499999996" top="0.984251969" bottom="0.984251969" header="0.4921259845" footer="0.4921259845"/>
  <pageSetup paperSize="9" orientation="portrait" horizontalDpi="0" verticalDpi="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DBB451-BBA7-A04D-8C6E-1284EF388FFD}">
  <dimension ref="A1:I28"/>
  <sheetViews>
    <sheetView workbookViewId="0">
      <selection activeCell="B4" sqref="B4"/>
    </sheetView>
  </sheetViews>
  <sheetFormatPr baseColWidth="10" defaultRowHeight="16"/>
  <cols>
    <col min="1" max="1" width="17.6640625" style="146" customWidth="1"/>
    <col min="2" max="2" width="25.33203125" style="146" customWidth="1"/>
    <col min="3" max="3" width="31" style="146" bestFit="1" customWidth="1"/>
    <col min="4" max="4" width="55.1640625" style="146" bestFit="1" customWidth="1"/>
    <col min="5" max="5" width="31.33203125" style="147" bestFit="1" customWidth="1"/>
    <col min="6" max="6" width="45.83203125" style="147" bestFit="1" customWidth="1"/>
    <col min="7" max="9" width="21.33203125" style="146" customWidth="1"/>
    <col min="10" max="16384" width="10.83203125" style="146"/>
  </cols>
  <sheetData>
    <row r="1" spans="1:9" s="145" customFormat="1" ht="32" customHeight="1">
      <c r="A1" s="144" t="s">
        <v>46</v>
      </c>
      <c r="B1" s="144" t="s">
        <v>104</v>
      </c>
      <c r="C1" s="144" t="s">
        <v>105</v>
      </c>
      <c r="D1" s="144" t="s">
        <v>106</v>
      </c>
      <c r="E1" s="144" t="s">
        <v>107</v>
      </c>
      <c r="F1" s="144" t="s">
        <v>108</v>
      </c>
      <c r="G1" s="144" t="s">
        <v>109</v>
      </c>
      <c r="H1" s="144" t="s">
        <v>110</v>
      </c>
      <c r="I1" s="144" t="s">
        <v>192</v>
      </c>
    </row>
    <row r="2" spans="1:9" s="150" customFormat="1">
      <c r="A2" s="148" t="s">
        <v>24</v>
      </c>
      <c r="B2" s="148" t="s">
        <v>148</v>
      </c>
      <c r="C2" s="279" t="s">
        <v>149</v>
      </c>
      <c r="D2" s="148" t="s">
        <v>150</v>
      </c>
      <c r="E2" s="148" t="s">
        <v>151</v>
      </c>
      <c r="F2" s="148" t="s">
        <v>152</v>
      </c>
      <c r="G2" s="149">
        <v>43903</v>
      </c>
      <c r="H2" s="149">
        <f>G2+30</f>
        <v>43933</v>
      </c>
      <c r="I2" s="149">
        <f>H2+30</f>
        <v>43963</v>
      </c>
    </row>
    <row r="3" spans="1:9" s="150" customFormat="1">
      <c r="A3" s="148" t="s">
        <v>111</v>
      </c>
      <c r="B3" s="148" t="s">
        <v>206</v>
      </c>
      <c r="C3" s="279" t="s">
        <v>207</v>
      </c>
      <c r="D3" s="278" t="s">
        <v>189</v>
      </c>
      <c r="E3" s="148" t="s">
        <v>190</v>
      </c>
      <c r="F3" s="148" t="s">
        <v>191</v>
      </c>
      <c r="G3" s="149"/>
      <c r="H3" s="149"/>
      <c r="I3" s="149"/>
    </row>
    <row r="4" spans="1:9" s="150" customFormat="1">
      <c r="A4" s="148" t="s">
        <v>112</v>
      </c>
      <c r="B4" s="148"/>
      <c r="C4" s="279"/>
      <c r="D4" s="148"/>
      <c r="E4" s="148"/>
      <c r="F4" s="148"/>
      <c r="G4" s="149"/>
      <c r="H4" s="149"/>
      <c r="I4" s="149"/>
    </row>
    <row r="5" spans="1:9" s="150" customFormat="1">
      <c r="A5" s="148" t="s">
        <v>25</v>
      </c>
      <c r="B5" s="148"/>
      <c r="C5" s="279"/>
      <c r="D5" s="148"/>
      <c r="E5" s="148"/>
      <c r="F5" s="148"/>
      <c r="G5" s="149"/>
      <c r="H5" s="149"/>
      <c r="I5" s="149"/>
    </row>
    <row r="6" spans="1:9" s="150" customFormat="1">
      <c r="A6" s="148" t="s">
        <v>142</v>
      </c>
      <c r="B6" s="148"/>
      <c r="C6" s="279"/>
      <c r="D6" s="148"/>
      <c r="E6" s="148"/>
      <c r="F6" s="148"/>
      <c r="G6" s="149"/>
      <c r="H6" s="149"/>
      <c r="I6" s="149"/>
    </row>
    <row r="7" spans="1:9" s="150" customFormat="1">
      <c r="A7" s="148" t="s">
        <v>143</v>
      </c>
      <c r="B7" s="148"/>
      <c r="C7" s="279"/>
      <c r="D7" s="148"/>
      <c r="E7" s="151"/>
      <c r="F7" s="151"/>
      <c r="G7" s="149"/>
      <c r="H7" s="149"/>
      <c r="I7" s="149"/>
    </row>
    <row r="8" spans="1:9" s="150" customFormat="1">
      <c r="A8" s="148" t="s">
        <v>144</v>
      </c>
      <c r="B8" s="148"/>
      <c r="C8" s="279"/>
      <c r="D8" s="152"/>
      <c r="E8" s="148"/>
      <c r="F8" s="148"/>
      <c r="G8" s="149"/>
      <c r="H8" s="149"/>
      <c r="I8" s="149"/>
    </row>
    <row r="9" spans="1:9" s="150" customFormat="1">
      <c r="A9" s="148" t="s">
        <v>145</v>
      </c>
      <c r="B9" s="148"/>
      <c r="C9" s="279"/>
      <c r="D9" s="148"/>
      <c r="E9" s="148"/>
      <c r="F9" s="148"/>
      <c r="G9" s="149"/>
      <c r="H9" s="149"/>
      <c r="I9" s="149"/>
    </row>
    <row r="10" spans="1:9" s="150" customFormat="1">
      <c r="A10" s="148" t="s">
        <v>146</v>
      </c>
      <c r="B10" s="148"/>
      <c r="C10" s="279"/>
      <c r="D10" s="148"/>
      <c r="E10" s="148"/>
      <c r="F10" s="148"/>
      <c r="G10" s="149"/>
      <c r="H10" s="149"/>
      <c r="I10" s="149"/>
    </row>
    <row r="11" spans="1:9" s="150" customFormat="1">
      <c r="A11" s="148" t="s">
        <v>147</v>
      </c>
      <c r="B11" s="148"/>
      <c r="C11" s="279"/>
      <c r="D11" s="148"/>
      <c r="E11" s="148"/>
      <c r="F11" s="148"/>
      <c r="G11" s="149"/>
      <c r="H11" s="149"/>
      <c r="I11" s="149"/>
    </row>
    <row r="12" spans="1:9" s="150" customFormat="1">
      <c r="A12" s="148" t="s">
        <v>26</v>
      </c>
      <c r="B12" s="148"/>
      <c r="C12" s="279"/>
      <c r="D12" s="148"/>
      <c r="E12" s="148"/>
      <c r="F12" s="148"/>
      <c r="G12" s="149"/>
      <c r="H12" s="149"/>
      <c r="I12" s="149"/>
    </row>
    <row r="13" spans="1:9" s="150" customFormat="1">
      <c r="A13" s="148" t="s">
        <v>53</v>
      </c>
      <c r="B13" s="148"/>
      <c r="C13" s="279"/>
      <c r="D13" s="151"/>
      <c r="E13" s="148"/>
      <c r="F13" s="148"/>
      <c r="G13" s="149"/>
      <c r="H13" s="149"/>
      <c r="I13" s="149"/>
    </row>
    <row r="14" spans="1:9" s="150" customFormat="1">
      <c r="A14" s="148" t="s">
        <v>27</v>
      </c>
      <c r="B14" s="148"/>
      <c r="C14" s="279"/>
      <c r="D14" s="148"/>
      <c r="E14" s="148"/>
      <c r="F14" s="148"/>
      <c r="G14" s="149"/>
      <c r="H14" s="149"/>
      <c r="I14" s="149"/>
    </row>
    <row r="15" spans="1:9" s="150" customFormat="1">
      <c r="A15" s="148"/>
      <c r="B15" s="148"/>
      <c r="C15" s="279"/>
      <c r="D15" s="148"/>
      <c r="E15" s="148"/>
      <c r="F15" s="148"/>
      <c r="G15" s="149"/>
      <c r="H15" s="149"/>
      <c r="I15" s="149"/>
    </row>
    <row r="16" spans="1:9" s="150" customFormat="1">
      <c r="A16" s="148"/>
      <c r="B16" s="148"/>
      <c r="C16" s="279"/>
      <c r="D16" s="148"/>
      <c r="E16" s="148"/>
      <c r="F16" s="148"/>
      <c r="G16" s="149"/>
      <c r="H16" s="149"/>
      <c r="I16" s="149"/>
    </row>
    <row r="17" spans="1:9" s="150" customFormat="1">
      <c r="A17" s="148"/>
      <c r="B17" s="148"/>
      <c r="C17" s="279"/>
      <c r="D17" s="148"/>
      <c r="E17" s="148"/>
      <c r="F17" s="148"/>
      <c r="G17" s="149"/>
      <c r="H17" s="149"/>
      <c r="I17" s="149"/>
    </row>
    <row r="18" spans="1:9" s="150" customFormat="1">
      <c r="A18" s="148"/>
      <c r="B18" s="148"/>
      <c r="C18" s="279"/>
      <c r="D18" s="148"/>
      <c r="E18" s="148"/>
      <c r="F18" s="148"/>
      <c r="G18" s="149"/>
      <c r="H18" s="149"/>
      <c r="I18" s="149"/>
    </row>
    <row r="19" spans="1:9" s="150" customFormat="1">
      <c r="A19" s="148"/>
      <c r="B19" s="148"/>
      <c r="C19" s="279"/>
      <c r="D19" s="148"/>
      <c r="E19" s="148"/>
      <c r="F19" s="148"/>
      <c r="G19" s="149"/>
      <c r="H19" s="149"/>
      <c r="I19" s="149"/>
    </row>
    <row r="20" spans="1:9" s="150" customFormat="1">
      <c r="A20" s="148"/>
      <c r="B20" s="148"/>
      <c r="C20" s="279"/>
      <c r="D20" s="151"/>
      <c r="E20" s="148"/>
      <c r="F20" s="148"/>
      <c r="G20" s="149"/>
      <c r="H20" s="149"/>
      <c r="I20" s="149"/>
    </row>
    <row r="21" spans="1:9" s="150" customFormat="1">
      <c r="A21" s="148"/>
      <c r="B21" s="148"/>
      <c r="C21" s="279"/>
      <c r="D21" s="148"/>
      <c r="E21" s="148"/>
      <c r="F21" s="148"/>
      <c r="G21" s="149"/>
      <c r="H21" s="149"/>
      <c r="I21" s="149"/>
    </row>
    <row r="22" spans="1:9" s="150" customFormat="1">
      <c r="A22" s="148"/>
      <c r="B22" s="148"/>
      <c r="C22" s="280"/>
      <c r="D22" s="148"/>
      <c r="E22" s="148"/>
      <c r="F22" s="148"/>
      <c r="G22" s="149"/>
      <c r="H22" s="149"/>
      <c r="I22" s="149"/>
    </row>
    <row r="23" spans="1:9" s="150" customFormat="1">
      <c r="A23" s="148"/>
      <c r="B23" s="148"/>
      <c r="C23" s="279"/>
      <c r="D23" s="151"/>
      <c r="E23" s="148"/>
      <c r="F23" s="148"/>
      <c r="G23" s="149"/>
      <c r="H23" s="149"/>
      <c r="I23" s="149"/>
    </row>
    <row r="24" spans="1:9" s="150" customFormat="1">
      <c r="A24" s="148"/>
      <c r="B24" s="148"/>
      <c r="C24" s="280"/>
      <c r="D24" s="148"/>
      <c r="E24" s="148"/>
      <c r="F24" s="148"/>
      <c r="G24" s="149"/>
      <c r="H24" s="149"/>
      <c r="I24" s="149"/>
    </row>
    <row r="25" spans="1:9" s="150" customFormat="1">
      <c r="A25" s="148"/>
      <c r="B25" s="148"/>
      <c r="C25" s="279"/>
      <c r="D25" s="148"/>
      <c r="E25" s="148"/>
      <c r="F25" s="148"/>
      <c r="G25" s="149"/>
      <c r="H25" s="149"/>
      <c r="I25" s="149"/>
    </row>
    <row r="26" spans="1:9" s="150" customFormat="1">
      <c r="A26" s="148"/>
      <c r="B26" s="148"/>
      <c r="C26" s="279"/>
      <c r="D26" s="151"/>
      <c r="E26" s="148"/>
      <c r="F26" s="148"/>
      <c r="G26" s="149"/>
      <c r="H26" s="149"/>
      <c r="I26" s="149"/>
    </row>
    <row r="27" spans="1:9" s="150" customFormat="1">
      <c r="A27" s="148"/>
      <c r="B27" s="148"/>
      <c r="C27" s="279"/>
      <c r="D27" s="151"/>
      <c r="E27" s="148"/>
      <c r="F27" s="148"/>
      <c r="G27" s="149"/>
      <c r="H27" s="149"/>
      <c r="I27" s="149"/>
    </row>
    <row r="28" spans="1:9" s="150" customFormat="1">
      <c r="A28" s="148"/>
      <c r="B28" s="148"/>
      <c r="C28" s="279"/>
      <c r="D28" s="148"/>
      <c r="E28" s="148"/>
      <c r="F28" s="148"/>
      <c r="G28" s="149"/>
      <c r="H28" s="149"/>
      <c r="I28" s="149"/>
    </row>
  </sheetData>
  <phoneticPr fontId="5" type="noConversion"/>
  <hyperlinks>
    <hyperlink ref="D3" r:id="rId1" xr:uid="{D78A8867-5D11-4D4E-B767-D24BB15DEFCF}"/>
  </hyperlinks>
  <pageMargins left="0.7" right="0.7" top="0.75" bottom="0.75" header="0.3" footer="0.3"/>
  <pageSetup paperSize="9"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K151"/>
  <sheetViews>
    <sheetView zoomScale="115" workbookViewId="0">
      <selection activeCell="C2" sqref="C2:F2"/>
    </sheetView>
  </sheetViews>
  <sheetFormatPr baseColWidth="10" defaultRowHeight="13"/>
  <cols>
    <col min="2" max="3" width="26" customWidth="1"/>
    <col min="4" max="4" width="33.5" style="1" customWidth="1"/>
    <col min="5" max="5" width="44.6640625" style="1" customWidth="1"/>
    <col min="6" max="6" width="40.5" style="1" customWidth="1"/>
    <col min="10" max="10" width="39.83203125" customWidth="1"/>
  </cols>
  <sheetData>
    <row r="2" spans="2:10" ht="28" customHeight="1">
      <c r="C2" s="283"/>
      <c r="D2" s="283"/>
      <c r="E2" s="283"/>
      <c r="F2" s="283"/>
    </row>
    <row r="5" spans="2:10" ht="16">
      <c r="C5" s="34" t="s">
        <v>0</v>
      </c>
      <c r="D5" s="35">
        <f ca="1">TODAY()</f>
        <v>43909</v>
      </c>
      <c r="E5" s="36"/>
      <c r="F5" s="36"/>
    </row>
    <row r="6" spans="2:10" ht="24" customHeight="1">
      <c r="C6" s="34"/>
      <c r="D6" s="37"/>
      <c r="E6" s="36"/>
      <c r="F6" s="36"/>
    </row>
    <row r="7" spans="2:10" ht="14" thickBot="1"/>
    <row r="8" spans="2:10" ht="20" thickTop="1">
      <c r="B8" s="45" t="s">
        <v>70</v>
      </c>
      <c r="C8" s="135" t="s">
        <v>4</v>
      </c>
      <c r="D8" s="12" t="s">
        <v>16</v>
      </c>
      <c r="E8" s="5" t="s">
        <v>5</v>
      </c>
      <c r="F8" s="6" t="s">
        <v>6</v>
      </c>
      <c r="J8" s="46"/>
    </row>
    <row r="9" spans="2:10" ht="16">
      <c r="B9" s="56" t="s">
        <v>78</v>
      </c>
      <c r="C9" s="136" t="s">
        <v>50</v>
      </c>
      <c r="D9" s="26">
        <f>SUMPRODUCT(('PV - LISTE DES RESERVES - GPA'!$F$10:$F$123=$D$8)*('PV - LISTE DES RESERVES - GPA'!$I$10:$I$123=C9))</f>
        <v>0</v>
      </c>
      <c r="E9" s="26">
        <f>SUMPRODUCT(('PV - LISTE DES RESERVES - GPA'!$F$10:$F$123=$D$8)*('PV - LISTE DES RESERVES - GPA'!$I$10:$I$123=C9)*('PV - LISTE DES RESERVES - GPA'!$N$10:$N$123="levée"))</f>
        <v>0</v>
      </c>
      <c r="F9" s="57" t="e">
        <f>E9/D9</f>
        <v>#DIV/0!</v>
      </c>
      <c r="J9" s="46"/>
    </row>
    <row r="10" spans="2:10" ht="16">
      <c r="B10" s="56" t="s">
        <v>79</v>
      </c>
      <c r="C10" s="136" t="s">
        <v>52</v>
      </c>
      <c r="D10" s="26">
        <f>SUMPRODUCT(('PV - LISTE DES RESERVES - GPA'!$F$10:$F$123=$D$8)*('PV - LISTE DES RESERVES - GPA'!$I$10:$I$123=C10))</f>
        <v>0</v>
      </c>
      <c r="E10" s="26">
        <f>SUMPRODUCT(('PV - LISTE DES RESERVES - GPA'!$F$10:$F$123=$D$8)*('PV - LISTE DES RESERVES - GPA'!$I$10:$I$123=C10)*('PV - LISTE DES RESERVES - GPA'!$N$10:$N$123="levée"))</f>
        <v>0</v>
      </c>
      <c r="F10" s="57" t="e">
        <f t="shared" ref="F10:F25" si="0">E10/D10</f>
        <v>#DIV/0!</v>
      </c>
      <c r="J10" s="46"/>
    </row>
    <row r="11" spans="2:10" ht="16">
      <c r="B11" s="56" t="s">
        <v>80</v>
      </c>
      <c r="C11" s="136" t="s">
        <v>55</v>
      </c>
      <c r="D11" s="26">
        <f>SUMPRODUCT(('PV - LISTE DES RESERVES - GPA'!$F$10:$F$123=$D$8)*('PV - LISTE DES RESERVES - GPA'!$I$10:$I$123=C11))</f>
        <v>0</v>
      </c>
      <c r="E11" s="26">
        <f>SUMPRODUCT(('PV - LISTE DES RESERVES - GPA'!$F$10:$F$123=$D$8)*('PV - LISTE DES RESERVES - GPA'!$I$10:$I$123=C11)*('PV - LISTE DES RESERVES - GPA'!$N$10:$N$123="levée"))</f>
        <v>0</v>
      </c>
      <c r="F11" s="57" t="e">
        <f t="shared" si="0"/>
        <v>#DIV/0!</v>
      </c>
      <c r="J11" s="46"/>
    </row>
    <row r="12" spans="2:10" ht="16">
      <c r="B12" s="56" t="s">
        <v>81</v>
      </c>
      <c r="C12" s="136" t="s">
        <v>56</v>
      </c>
      <c r="D12" s="26">
        <f>SUMPRODUCT(('PV - LISTE DES RESERVES - GPA'!$F$10:$F$123=$D$8)*('PV - LISTE DES RESERVES - GPA'!$I$10:$I$123=C12))</f>
        <v>0</v>
      </c>
      <c r="E12" s="26">
        <f>SUMPRODUCT(('PV - LISTE DES RESERVES - GPA'!$F$10:$F$123=$D$8)*('PV - LISTE DES RESERVES - GPA'!$I$10:$I$123=C12)*('PV - LISTE DES RESERVES - GPA'!$N$10:$N$123="levée"))</f>
        <v>0</v>
      </c>
      <c r="F12" s="57" t="e">
        <f t="shared" si="0"/>
        <v>#DIV/0!</v>
      </c>
      <c r="J12" s="46"/>
    </row>
    <row r="13" spans="2:10" ht="16">
      <c r="B13" s="56" t="s">
        <v>82</v>
      </c>
      <c r="C13" s="136" t="s">
        <v>57</v>
      </c>
      <c r="D13" s="26">
        <f>SUMPRODUCT(('PV - LISTE DES RESERVES - GPA'!$F$10:$F$123=$D$8)*('PV - LISTE DES RESERVES - GPA'!$I$10:$I$123=C13))</f>
        <v>0</v>
      </c>
      <c r="E13" s="26">
        <f>SUMPRODUCT(('PV - LISTE DES RESERVES - GPA'!$F$10:$F$123=$D$8)*('PV - LISTE DES RESERVES - GPA'!$I$10:$I$123=C13)*('PV - LISTE DES RESERVES - GPA'!$N$10:$N$123="levée"))</f>
        <v>0</v>
      </c>
      <c r="F13" s="57" t="e">
        <f t="shared" si="0"/>
        <v>#DIV/0!</v>
      </c>
      <c r="J13" s="46"/>
    </row>
    <row r="14" spans="2:10" ht="16">
      <c r="B14" s="56" t="s">
        <v>88</v>
      </c>
      <c r="C14" s="136" t="s">
        <v>58</v>
      </c>
      <c r="D14" s="26">
        <f>SUMPRODUCT(('PV - LISTE DES RESERVES - GPA'!$F$10:$F$123=$D$8)*('PV - LISTE DES RESERVES - GPA'!$I$10:$I$123=C14))</f>
        <v>0</v>
      </c>
      <c r="E14" s="26">
        <f>SUMPRODUCT(('PV - LISTE DES RESERVES - GPA'!$F$10:$F$123=$D$8)*('PV - LISTE DES RESERVES - GPA'!$I$10:$I$123=C14)*('PV - LISTE DES RESERVES - GPA'!$N$10:$N$123="levée"))</f>
        <v>0</v>
      </c>
      <c r="F14" s="57" t="e">
        <f t="shared" si="0"/>
        <v>#DIV/0!</v>
      </c>
      <c r="J14" s="46"/>
    </row>
    <row r="15" spans="2:10" ht="16">
      <c r="B15" s="56" t="s">
        <v>83</v>
      </c>
      <c r="C15" s="136" t="s">
        <v>59</v>
      </c>
      <c r="D15" s="26">
        <f>SUMPRODUCT(('PV - LISTE DES RESERVES - GPA'!$F$10:$F$123=$D$8)*('PV - LISTE DES RESERVES - GPA'!$I$10:$I$123=C15))</f>
        <v>0</v>
      </c>
      <c r="E15" s="26">
        <f>SUMPRODUCT(('PV - LISTE DES RESERVES - GPA'!$F$10:$F$123=$D$8)*('PV - LISTE DES RESERVES - GPA'!$I$10:$I$123=C15)*('PV - LISTE DES RESERVES - GPA'!$N$10:$N$123="levée"))</f>
        <v>0</v>
      </c>
      <c r="F15" s="57" t="e">
        <f t="shared" si="0"/>
        <v>#DIV/0!</v>
      </c>
      <c r="J15" s="46"/>
    </row>
    <row r="16" spans="2:10" ht="16">
      <c r="B16" s="56" t="s">
        <v>84</v>
      </c>
      <c r="C16" s="136" t="s">
        <v>60</v>
      </c>
      <c r="D16" s="26">
        <f>SUMPRODUCT(('PV - LISTE DES RESERVES - GPA'!$F$10:$F$123=$D$8)*('PV - LISTE DES RESERVES - GPA'!$I$10:$I$123=C16))</f>
        <v>0</v>
      </c>
      <c r="E16" s="26">
        <f>SUMPRODUCT(('PV - LISTE DES RESERVES - GPA'!$F$10:$F$123=$D$8)*('PV - LISTE DES RESERVES - GPA'!$I$10:$I$123=C16)*('PV - LISTE DES RESERVES - GPA'!$N$10:$N$123="levée"))</f>
        <v>0</v>
      </c>
      <c r="F16" s="57" t="e">
        <f t="shared" si="0"/>
        <v>#DIV/0!</v>
      </c>
      <c r="J16" s="46"/>
    </row>
    <row r="17" spans="2:10" ht="16">
      <c r="B17" s="56" t="s">
        <v>85</v>
      </c>
      <c r="C17" s="136" t="s">
        <v>61</v>
      </c>
      <c r="D17" s="26">
        <f>SUMPRODUCT(('PV - LISTE DES RESERVES - GPA'!$F$10:$F$123=$D$8)*('PV - LISTE DES RESERVES - GPA'!$I$10:$I$123=C17))</f>
        <v>0</v>
      </c>
      <c r="E17" s="26">
        <f>SUMPRODUCT(('PV - LISTE DES RESERVES - GPA'!$F$10:$F$123=$D$8)*('PV - LISTE DES RESERVES - GPA'!$I$10:$I$123=C17)*('PV - LISTE DES RESERVES - GPA'!$N$10:$N$123="levée"))</f>
        <v>0</v>
      </c>
      <c r="F17" s="57" t="e">
        <f t="shared" si="0"/>
        <v>#DIV/0!</v>
      </c>
      <c r="J17" s="46"/>
    </row>
    <row r="18" spans="2:10" ht="16">
      <c r="B18" s="56" t="s">
        <v>86</v>
      </c>
      <c r="C18" s="136" t="s">
        <v>62</v>
      </c>
      <c r="D18" s="26">
        <f>SUMPRODUCT(('PV - LISTE DES RESERVES - GPA'!$F$10:$F$123=$D$8)*('PV - LISTE DES RESERVES - GPA'!$I$10:$I$123=C18))</f>
        <v>0</v>
      </c>
      <c r="E18" s="26">
        <f>SUMPRODUCT(('PV - LISTE DES RESERVES - GPA'!$F$10:$F$123=$D$8)*('PV - LISTE DES RESERVES - GPA'!$I$10:$I$123=C18)*('PV - LISTE DES RESERVES - GPA'!$N$10:$N$123="levée"))</f>
        <v>0</v>
      </c>
      <c r="F18" s="57" t="e">
        <f t="shared" si="0"/>
        <v>#DIV/0!</v>
      </c>
      <c r="J18" s="46"/>
    </row>
    <row r="19" spans="2:10" ht="16">
      <c r="B19" s="56" t="s">
        <v>87</v>
      </c>
      <c r="C19" s="136" t="s">
        <v>63</v>
      </c>
      <c r="D19" s="26">
        <f>SUMPRODUCT(('PV - LISTE DES RESERVES - GPA'!$F$10:$F$123=$D$8)*('PV - LISTE DES RESERVES - GPA'!$I$10:$I$123=C19))</f>
        <v>0</v>
      </c>
      <c r="E19" s="26">
        <f>SUMPRODUCT(('PV - LISTE DES RESERVES - GPA'!$F$10:$F$123=$D$8)*('PV - LISTE DES RESERVES - GPA'!$I$10:$I$123=C19)*('PV - LISTE DES RESERVES - GPA'!$N$10:$N$123="levée"))</f>
        <v>0</v>
      </c>
      <c r="F19" s="57" t="e">
        <f t="shared" si="0"/>
        <v>#DIV/0!</v>
      </c>
      <c r="J19" s="46"/>
    </row>
    <row r="20" spans="2:10" ht="16">
      <c r="B20" s="56" t="s">
        <v>89</v>
      </c>
      <c r="C20" s="136" t="s">
        <v>51</v>
      </c>
      <c r="D20" s="26">
        <f>SUMPRODUCT(('PV - LISTE DES RESERVES - GPA'!$F$10:$F$123=$D$8)*('PV - LISTE DES RESERVES - GPA'!$I$10:$I$123=C20))</f>
        <v>0</v>
      </c>
      <c r="E20" s="26">
        <f>SUMPRODUCT(('PV - LISTE DES RESERVES - GPA'!$F$10:$F$123=$D$8)*('PV - LISTE DES RESERVES - GPA'!$I$10:$I$123=C20)*('PV - LISTE DES RESERVES - GPA'!$N$10:$N$123="levée"))</f>
        <v>0</v>
      </c>
      <c r="F20" s="57" t="e">
        <f t="shared" si="0"/>
        <v>#DIV/0!</v>
      </c>
      <c r="J20" s="46"/>
    </row>
    <row r="21" spans="2:10" ht="16">
      <c r="B21" s="56" t="s">
        <v>90</v>
      </c>
      <c r="C21" s="136" t="s">
        <v>64</v>
      </c>
      <c r="D21" s="26">
        <f>SUMPRODUCT(('PV - LISTE DES RESERVES - GPA'!$F$10:$F$123=$D$8)*('PV - LISTE DES RESERVES - GPA'!$I$10:$I$123=C21))</f>
        <v>0</v>
      </c>
      <c r="E21" s="26">
        <f>SUMPRODUCT(('PV - LISTE DES RESERVES - GPA'!$F$10:$F$123=$D$8)*('PV - LISTE DES RESERVES - GPA'!$I$10:$I$123=C21)*('PV - LISTE DES RESERVES - GPA'!$N$10:$N$123="levée"))</f>
        <v>0</v>
      </c>
      <c r="F21" s="57" t="e">
        <f t="shared" si="0"/>
        <v>#DIV/0!</v>
      </c>
      <c r="J21" s="46"/>
    </row>
    <row r="22" spans="2:10" ht="16">
      <c r="B22" s="56" t="s">
        <v>91</v>
      </c>
      <c r="C22" s="136" t="s">
        <v>65</v>
      </c>
      <c r="D22" s="26">
        <f>SUMPRODUCT(('PV - LISTE DES RESERVES - GPA'!$F$10:$F$123=$D$8)*('PV - LISTE DES RESERVES - GPA'!$I$10:$I$123=C22))</f>
        <v>0</v>
      </c>
      <c r="E22" s="26">
        <f>SUMPRODUCT(('PV - LISTE DES RESERVES - GPA'!$F$10:$F$123=$D$8)*('PV - LISTE DES RESERVES - GPA'!$I$10:$I$123=C22)*('PV - LISTE DES RESERVES - GPA'!$N$10:$N$123="levée"))</f>
        <v>0</v>
      </c>
      <c r="F22" s="57" t="e">
        <f>E22/D22</f>
        <v>#DIV/0!</v>
      </c>
      <c r="J22" s="46"/>
    </row>
    <row r="23" spans="2:10" ht="16">
      <c r="B23" s="56" t="s">
        <v>92</v>
      </c>
      <c r="C23" s="136" t="s">
        <v>23</v>
      </c>
      <c r="D23" s="26">
        <f>SUMPRODUCT(('PV - LISTE DES RESERVES - GPA'!$F$10:$F$123=$D$8)*('PV - LISTE DES RESERVES - GPA'!$I$10:$I$123=C23))</f>
        <v>0</v>
      </c>
      <c r="E23" s="26">
        <f>SUMPRODUCT(('PV - LISTE DES RESERVES - GPA'!$F$10:$F$123=$D$8)*('PV - LISTE DES RESERVES - GPA'!$I$10:$I$123=C23)*('PV - LISTE DES RESERVES - GPA'!$N$10:$N$123="levée"))</f>
        <v>0</v>
      </c>
      <c r="F23" s="57" t="e">
        <f t="shared" si="0"/>
        <v>#DIV/0!</v>
      </c>
      <c r="J23" s="46"/>
    </row>
    <row r="24" spans="2:10" ht="16">
      <c r="B24" s="56" t="s">
        <v>93</v>
      </c>
      <c r="C24" s="136" t="s">
        <v>66</v>
      </c>
      <c r="D24" s="26">
        <f>SUMPRODUCT(('PV - LISTE DES RESERVES - GPA'!$F$10:$F$123=$D$8)*('PV - LISTE DES RESERVES - GPA'!$I$10:$I$123=C24))</f>
        <v>0</v>
      </c>
      <c r="E24" s="26">
        <f>SUMPRODUCT(('PV - LISTE DES RESERVES - GPA'!$F$10:$F$123=$D$8)*('PV - LISTE DES RESERVES - GPA'!$I$10:$I$123=C24)*('PV - LISTE DES RESERVES - GPA'!$N$10:$N$123="levée"))</f>
        <v>0</v>
      </c>
      <c r="F24" s="57" t="e">
        <f t="shared" si="0"/>
        <v>#DIV/0!</v>
      </c>
      <c r="J24" s="46"/>
    </row>
    <row r="25" spans="2:10" ht="17" thickBot="1">
      <c r="B25" s="137" t="s">
        <v>35</v>
      </c>
      <c r="C25" s="138" t="s">
        <v>67</v>
      </c>
      <c r="D25" s="58">
        <f>SUMPRODUCT(('PV - LISTE DES RESERVES - GPA'!$F$10:$F$123=$D$8)*('PV - LISTE DES RESERVES - GPA'!$I$10:$I$123=C25))</f>
        <v>0</v>
      </c>
      <c r="E25" s="58">
        <f>SUMPRODUCT(('PV - LISTE DES RESERVES - GPA'!$F$10:$F$123=$D$8)*('PV - LISTE DES RESERVES - GPA'!$I$10:$I$123=C25)*('PV - LISTE DES RESERVES - GPA'!$N$10:$N$123="levée"))</f>
        <v>0</v>
      </c>
      <c r="F25" s="59" t="e">
        <f t="shared" si="0"/>
        <v>#DIV/0!</v>
      </c>
      <c r="J25" s="46"/>
    </row>
    <row r="26" spans="2:10" ht="33" customHeight="1" thickBot="1">
      <c r="B26" s="281" t="s">
        <v>7</v>
      </c>
      <c r="C26" s="282"/>
      <c r="D26" s="60">
        <f>SUM(D9:D25)</f>
        <v>0</v>
      </c>
      <c r="E26" s="61">
        <f>SUM(E13:E25)</f>
        <v>0</v>
      </c>
      <c r="F26" s="62" t="e">
        <f>E26/D26</f>
        <v>#DIV/0!</v>
      </c>
      <c r="J26" s="46"/>
    </row>
    <row r="27" spans="2:10" ht="17" thickTop="1">
      <c r="C27" s="25"/>
      <c r="D27" s="27"/>
      <c r="E27" s="27"/>
      <c r="F27" s="28"/>
      <c r="J27" s="46"/>
    </row>
    <row r="28" spans="2:10" ht="17" thickBot="1">
      <c r="C28" s="25"/>
      <c r="D28" s="27"/>
      <c r="E28" s="27"/>
      <c r="F28" s="28"/>
      <c r="J28" s="46"/>
    </row>
    <row r="29" spans="2:10" ht="41.25" customHeight="1" thickBot="1">
      <c r="C29" s="30" t="s">
        <v>20</v>
      </c>
      <c r="D29" s="140" t="s">
        <v>16</v>
      </c>
      <c r="E29" s="284"/>
      <c r="F29" s="285"/>
      <c r="J29" s="46"/>
    </row>
    <row r="30" spans="2:10" ht="34.5" customHeight="1">
      <c r="C30" s="31" t="s">
        <v>18</v>
      </c>
      <c r="D30" s="139">
        <f>SUMPRODUCT(('PV - LISTE DES RESERVES - GPA'!$F$10:$F$123=$D$29)*('PV - LISTE DES RESERVES - GPA'!$M$10:$M$123=C30))</f>
        <v>0</v>
      </c>
      <c r="E30" s="286"/>
      <c r="F30" s="287"/>
      <c r="J30" s="46"/>
    </row>
    <row r="31" spans="2:10" ht="26.25" customHeight="1" thickBot="1">
      <c r="C31" s="141" t="s">
        <v>19</v>
      </c>
      <c r="D31" s="58">
        <f>SUMPRODUCT(('PV - LISTE DES RESERVES - GPA'!$F$10:$F$123=$D$29)*('PV - LISTE DES RESERVES - GPA'!$M$10:$M$123=C31))</f>
        <v>0</v>
      </c>
      <c r="E31" s="286"/>
      <c r="F31" s="287"/>
      <c r="J31" s="46"/>
    </row>
    <row r="32" spans="2:10" ht="37.5" customHeight="1" thickBot="1">
      <c r="C32" s="142" t="s">
        <v>7</v>
      </c>
      <c r="D32" s="143">
        <f>SUM(D30:D31)</f>
        <v>0</v>
      </c>
      <c r="E32" s="288"/>
      <c r="F32" s="289"/>
      <c r="J32" s="46"/>
    </row>
    <row r="33" spans="2:11" s="33" customFormat="1" ht="37.5" customHeight="1" thickBot="1">
      <c r="C33" s="25"/>
      <c r="D33" s="27"/>
      <c r="E33" s="32"/>
      <c r="F33" s="32"/>
      <c r="I33"/>
      <c r="J33" s="46"/>
      <c r="K33"/>
    </row>
    <row r="34" spans="2:11" ht="37.5" customHeight="1" thickBot="1">
      <c r="C34" s="30" t="s">
        <v>20</v>
      </c>
      <c r="D34" s="140" t="s">
        <v>17</v>
      </c>
      <c r="E34" s="284"/>
      <c r="F34" s="285"/>
      <c r="J34" s="46"/>
    </row>
    <row r="35" spans="2:11" ht="37.5" customHeight="1">
      <c r="C35" s="31" t="s">
        <v>18</v>
      </c>
      <c r="D35" s="139">
        <f>SUMPRODUCT(('PV - LISTE DES RESERVES - GPA'!$F$10:$F$123=$D$34)*('PV - LISTE DES RESERVES - GPA'!$M$10:$M$123=C35))</f>
        <v>0</v>
      </c>
      <c r="E35" s="286"/>
      <c r="F35" s="287"/>
      <c r="J35" s="46"/>
    </row>
    <row r="36" spans="2:11" ht="37.5" customHeight="1" thickBot="1">
      <c r="C36" s="141" t="s">
        <v>19</v>
      </c>
      <c r="D36" s="58">
        <f>SUMPRODUCT(('PV - LISTE DES RESERVES - GPA'!$F$10:$F$123=$D$34)*('PV - LISTE DES RESERVES - GPA'!$M$10:$M$123=C36))</f>
        <v>0</v>
      </c>
      <c r="E36" s="286"/>
      <c r="F36" s="287"/>
      <c r="J36" s="46"/>
    </row>
    <row r="37" spans="2:11" ht="28.5" customHeight="1" thickBot="1">
      <c r="C37" s="142" t="s">
        <v>7</v>
      </c>
      <c r="D37" s="143">
        <f>SUM(D35:D36)</f>
        <v>0</v>
      </c>
      <c r="E37" s="288"/>
      <c r="F37" s="289"/>
      <c r="J37" s="46"/>
    </row>
    <row r="38" spans="2:11" ht="16">
      <c r="J38" s="46"/>
    </row>
    <row r="39" spans="2:11" ht="17" thickBot="1">
      <c r="J39" s="46"/>
    </row>
    <row r="40" spans="2:11" ht="20" thickTop="1">
      <c r="B40" s="45" t="s">
        <v>70</v>
      </c>
      <c r="C40" s="135" t="s">
        <v>4</v>
      </c>
      <c r="D40" s="12" t="s">
        <v>17</v>
      </c>
      <c r="E40" s="5" t="s">
        <v>5</v>
      </c>
      <c r="F40" s="6" t="s">
        <v>6</v>
      </c>
      <c r="J40" s="46"/>
    </row>
    <row r="41" spans="2:11" ht="16">
      <c r="B41" s="56" t="s">
        <v>78</v>
      </c>
      <c r="C41" s="136" t="s">
        <v>50</v>
      </c>
      <c r="D41" s="26">
        <f>SUMPRODUCT(('PV - LISTE DES RESERVES - GPA'!$F$10:$F$123=$D$40)*('PV - LISTE DES RESERVES - GPA'!$I$10:$I$123=C41))</f>
        <v>0</v>
      </c>
      <c r="E41" s="26">
        <f>SUMPRODUCT(('PV - LISTE DES RESERVES - GPA'!$F$10:$F$123=$D$40)*('PV - LISTE DES RESERVES - GPA'!$I$10:$I$123=C41)*('PV - LISTE DES RESERVES - GPA'!$N$10:$N$123="levée"))</f>
        <v>0</v>
      </c>
      <c r="F41" s="57" t="e">
        <f t="shared" ref="F41:F57" si="1">E41/D41</f>
        <v>#DIV/0!</v>
      </c>
      <c r="J41" s="46"/>
    </row>
    <row r="42" spans="2:11" ht="16">
      <c r="B42" s="56" t="s">
        <v>79</v>
      </c>
      <c r="C42" s="136" t="s">
        <v>52</v>
      </c>
      <c r="D42" s="26">
        <f>SUMPRODUCT(('PV - LISTE DES RESERVES - GPA'!$F$10:$F$123=$D$40)*('PV - LISTE DES RESERVES - GPA'!$I$10:$I$123=C42))</f>
        <v>0</v>
      </c>
      <c r="E42" s="26">
        <f>SUMPRODUCT(('PV - LISTE DES RESERVES - GPA'!$F$10:$F$123=$D$40)*('PV - LISTE DES RESERVES - GPA'!$I$10:$I$123=C42)*('PV - LISTE DES RESERVES - GPA'!$N$10:$N$123="levée"))</f>
        <v>0</v>
      </c>
      <c r="F42" s="57" t="e">
        <f t="shared" si="1"/>
        <v>#DIV/0!</v>
      </c>
      <c r="J42" s="46"/>
    </row>
    <row r="43" spans="2:11" ht="16">
      <c r="B43" s="56" t="s">
        <v>80</v>
      </c>
      <c r="C43" s="136" t="s">
        <v>55</v>
      </c>
      <c r="D43" s="26">
        <f>SUMPRODUCT(('PV - LISTE DES RESERVES - GPA'!$F$10:$F$123=$D$40)*('PV - LISTE DES RESERVES - GPA'!$I$10:$I$123=C43))</f>
        <v>0</v>
      </c>
      <c r="E43" s="26">
        <f>SUMPRODUCT(('PV - LISTE DES RESERVES - GPA'!$F$10:$F$123=$D$40)*('PV - LISTE DES RESERVES - GPA'!$I$10:$I$123=C43)*('PV - LISTE DES RESERVES - GPA'!$N$10:$N$123="levée"))</f>
        <v>0</v>
      </c>
      <c r="F43" s="57" t="e">
        <f t="shared" si="1"/>
        <v>#DIV/0!</v>
      </c>
      <c r="J43" s="46"/>
    </row>
    <row r="44" spans="2:11" ht="16">
      <c r="B44" s="56" t="s">
        <v>81</v>
      </c>
      <c r="C44" s="136" t="s">
        <v>56</v>
      </c>
      <c r="D44" s="26">
        <f>SUMPRODUCT(('PV - LISTE DES RESERVES - GPA'!$F$10:$F$123=$D$40)*('PV - LISTE DES RESERVES - GPA'!$I$10:$I$123=C44))</f>
        <v>0</v>
      </c>
      <c r="E44" s="26">
        <f>SUMPRODUCT(('PV - LISTE DES RESERVES - GPA'!$F$10:$F$123=$D$40)*('PV - LISTE DES RESERVES - GPA'!$I$10:$I$123=C44)*('PV - LISTE DES RESERVES - GPA'!$N$10:$N$123="levée"))</f>
        <v>0</v>
      </c>
      <c r="F44" s="57" t="e">
        <f t="shared" si="1"/>
        <v>#DIV/0!</v>
      </c>
      <c r="J44" s="46"/>
    </row>
    <row r="45" spans="2:11" ht="16">
      <c r="B45" s="56" t="s">
        <v>82</v>
      </c>
      <c r="C45" s="136" t="s">
        <v>57</v>
      </c>
      <c r="D45" s="26">
        <f>SUMPRODUCT(('PV - LISTE DES RESERVES - GPA'!$F$10:$F$123=$D$40)*('PV - LISTE DES RESERVES - GPA'!$I$10:$I$123=C45))</f>
        <v>0</v>
      </c>
      <c r="E45" s="26">
        <f>SUMPRODUCT(('PV - LISTE DES RESERVES - GPA'!$F$10:$F$123=$D$40)*('PV - LISTE DES RESERVES - GPA'!$I$10:$I$123=C45)*('PV - LISTE DES RESERVES - GPA'!$N$10:$N$123="levée"))</f>
        <v>0</v>
      </c>
      <c r="F45" s="57" t="e">
        <f t="shared" si="1"/>
        <v>#DIV/0!</v>
      </c>
      <c r="J45" s="46"/>
    </row>
    <row r="46" spans="2:11" ht="16">
      <c r="B46" s="56" t="s">
        <v>88</v>
      </c>
      <c r="C46" s="136" t="s">
        <v>58</v>
      </c>
      <c r="D46" s="26">
        <f>SUMPRODUCT(('PV - LISTE DES RESERVES - GPA'!$F$10:$F$123=$D$40)*('PV - LISTE DES RESERVES - GPA'!$I$10:$I$123=C46))</f>
        <v>0</v>
      </c>
      <c r="E46" s="26">
        <f>SUMPRODUCT(('PV - LISTE DES RESERVES - GPA'!$F$10:$F$123=$D$40)*('PV - LISTE DES RESERVES - GPA'!$I$10:$I$123=C46)*('PV - LISTE DES RESERVES - GPA'!$N$10:$N$123="levée"))</f>
        <v>0</v>
      </c>
      <c r="F46" s="57" t="e">
        <f t="shared" si="1"/>
        <v>#DIV/0!</v>
      </c>
      <c r="J46" s="46"/>
    </row>
    <row r="47" spans="2:11" ht="16">
      <c r="B47" s="56" t="s">
        <v>83</v>
      </c>
      <c r="C47" s="136" t="s">
        <v>59</v>
      </c>
      <c r="D47" s="26">
        <f>SUMPRODUCT(('PV - LISTE DES RESERVES - GPA'!$F$10:$F$123=$D$40)*('PV - LISTE DES RESERVES - GPA'!$I$10:$I$123=C47))</f>
        <v>0</v>
      </c>
      <c r="E47" s="26">
        <f>SUMPRODUCT(('PV - LISTE DES RESERVES - GPA'!$F$10:$F$123=$D$40)*('PV - LISTE DES RESERVES - GPA'!$I$10:$I$123=C47)*('PV - LISTE DES RESERVES - GPA'!$N$10:$N$123="levée"))</f>
        <v>0</v>
      </c>
      <c r="F47" s="57" t="e">
        <f t="shared" si="1"/>
        <v>#DIV/0!</v>
      </c>
      <c r="J47" s="46"/>
    </row>
    <row r="48" spans="2:11" ht="16">
      <c r="B48" s="56" t="s">
        <v>84</v>
      </c>
      <c r="C48" s="136" t="s">
        <v>60</v>
      </c>
      <c r="D48" s="26">
        <f>SUMPRODUCT(('PV - LISTE DES RESERVES - GPA'!$F$10:$F$123=$D$40)*('PV - LISTE DES RESERVES - GPA'!$I$10:$I$123=C48))</f>
        <v>0</v>
      </c>
      <c r="E48" s="26">
        <f>SUMPRODUCT(('PV - LISTE DES RESERVES - GPA'!$F$10:$F$123=$D$40)*('PV - LISTE DES RESERVES - GPA'!$I$10:$I$123=C48)*('PV - LISTE DES RESERVES - GPA'!$N$10:$N$123="levée"))</f>
        <v>0</v>
      </c>
      <c r="F48" s="57" t="e">
        <f t="shared" si="1"/>
        <v>#DIV/0!</v>
      </c>
      <c r="J48" s="46"/>
    </row>
    <row r="49" spans="2:10" ht="16">
      <c r="B49" s="56" t="s">
        <v>85</v>
      </c>
      <c r="C49" s="136" t="s">
        <v>61</v>
      </c>
      <c r="D49" s="26">
        <f>SUMPRODUCT(('PV - LISTE DES RESERVES - GPA'!$F$10:$F$123=$D$40)*('PV - LISTE DES RESERVES - GPA'!$I$10:$I$123=C49))</f>
        <v>0</v>
      </c>
      <c r="E49" s="26">
        <f>SUMPRODUCT(('PV - LISTE DES RESERVES - GPA'!$F$10:$F$123=$D$40)*('PV - LISTE DES RESERVES - GPA'!$I$10:$I$123=C49)*('PV - LISTE DES RESERVES - GPA'!$N$10:$N$123="levée"))</f>
        <v>0</v>
      </c>
      <c r="F49" s="57" t="e">
        <f t="shared" si="1"/>
        <v>#DIV/0!</v>
      </c>
      <c r="J49" s="46"/>
    </row>
    <row r="50" spans="2:10" ht="16">
      <c r="B50" s="56" t="s">
        <v>86</v>
      </c>
      <c r="C50" s="136" t="s">
        <v>62</v>
      </c>
      <c r="D50" s="26">
        <f>SUMPRODUCT(('PV - LISTE DES RESERVES - GPA'!$F$10:$F$123=$D$40)*('PV - LISTE DES RESERVES - GPA'!$I$10:$I$123=C50))</f>
        <v>0</v>
      </c>
      <c r="E50" s="26">
        <f>SUMPRODUCT(('PV - LISTE DES RESERVES - GPA'!$F$10:$F$123=$D$40)*('PV - LISTE DES RESERVES - GPA'!$I$10:$I$123=C50)*('PV - LISTE DES RESERVES - GPA'!$N$10:$N$123="levée"))</f>
        <v>0</v>
      </c>
      <c r="F50" s="57" t="e">
        <f t="shared" si="1"/>
        <v>#DIV/0!</v>
      </c>
      <c r="J50" s="46"/>
    </row>
    <row r="51" spans="2:10" ht="16">
      <c r="B51" s="56" t="s">
        <v>87</v>
      </c>
      <c r="C51" s="136" t="s">
        <v>63</v>
      </c>
      <c r="D51" s="26">
        <f>SUMPRODUCT(('PV - LISTE DES RESERVES - GPA'!$F$10:$F$123=$D$40)*('PV - LISTE DES RESERVES - GPA'!$I$10:$I$123=C51))</f>
        <v>0</v>
      </c>
      <c r="E51" s="26">
        <f>SUMPRODUCT(('PV - LISTE DES RESERVES - GPA'!$F$10:$F$123=$D$40)*('PV - LISTE DES RESERVES - GPA'!$I$10:$I$123=C51)*('PV - LISTE DES RESERVES - GPA'!$N$10:$N$123="levée"))</f>
        <v>0</v>
      </c>
      <c r="F51" s="57" t="e">
        <f t="shared" si="1"/>
        <v>#DIV/0!</v>
      </c>
      <c r="J51" s="46"/>
    </row>
    <row r="52" spans="2:10" ht="16">
      <c r="B52" s="56" t="s">
        <v>89</v>
      </c>
      <c r="C52" s="136" t="s">
        <v>51</v>
      </c>
      <c r="D52" s="26">
        <f>SUMPRODUCT(('PV - LISTE DES RESERVES - GPA'!$F$10:$F$123=$D$40)*('PV - LISTE DES RESERVES - GPA'!$I$10:$I$123=C52))</f>
        <v>0</v>
      </c>
      <c r="E52" s="26">
        <f>SUMPRODUCT(('PV - LISTE DES RESERVES - GPA'!$F$10:$F$123=$D$40)*('PV - LISTE DES RESERVES - GPA'!$I$10:$I$123=C52)*('PV - LISTE DES RESERVES - GPA'!$N$10:$N$123="levée"))</f>
        <v>0</v>
      </c>
      <c r="F52" s="57" t="e">
        <f t="shared" si="1"/>
        <v>#DIV/0!</v>
      </c>
      <c r="J52" s="46"/>
    </row>
    <row r="53" spans="2:10" ht="16">
      <c r="B53" s="56" t="s">
        <v>90</v>
      </c>
      <c r="C53" s="136" t="s">
        <v>64</v>
      </c>
      <c r="D53" s="26">
        <f>SUMPRODUCT(('PV - LISTE DES RESERVES - GPA'!$F$10:$F$123=$D$40)*('PV - LISTE DES RESERVES - GPA'!$I$10:$I$123=C53))</f>
        <v>0</v>
      </c>
      <c r="E53" s="26">
        <f>SUMPRODUCT(('PV - LISTE DES RESERVES - GPA'!$F$10:$F$123=$D$40)*('PV - LISTE DES RESERVES - GPA'!$I$10:$I$123=C53)*('PV - LISTE DES RESERVES - GPA'!$N$10:$N$123="levée"))</f>
        <v>0</v>
      </c>
      <c r="F53" s="57" t="e">
        <f t="shared" si="1"/>
        <v>#DIV/0!</v>
      </c>
      <c r="J53" s="46"/>
    </row>
    <row r="54" spans="2:10" ht="16">
      <c r="B54" s="56" t="s">
        <v>91</v>
      </c>
      <c r="C54" s="136" t="s">
        <v>65</v>
      </c>
      <c r="D54" s="26">
        <f>SUMPRODUCT(('PV - LISTE DES RESERVES - GPA'!$F$10:$F$123=$D$40)*('PV - LISTE DES RESERVES - GPA'!$I$10:$I$123=C54))</f>
        <v>0</v>
      </c>
      <c r="E54" s="26">
        <f>SUMPRODUCT(('PV - LISTE DES RESERVES - GPA'!$F$10:$F$123=$D$40)*('PV - LISTE DES RESERVES - GPA'!$I$10:$I$123=C54)*('PV - LISTE DES RESERVES - GPA'!$N$10:$N$123="levée"))</f>
        <v>0</v>
      </c>
      <c r="F54" s="57" t="e">
        <f t="shared" si="1"/>
        <v>#DIV/0!</v>
      </c>
      <c r="J54" s="46"/>
    </row>
    <row r="55" spans="2:10" ht="16">
      <c r="B55" s="56" t="s">
        <v>92</v>
      </c>
      <c r="C55" s="136" t="s">
        <v>23</v>
      </c>
      <c r="D55" s="26">
        <f>SUMPRODUCT(('PV - LISTE DES RESERVES - GPA'!$F$10:$F$123=$D$40)*('PV - LISTE DES RESERVES - GPA'!$I$10:$I$123=C55))</f>
        <v>0</v>
      </c>
      <c r="E55" s="26">
        <f>SUMPRODUCT(('PV - LISTE DES RESERVES - GPA'!$F$10:$F$123=$D$40)*('PV - LISTE DES RESERVES - GPA'!$I$10:$I$123=C55)*('PV - LISTE DES RESERVES - GPA'!$N$10:$N$123="levée"))</f>
        <v>0</v>
      </c>
      <c r="F55" s="57" t="e">
        <f t="shared" si="1"/>
        <v>#DIV/0!</v>
      </c>
      <c r="J55" s="46"/>
    </row>
    <row r="56" spans="2:10" ht="16">
      <c r="B56" s="56" t="s">
        <v>93</v>
      </c>
      <c r="C56" s="136" t="s">
        <v>66</v>
      </c>
      <c r="D56" s="26">
        <f>SUMPRODUCT(('PV - LISTE DES RESERVES - GPA'!$F$10:$F$123=$D$40)*('PV - LISTE DES RESERVES - GPA'!$I$10:$I$123=C56))</f>
        <v>0</v>
      </c>
      <c r="E56" s="26">
        <f>SUMPRODUCT(('PV - LISTE DES RESERVES - GPA'!$F$10:$F$123=$D$40)*('PV - LISTE DES RESERVES - GPA'!$I$10:$I$123=C56)*('PV - LISTE DES RESERVES - GPA'!$N$10:$N$123="levée"))</f>
        <v>0</v>
      </c>
      <c r="F56" s="57" t="e">
        <f t="shared" si="1"/>
        <v>#DIV/0!</v>
      </c>
      <c r="J56" s="46"/>
    </row>
    <row r="57" spans="2:10" ht="17" thickBot="1">
      <c r="B57" s="137" t="s">
        <v>35</v>
      </c>
      <c r="C57" s="138" t="s">
        <v>67</v>
      </c>
      <c r="D57" s="58">
        <f>SUMPRODUCT(('PV - LISTE DES RESERVES - GPA'!$F$10:$F$123=$D$40)*('PV - LISTE DES RESERVES - GPA'!$I$10:$I$123=C57))</f>
        <v>0</v>
      </c>
      <c r="E57" s="58">
        <f>SUMPRODUCT(('PV - LISTE DES RESERVES - GPA'!$F$10:$F$123=$D$40)*('PV - LISTE DES RESERVES - GPA'!$I$10:$I$123=C57)*('PV - LISTE DES RESERVES - GPA'!$N$10:$N$123="levée"))</f>
        <v>0</v>
      </c>
      <c r="F57" s="59" t="e">
        <f t="shared" si="1"/>
        <v>#DIV/0!</v>
      </c>
      <c r="J57" s="46"/>
    </row>
    <row r="58" spans="2:10" ht="34" customHeight="1" thickBot="1">
      <c r="B58" s="281" t="s">
        <v>7</v>
      </c>
      <c r="C58" s="282"/>
      <c r="D58" s="60">
        <f>SUM(D41:D57)</f>
        <v>0</v>
      </c>
      <c r="E58" s="61">
        <f>SUM(E41:E57)</f>
        <v>0</v>
      </c>
      <c r="F58" s="62" t="e">
        <f>E58/D58</f>
        <v>#DIV/0!</v>
      </c>
      <c r="J58" s="46"/>
    </row>
    <row r="59" spans="2:10" ht="17" thickTop="1">
      <c r="C59" s="25"/>
      <c r="D59" s="27"/>
      <c r="E59" s="27"/>
      <c r="F59" s="28"/>
      <c r="J59" s="46"/>
    </row>
    <row r="60" spans="2:10" ht="17" thickBot="1">
      <c r="J60" s="46"/>
    </row>
    <row r="61" spans="2:10" ht="21" thickTop="1" thickBot="1">
      <c r="B61" s="45" t="s">
        <v>70</v>
      </c>
      <c r="C61" s="135" t="s">
        <v>4</v>
      </c>
      <c r="D61" s="11" t="s">
        <v>94</v>
      </c>
      <c r="E61" s="2" t="s">
        <v>5</v>
      </c>
      <c r="F61" s="3" t="s">
        <v>6</v>
      </c>
      <c r="J61" s="46"/>
    </row>
    <row r="62" spans="2:10" ht="16">
      <c r="B62" s="56" t="s">
        <v>78</v>
      </c>
      <c r="C62" s="136" t="s">
        <v>50</v>
      </c>
      <c r="D62" s="26">
        <f>SUMPRODUCT(('PV - LISTE DES RESERVES - GPA'!$F$10:$F$123=$D$61)*('PV - LISTE DES RESERVES - GPA'!$I$10:$I$123=C62))</f>
        <v>0</v>
      </c>
      <c r="E62" s="26">
        <f>SUMPRODUCT(('PV - LISTE DES RESERVES - GPA'!$F$10:$F$123=$D$61)*('PV - LISTE DES RESERVES - GPA'!$I$10:$I$123=C62)*('PV - LISTE DES RESERVES - GPA'!$N$10:$N$123="levée"))</f>
        <v>0</v>
      </c>
      <c r="F62" s="57" t="e">
        <f t="shared" ref="F62:F76" si="2">E62/D62</f>
        <v>#DIV/0!</v>
      </c>
      <c r="J62" s="46"/>
    </row>
    <row r="63" spans="2:10" ht="16">
      <c r="B63" s="56" t="s">
        <v>79</v>
      </c>
      <c r="C63" s="136" t="s">
        <v>52</v>
      </c>
      <c r="D63" s="26">
        <f>SUMPRODUCT(('PV - LISTE DES RESERVES - GPA'!$F$10:$F$123=$D$61)*('PV - LISTE DES RESERVES - GPA'!$I$10:$I$123=C63))</f>
        <v>0</v>
      </c>
      <c r="E63" s="26">
        <f>SUMPRODUCT(('PV - LISTE DES RESERVES - GPA'!$F$10:$F$123=$D$61)*('PV - LISTE DES RESERVES - GPA'!$I$10:$I$123=C63)*('PV - LISTE DES RESERVES - GPA'!$N$10:$N$123="levée"))</f>
        <v>0</v>
      </c>
      <c r="F63" s="57" t="e">
        <f t="shared" si="2"/>
        <v>#DIV/0!</v>
      </c>
      <c r="J63" s="46"/>
    </row>
    <row r="64" spans="2:10" ht="16">
      <c r="B64" s="56" t="s">
        <v>80</v>
      </c>
      <c r="C64" s="136" t="s">
        <v>55</v>
      </c>
      <c r="D64" s="26">
        <f>SUMPRODUCT(('PV - LISTE DES RESERVES - GPA'!$F$10:$F$123=$D$61)*('PV - LISTE DES RESERVES - GPA'!$I$10:$I$123=C64))</f>
        <v>0</v>
      </c>
      <c r="E64" s="26">
        <f>SUMPRODUCT(('PV - LISTE DES RESERVES - GPA'!$F$10:$F$123=$D$61)*('PV - LISTE DES RESERVES - GPA'!$I$10:$I$123=C64)*('PV - LISTE DES RESERVES - GPA'!$N$10:$N$123="levée"))</f>
        <v>0</v>
      </c>
      <c r="F64" s="57" t="e">
        <f t="shared" si="2"/>
        <v>#DIV/0!</v>
      </c>
      <c r="J64" s="46"/>
    </row>
    <row r="65" spans="2:10" ht="16">
      <c r="B65" s="56" t="s">
        <v>81</v>
      </c>
      <c r="C65" s="136" t="s">
        <v>56</v>
      </c>
      <c r="D65" s="26">
        <f>SUMPRODUCT(('PV - LISTE DES RESERVES - GPA'!$F$10:$F$123=$D$61)*('PV - LISTE DES RESERVES - GPA'!$I$10:$I$123=C65))</f>
        <v>0</v>
      </c>
      <c r="E65" s="26">
        <f>SUMPRODUCT(('PV - LISTE DES RESERVES - GPA'!$F$10:$F$123=$D$61)*('PV - LISTE DES RESERVES - GPA'!$I$10:$I$123=C65)*('PV - LISTE DES RESERVES - GPA'!$N$10:$N$123="levée"))</f>
        <v>0</v>
      </c>
      <c r="F65" s="57" t="e">
        <f t="shared" si="2"/>
        <v>#DIV/0!</v>
      </c>
      <c r="J65" s="46"/>
    </row>
    <row r="66" spans="2:10" ht="16">
      <c r="B66" s="56" t="s">
        <v>82</v>
      </c>
      <c r="C66" s="136" t="s">
        <v>57</v>
      </c>
      <c r="D66" s="26">
        <f>SUMPRODUCT(('PV - LISTE DES RESERVES - GPA'!$F$10:$F$123=$D$61)*('PV - LISTE DES RESERVES - GPA'!$I$10:$I$123=C66))</f>
        <v>0</v>
      </c>
      <c r="E66" s="26">
        <f>SUMPRODUCT(('PV - LISTE DES RESERVES - GPA'!$F$10:$F$123=$D$61)*('PV - LISTE DES RESERVES - GPA'!$I$10:$I$123=C66)*('PV - LISTE DES RESERVES - GPA'!$N$10:$N$123="levée"))</f>
        <v>0</v>
      </c>
      <c r="F66" s="57" t="e">
        <f t="shared" si="2"/>
        <v>#DIV/0!</v>
      </c>
      <c r="J66" s="46"/>
    </row>
    <row r="67" spans="2:10" ht="16">
      <c r="B67" s="56" t="s">
        <v>88</v>
      </c>
      <c r="C67" s="136" t="s">
        <v>58</v>
      </c>
      <c r="D67" s="26">
        <f>SUMPRODUCT(('PV - LISTE DES RESERVES - GPA'!$F$10:$F$123=$D$61)*('PV - LISTE DES RESERVES - GPA'!$I$10:$I$123=C67))</f>
        <v>0</v>
      </c>
      <c r="E67" s="26">
        <f>SUMPRODUCT(('PV - LISTE DES RESERVES - GPA'!$F$10:$F$123=$D$61)*('PV - LISTE DES RESERVES - GPA'!$I$10:$I$123=C67)*('PV - LISTE DES RESERVES - GPA'!$N$10:$N$123="levée"))</f>
        <v>0</v>
      </c>
      <c r="F67" s="57" t="e">
        <f t="shared" si="2"/>
        <v>#DIV/0!</v>
      </c>
      <c r="J67" s="46"/>
    </row>
    <row r="68" spans="2:10" ht="16">
      <c r="B68" s="56" t="s">
        <v>83</v>
      </c>
      <c r="C68" s="136" t="s">
        <v>59</v>
      </c>
      <c r="D68" s="26">
        <f>SUMPRODUCT(('PV - LISTE DES RESERVES - GPA'!$F$10:$F$123=$D$61)*('PV - LISTE DES RESERVES - GPA'!$I$10:$I$123=C68))</f>
        <v>0</v>
      </c>
      <c r="E68" s="26">
        <f>SUMPRODUCT(('PV - LISTE DES RESERVES - GPA'!$F$10:$F$123=$D$61)*('PV - LISTE DES RESERVES - GPA'!$I$10:$I$123=C68)*('PV - LISTE DES RESERVES - GPA'!$N$10:$N$123="levée"))</f>
        <v>0</v>
      </c>
      <c r="F68" s="57" t="e">
        <f t="shared" si="2"/>
        <v>#DIV/0!</v>
      </c>
      <c r="J68" s="46"/>
    </row>
    <row r="69" spans="2:10" ht="16">
      <c r="B69" s="56" t="s">
        <v>84</v>
      </c>
      <c r="C69" s="136" t="s">
        <v>60</v>
      </c>
      <c r="D69" s="26">
        <f>SUMPRODUCT(('PV - LISTE DES RESERVES - GPA'!$F$10:$F$123=$D$61)*('PV - LISTE DES RESERVES - GPA'!$I$10:$I$123=C69))</f>
        <v>0</v>
      </c>
      <c r="E69" s="26">
        <f>SUMPRODUCT(('PV - LISTE DES RESERVES - GPA'!$F$10:$F$123=$D$61)*('PV - LISTE DES RESERVES - GPA'!$I$10:$I$123=C69)*('PV - LISTE DES RESERVES - GPA'!$N$10:$N$123="levée"))</f>
        <v>0</v>
      </c>
      <c r="F69" s="57" t="e">
        <f t="shared" si="2"/>
        <v>#DIV/0!</v>
      </c>
      <c r="J69" s="46"/>
    </row>
    <row r="70" spans="2:10" ht="16">
      <c r="B70" s="56" t="s">
        <v>85</v>
      </c>
      <c r="C70" s="136" t="s">
        <v>61</v>
      </c>
      <c r="D70" s="26">
        <f>SUMPRODUCT(('PV - LISTE DES RESERVES - GPA'!$F$10:$F$123=$D$61)*('PV - LISTE DES RESERVES - GPA'!$I$10:$I$123=C70))</f>
        <v>0</v>
      </c>
      <c r="E70" s="26">
        <f>SUMPRODUCT(('PV - LISTE DES RESERVES - GPA'!$F$10:$F$123=$D$61)*('PV - LISTE DES RESERVES - GPA'!$I$10:$I$123=C70)*('PV - LISTE DES RESERVES - GPA'!$N$10:$N$123="levée"))</f>
        <v>0</v>
      </c>
      <c r="F70" s="57" t="e">
        <f t="shared" si="2"/>
        <v>#DIV/0!</v>
      </c>
      <c r="J70" s="46"/>
    </row>
    <row r="71" spans="2:10" ht="16">
      <c r="B71" s="56" t="s">
        <v>86</v>
      </c>
      <c r="C71" s="136" t="s">
        <v>62</v>
      </c>
      <c r="D71" s="26">
        <f>SUMPRODUCT(('PV - LISTE DES RESERVES - GPA'!$F$10:$F$123=$D$61)*('PV - LISTE DES RESERVES - GPA'!$I$10:$I$123=C71))</f>
        <v>0</v>
      </c>
      <c r="E71" s="26">
        <f>SUMPRODUCT(('PV - LISTE DES RESERVES - GPA'!$F$10:$F$123=$D$61)*('PV - LISTE DES RESERVES - GPA'!$I$10:$I$123=C71)*('PV - LISTE DES RESERVES - GPA'!$N$10:$N$123="levée"))</f>
        <v>0</v>
      </c>
      <c r="F71" s="57" t="e">
        <f t="shared" si="2"/>
        <v>#DIV/0!</v>
      </c>
      <c r="J71" s="46"/>
    </row>
    <row r="72" spans="2:10" ht="14">
      <c r="B72" s="56" t="s">
        <v>87</v>
      </c>
      <c r="C72" s="136" t="s">
        <v>63</v>
      </c>
      <c r="D72" s="26">
        <f>SUMPRODUCT(('PV - LISTE DES RESERVES - GPA'!$F$10:$F$123=$D$61)*('PV - LISTE DES RESERVES - GPA'!$I$10:$I$123=C72))</f>
        <v>0</v>
      </c>
      <c r="E72" s="26">
        <f>SUMPRODUCT(('PV - LISTE DES RESERVES - GPA'!$F$10:$F$123=$D$61)*('PV - LISTE DES RESERVES - GPA'!$I$10:$I$123=C72)*('PV - LISTE DES RESERVES - GPA'!$N$10:$N$123="levée"))</f>
        <v>0</v>
      </c>
      <c r="F72" s="57" t="e">
        <f t="shared" si="2"/>
        <v>#DIV/0!</v>
      </c>
    </row>
    <row r="73" spans="2:10" ht="14">
      <c r="B73" s="56" t="s">
        <v>89</v>
      </c>
      <c r="C73" s="136" t="s">
        <v>51</v>
      </c>
      <c r="D73" s="26">
        <f>SUMPRODUCT(('PV - LISTE DES RESERVES - GPA'!$F$10:$F$123=$D$61)*('PV - LISTE DES RESERVES - GPA'!$I$10:$I$123=C73))</f>
        <v>0</v>
      </c>
      <c r="E73" s="26">
        <f>SUMPRODUCT(('PV - LISTE DES RESERVES - GPA'!$F$10:$F$123=$D$61)*('PV - LISTE DES RESERVES - GPA'!$I$10:$I$123=C73)*('PV - LISTE DES RESERVES - GPA'!$N$10:$N$123="levée"))</f>
        <v>0</v>
      </c>
      <c r="F73" s="57" t="e">
        <f t="shared" si="2"/>
        <v>#DIV/0!</v>
      </c>
    </row>
    <row r="74" spans="2:10" ht="14">
      <c r="B74" s="56" t="s">
        <v>90</v>
      </c>
      <c r="C74" s="136" t="s">
        <v>64</v>
      </c>
      <c r="D74" s="26">
        <f>SUMPRODUCT(('PV - LISTE DES RESERVES - GPA'!$F$10:$F$123=$D$61)*('PV - LISTE DES RESERVES - GPA'!$I$10:$I$123=C74))</f>
        <v>0</v>
      </c>
      <c r="E74" s="26">
        <f>SUMPRODUCT(('PV - LISTE DES RESERVES - GPA'!$F$10:$F$123=$D$61)*('PV - LISTE DES RESERVES - GPA'!$I$10:$I$123=C74)*('PV - LISTE DES RESERVES - GPA'!$N$10:$N$123="levée"))</f>
        <v>0</v>
      </c>
      <c r="F74" s="57" t="e">
        <f t="shared" si="2"/>
        <v>#DIV/0!</v>
      </c>
    </row>
    <row r="75" spans="2:10" ht="14">
      <c r="B75" s="56" t="s">
        <v>91</v>
      </c>
      <c r="C75" s="136" t="s">
        <v>65</v>
      </c>
      <c r="D75" s="26">
        <f>SUMPRODUCT(('PV - LISTE DES RESERVES - GPA'!$F$10:$F$123=$D$61)*('PV - LISTE DES RESERVES - GPA'!$I$10:$I$123=C75))</f>
        <v>0</v>
      </c>
      <c r="E75" s="26">
        <f>SUMPRODUCT(('PV - LISTE DES RESERVES - GPA'!$F$10:$F$123=$D$61)*('PV - LISTE DES RESERVES - GPA'!$I$10:$I$123=C75)*('PV - LISTE DES RESERVES - GPA'!$N$10:$N$123="levée"))</f>
        <v>0</v>
      </c>
      <c r="F75" s="57" t="e">
        <f t="shared" si="2"/>
        <v>#DIV/0!</v>
      </c>
    </row>
    <row r="76" spans="2:10" ht="14">
      <c r="B76" s="56" t="s">
        <v>92</v>
      </c>
      <c r="C76" s="136" t="s">
        <v>23</v>
      </c>
      <c r="D76" s="26">
        <f>SUMPRODUCT(('PV - LISTE DES RESERVES - GPA'!$F$10:$F$123=$D$61)*('PV - LISTE DES RESERVES - GPA'!$I$10:$I$123=C76))</f>
        <v>0</v>
      </c>
      <c r="E76" s="26">
        <f>SUMPRODUCT(('PV - LISTE DES RESERVES - GPA'!$F$10:$F$123=$D$61)*('PV - LISTE DES RESERVES - GPA'!$I$10:$I$123=C76)*('PV - LISTE DES RESERVES - GPA'!$N$10:$N$123="levée"))</f>
        <v>0</v>
      </c>
      <c r="F76" s="57" t="e">
        <f t="shared" si="2"/>
        <v>#DIV/0!</v>
      </c>
    </row>
    <row r="77" spans="2:10" ht="14">
      <c r="B77" s="56" t="s">
        <v>93</v>
      </c>
      <c r="C77" s="136" t="s">
        <v>66</v>
      </c>
      <c r="D77" s="26">
        <f>SUMPRODUCT(('PV - LISTE DES RESERVES - GPA'!$F$10:$F$123=$D$61)*('PV - LISTE DES RESERVES - GPA'!$I$10:$I$123=C77))</f>
        <v>0</v>
      </c>
      <c r="E77" s="26">
        <f>SUMPRODUCT(('PV - LISTE DES RESERVES - GPA'!$F$10:$F$123=$D$61)*('PV - LISTE DES RESERVES - GPA'!$I$10:$I$123=C77)*('PV - LISTE DES RESERVES - GPA'!$N$10:$N$123="levée"))</f>
        <v>0</v>
      </c>
      <c r="F77" s="57" t="e">
        <f>E77/D77</f>
        <v>#DIV/0!</v>
      </c>
    </row>
    <row r="78" spans="2:10" ht="15" thickBot="1">
      <c r="B78" s="137" t="s">
        <v>35</v>
      </c>
      <c r="C78" s="138" t="s">
        <v>67</v>
      </c>
      <c r="D78" s="58">
        <f>SUMPRODUCT(('PV - LISTE DES RESERVES - GPA'!$F$10:$F$123=$D$61)*('PV - LISTE DES RESERVES - GPA'!$I$10:$I$123=C78))</f>
        <v>0</v>
      </c>
      <c r="E78" s="58">
        <f>SUMPRODUCT(('PV - LISTE DES RESERVES - GPA'!$F$10:$F$123=$D$61)*('PV - LISTE DES RESERVES - GPA'!$I$10:$I$123=C78)*('PV - LISTE DES RESERVES - GPA'!$N$10:$N$123="levée"))</f>
        <v>0</v>
      </c>
      <c r="F78" s="59" t="e">
        <f>E78/D78</f>
        <v>#DIV/0!</v>
      </c>
    </row>
    <row r="79" spans="2:10" ht="29" customHeight="1" thickBot="1">
      <c r="B79" s="281" t="s">
        <v>7</v>
      </c>
      <c r="C79" s="282"/>
      <c r="D79" s="60">
        <f>SUM(D62:D78)</f>
        <v>0</v>
      </c>
      <c r="E79" s="61">
        <f>SUM(E62:E78)</f>
        <v>0</v>
      </c>
      <c r="F79" s="62" t="e">
        <f>E79/D79</f>
        <v>#DIV/0!</v>
      </c>
    </row>
    <row r="80" spans="2:10" ht="14" thickTop="1"/>
    <row r="81" spans="2:6" ht="14" thickBot="1"/>
    <row r="82" spans="2:6" ht="44.25" customHeight="1" thickTop="1" thickBot="1">
      <c r="B82" s="45" t="s">
        <v>70</v>
      </c>
      <c r="C82" s="135" t="s">
        <v>4</v>
      </c>
      <c r="D82" s="11" t="s">
        <v>12</v>
      </c>
      <c r="E82" s="2" t="s">
        <v>5</v>
      </c>
      <c r="F82" s="3" t="s">
        <v>6</v>
      </c>
    </row>
    <row r="83" spans="2:6" ht="14">
      <c r="B83" s="56" t="s">
        <v>78</v>
      </c>
      <c r="C83" s="136" t="s">
        <v>50</v>
      </c>
      <c r="D83" s="26">
        <f>SUMPRODUCT(('PV - LISTE DES RESERVES - GPA'!$F$10:$F$123=$D$82)*('PV - LISTE DES RESERVES - GPA'!$I$10:$I$123=C83))</f>
        <v>0</v>
      </c>
      <c r="E83" s="26">
        <f>SUMPRODUCT(('PV - LISTE DES RESERVES - GPA'!$F$10:$F$123=$D$82)*('PV - LISTE DES RESERVES - GPA'!$I$10:$I$123=C83)*('PV - LISTE DES RESERVES - GPA'!$N$10:$N$123="levée"))</f>
        <v>0</v>
      </c>
      <c r="F83" s="57" t="e">
        <f t="shared" ref="F83:F98" si="3">E83/D83</f>
        <v>#DIV/0!</v>
      </c>
    </row>
    <row r="84" spans="2:6" ht="14">
      <c r="B84" s="56" t="s">
        <v>79</v>
      </c>
      <c r="C84" s="136" t="s">
        <v>52</v>
      </c>
      <c r="D84" s="26">
        <f>SUMPRODUCT(('PV - LISTE DES RESERVES - GPA'!$F$10:$F$123=$D$82)*('PV - LISTE DES RESERVES - GPA'!$I$10:$I$123=C84))</f>
        <v>0</v>
      </c>
      <c r="E84" s="26">
        <f>SUMPRODUCT(('PV - LISTE DES RESERVES - GPA'!$F$10:$F$123=$D$82)*('PV - LISTE DES RESERVES - GPA'!$I$10:$I$123=C84)*('PV - LISTE DES RESERVES - GPA'!$N$10:$N$123="levée"))</f>
        <v>0</v>
      </c>
      <c r="F84" s="57" t="e">
        <f t="shared" si="3"/>
        <v>#DIV/0!</v>
      </c>
    </row>
    <row r="85" spans="2:6" ht="14">
      <c r="B85" s="56" t="s">
        <v>80</v>
      </c>
      <c r="C85" s="136" t="s">
        <v>55</v>
      </c>
      <c r="D85" s="26">
        <f>SUMPRODUCT(('PV - LISTE DES RESERVES - GPA'!$F$10:$F$123=$D$82)*('PV - LISTE DES RESERVES - GPA'!$I$10:$I$123=C85))</f>
        <v>0</v>
      </c>
      <c r="E85" s="26">
        <f>SUMPRODUCT(('PV - LISTE DES RESERVES - GPA'!$F$10:$F$123=$D$82)*('PV - LISTE DES RESERVES - GPA'!$I$10:$I$123=C85)*('PV - LISTE DES RESERVES - GPA'!$N$10:$N$123="levée"))</f>
        <v>0</v>
      </c>
      <c r="F85" s="57" t="e">
        <f t="shared" si="3"/>
        <v>#DIV/0!</v>
      </c>
    </row>
    <row r="86" spans="2:6" ht="14">
      <c r="B86" s="56" t="s">
        <v>81</v>
      </c>
      <c r="C86" s="136" t="s">
        <v>56</v>
      </c>
      <c r="D86" s="26">
        <f>SUMPRODUCT(('PV - LISTE DES RESERVES - GPA'!$F$10:$F$123=$D$82)*('PV - LISTE DES RESERVES - GPA'!$I$10:$I$123=C86))</f>
        <v>0</v>
      </c>
      <c r="E86" s="26">
        <f>SUMPRODUCT(('PV - LISTE DES RESERVES - GPA'!$F$10:$F$123=$D$82)*('PV - LISTE DES RESERVES - GPA'!$I$10:$I$123=C86)*('PV - LISTE DES RESERVES - GPA'!$N$10:$N$123="levée"))</f>
        <v>0</v>
      </c>
      <c r="F86" s="57" t="e">
        <f t="shared" si="3"/>
        <v>#DIV/0!</v>
      </c>
    </row>
    <row r="87" spans="2:6" ht="14">
      <c r="B87" s="56" t="s">
        <v>82</v>
      </c>
      <c r="C87" s="136" t="s">
        <v>57</v>
      </c>
      <c r="D87" s="26">
        <f>SUMPRODUCT(('PV - LISTE DES RESERVES - GPA'!$F$10:$F$123=$D$82)*('PV - LISTE DES RESERVES - GPA'!$I$10:$I$123=C87))</f>
        <v>0</v>
      </c>
      <c r="E87" s="26">
        <f>SUMPRODUCT(('PV - LISTE DES RESERVES - GPA'!$F$10:$F$123=$D$82)*('PV - LISTE DES RESERVES - GPA'!$I$10:$I$123=C87)*('PV - LISTE DES RESERVES - GPA'!$N$10:$N$123="levée"))</f>
        <v>0</v>
      </c>
      <c r="F87" s="57" t="e">
        <f t="shared" si="3"/>
        <v>#DIV/0!</v>
      </c>
    </row>
    <row r="88" spans="2:6" ht="14">
      <c r="B88" s="56" t="s">
        <v>88</v>
      </c>
      <c r="C88" s="136" t="s">
        <v>58</v>
      </c>
      <c r="D88" s="26">
        <f>SUMPRODUCT(('PV - LISTE DES RESERVES - GPA'!$F$10:$F$123=$D$82)*('PV - LISTE DES RESERVES - GPA'!$I$10:$I$123=C88))</f>
        <v>0</v>
      </c>
      <c r="E88" s="26">
        <f>SUMPRODUCT(('PV - LISTE DES RESERVES - GPA'!$F$10:$F$123=$D$82)*('PV - LISTE DES RESERVES - GPA'!$I$10:$I$123=C88)*('PV - LISTE DES RESERVES - GPA'!$N$10:$N$123="levée"))</f>
        <v>0</v>
      </c>
      <c r="F88" s="57" t="e">
        <f t="shared" si="3"/>
        <v>#DIV/0!</v>
      </c>
    </row>
    <row r="89" spans="2:6" ht="14">
      <c r="B89" s="56" t="s">
        <v>83</v>
      </c>
      <c r="C89" s="136" t="s">
        <v>59</v>
      </c>
      <c r="D89" s="26">
        <f>SUMPRODUCT(('PV - LISTE DES RESERVES - GPA'!$F$10:$F$123=$D$82)*('PV - LISTE DES RESERVES - GPA'!$I$10:$I$123=C89))</f>
        <v>0</v>
      </c>
      <c r="E89" s="26">
        <f>SUMPRODUCT(('PV - LISTE DES RESERVES - GPA'!$F$10:$F$123=$D$82)*('PV - LISTE DES RESERVES - GPA'!$I$10:$I$123=C89)*('PV - LISTE DES RESERVES - GPA'!$N$10:$N$123="levée"))</f>
        <v>0</v>
      </c>
      <c r="F89" s="57" t="e">
        <f t="shared" si="3"/>
        <v>#DIV/0!</v>
      </c>
    </row>
    <row r="90" spans="2:6" ht="14">
      <c r="B90" s="56" t="s">
        <v>84</v>
      </c>
      <c r="C90" s="136" t="s">
        <v>60</v>
      </c>
      <c r="D90" s="26">
        <f>SUMPRODUCT(('PV - LISTE DES RESERVES - GPA'!$F$10:$F$123=$D$82)*('PV - LISTE DES RESERVES - GPA'!$I$10:$I$123=C90))</f>
        <v>0</v>
      </c>
      <c r="E90" s="26">
        <f>SUMPRODUCT(('PV - LISTE DES RESERVES - GPA'!$F$10:$F$123=$D$82)*('PV - LISTE DES RESERVES - GPA'!$I$10:$I$123=C90)*('PV - LISTE DES RESERVES - GPA'!$N$10:$N$123="levée"))</f>
        <v>0</v>
      </c>
      <c r="F90" s="57" t="e">
        <f t="shared" si="3"/>
        <v>#DIV/0!</v>
      </c>
    </row>
    <row r="91" spans="2:6" ht="14">
      <c r="B91" s="56" t="s">
        <v>85</v>
      </c>
      <c r="C91" s="136" t="s">
        <v>61</v>
      </c>
      <c r="D91" s="26">
        <f>SUMPRODUCT(('PV - LISTE DES RESERVES - GPA'!$F$10:$F$123=$D$82)*('PV - LISTE DES RESERVES - GPA'!$I$10:$I$123=C91))</f>
        <v>0</v>
      </c>
      <c r="E91" s="26">
        <f>SUMPRODUCT(('PV - LISTE DES RESERVES - GPA'!$F$10:$F$123=$D$82)*('PV - LISTE DES RESERVES - GPA'!$I$10:$I$123=C91)*('PV - LISTE DES RESERVES - GPA'!$N$10:$N$123="levée"))</f>
        <v>0</v>
      </c>
      <c r="F91" s="57" t="e">
        <f t="shared" si="3"/>
        <v>#DIV/0!</v>
      </c>
    </row>
    <row r="92" spans="2:6" ht="14">
      <c r="B92" s="56" t="s">
        <v>86</v>
      </c>
      <c r="C92" s="136" t="s">
        <v>62</v>
      </c>
      <c r="D92" s="26">
        <f>SUMPRODUCT(('PV - LISTE DES RESERVES - GPA'!$F$10:$F$123=$D$82)*('PV - LISTE DES RESERVES - GPA'!$I$10:$I$123=C92))</f>
        <v>0</v>
      </c>
      <c r="E92" s="26">
        <f>SUMPRODUCT(('PV - LISTE DES RESERVES - GPA'!$F$10:$F$123=$D$82)*('PV - LISTE DES RESERVES - GPA'!$I$10:$I$123=C92)*('PV - LISTE DES RESERVES - GPA'!$N$10:$N$123="levée"))</f>
        <v>0</v>
      </c>
      <c r="F92" s="57" t="e">
        <f t="shared" si="3"/>
        <v>#DIV/0!</v>
      </c>
    </row>
    <row r="93" spans="2:6" ht="14">
      <c r="B93" s="56" t="s">
        <v>87</v>
      </c>
      <c r="C93" s="136" t="s">
        <v>63</v>
      </c>
      <c r="D93" s="26">
        <f>SUMPRODUCT(('PV - LISTE DES RESERVES - GPA'!$F$10:$F$123=$D$82)*('PV - LISTE DES RESERVES - GPA'!$I$10:$I$123=C93))</f>
        <v>0</v>
      </c>
      <c r="E93" s="26">
        <f>SUMPRODUCT(('PV - LISTE DES RESERVES - GPA'!$F$10:$F$123=$D$82)*('PV - LISTE DES RESERVES - GPA'!$I$10:$I$123=C93)*('PV - LISTE DES RESERVES - GPA'!$N$10:$N$123="levée"))</f>
        <v>0</v>
      </c>
      <c r="F93" s="57" t="e">
        <f t="shared" si="3"/>
        <v>#DIV/0!</v>
      </c>
    </row>
    <row r="94" spans="2:6" ht="14">
      <c r="B94" s="56" t="s">
        <v>89</v>
      </c>
      <c r="C94" s="136" t="s">
        <v>51</v>
      </c>
      <c r="D94" s="26">
        <f>SUMPRODUCT(('PV - LISTE DES RESERVES - GPA'!$F$10:$F$123=$D$82)*('PV - LISTE DES RESERVES - GPA'!$I$10:$I$123=C94))</f>
        <v>0</v>
      </c>
      <c r="E94" s="26">
        <f>SUMPRODUCT(('PV - LISTE DES RESERVES - GPA'!$F$10:$F$123=$D$82)*('PV - LISTE DES RESERVES - GPA'!$I$10:$I$123=C94)*('PV - LISTE DES RESERVES - GPA'!$N$10:$N$123="levée"))</f>
        <v>0</v>
      </c>
      <c r="F94" s="57" t="e">
        <f t="shared" si="3"/>
        <v>#DIV/0!</v>
      </c>
    </row>
    <row r="95" spans="2:6" ht="14">
      <c r="B95" s="56" t="s">
        <v>90</v>
      </c>
      <c r="C95" s="136" t="s">
        <v>64</v>
      </c>
      <c r="D95" s="26">
        <f>SUMPRODUCT(('PV - LISTE DES RESERVES - GPA'!$F$10:$F$123=$D$82)*('PV - LISTE DES RESERVES - GPA'!$I$10:$I$123=C95))</f>
        <v>0</v>
      </c>
      <c r="E95" s="26">
        <f>SUMPRODUCT(('PV - LISTE DES RESERVES - GPA'!$F$10:$F$123=$D$82)*('PV - LISTE DES RESERVES - GPA'!$I$10:$I$123=C95)*('PV - LISTE DES RESERVES - GPA'!$N$10:$N$123="levée"))</f>
        <v>0</v>
      </c>
      <c r="F95" s="57" t="e">
        <f t="shared" si="3"/>
        <v>#DIV/0!</v>
      </c>
    </row>
    <row r="96" spans="2:6" ht="14">
      <c r="B96" s="56" t="s">
        <v>91</v>
      </c>
      <c r="C96" s="136" t="s">
        <v>65</v>
      </c>
      <c r="D96" s="26">
        <f>SUMPRODUCT(('PV - LISTE DES RESERVES - GPA'!$F$10:$F$123=$D$82)*('PV - LISTE DES RESERVES - GPA'!$I$10:$I$123=C96))</f>
        <v>0</v>
      </c>
      <c r="E96" s="26">
        <f>SUMPRODUCT(('PV - LISTE DES RESERVES - GPA'!$F$10:$F$123=$D$82)*('PV - LISTE DES RESERVES - GPA'!$I$10:$I$123=C96)*('PV - LISTE DES RESERVES - GPA'!$N$10:$N$123="levée"))</f>
        <v>0</v>
      </c>
      <c r="F96" s="57" t="e">
        <f t="shared" si="3"/>
        <v>#DIV/0!</v>
      </c>
    </row>
    <row r="97" spans="2:6" ht="14">
      <c r="B97" s="56" t="s">
        <v>92</v>
      </c>
      <c r="C97" s="136" t="s">
        <v>23</v>
      </c>
      <c r="D97" s="26">
        <f>SUMPRODUCT(('PV - LISTE DES RESERVES - GPA'!$F$10:$F$123=$D$82)*('PV - LISTE DES RESERVES - GPA'!$I$10:$I$123=C97))</f>
        <v>0</v>
      </c>
      <c r="E97" s="26">
        <f>SUMPRODUCT(('PV - LISTE DES RESERVES - GPA'!$F$10:$F$123=$D$82)*('PV - LISTE DES RESERVES - GPA'!$I$10:$I$123=C97)*('PV - LISTE DES RESERVES - GPA'!$N$10:$N$123="levée"))</f>
        <v>0</v>
      </c>
      <c r="F97" s="57" t="e">
        <f t="shared" si="3"/>
        <v>#DIV/0!</v>
      </c>
    </row>
    <row r="98" spans="2:6" ht="14">
      <c r="B98" s="56" t="s">
        <v>93</v>
      </c>
      <c r="C98" s="136" t="s">
        <v>66</v>
      </c>
      <c r="D98" s="26">
        <f>SUMPRODUCT(('PV - LISTE DES RESERVES - GPA'!$F$10:$F$123=$D$82)*('PV - LISTE DES RESERVES - GPA'!$I$10:$I$123=C98))</f>
        <v>0</v>
      </c>
      <c r="E98" s="26">
        <f>SUMPRODUCT(('PV - LISTE DES RESERVES - GPA'!$F$10:$F$123=$D$82)*('PV - LISTE DES RESERVES - GPA'!$I$10:$I$123=C98)*('PV - LISTE DES RESERVES - GPA'!$N$10:$N$123="levée"))</f>
        <v>0</v>
      </c>
      <c r="F98" s="57" t="e">
        <f t="shared" si="3"/>
        <v>#DIV/0!</v>
      </c>
    </row>
    <row r="99" spans="2:6" ht="15" thickBot="1">
      <c r="B99" s="137" t="s">
        <v>35</v>
      </c>
      <c r="C99" s="138" t="s">
        <v>67</v>
      </c>
      <c r="D99" s="58">
        <f>SUMPRODUCT(('PV - LISTE DES RESERVES - GPA'!$F$10:$F$123=$D$82)*('PV - LISTE DES RESERVES - GPA'!$I$10:$I$123=C99))</f>
        <v>0</v>
      </c>
      <c r="E99" s="58">
        <f>SUMPRODUCT(('PV - LISTE DES RESERVES - GPA'!$F$10:$F$123=$D$82)*('PV - LISTE DES RESERVES - GPA'!$I$10:$I$123=C99)*('PV - LISTE DES RESERVES - GPA'!$N$10:$N$123="levée"))</f>
        <v>0</v>
      </c>
      <c r="F99" s="59" t="e">
        <f>E99/D99</f>
        <v>#DIV/0!</v>
      </c>
    </row>
    <row r="100" spans="2:6" ht="29" customHeight="1" thickBot="1">
      <c r="B100" s="281" t="s">
        <v>7</v>
      </c>
      <c r="C100" s="282"/>
      <c r="D100" s="60">
        <f>SUM(D83:D99)</f>
        <v>0</v>
      </c>
      <c r="E100" s="61">
        <f>SUM(E83:E99)</f>
        <v>0</v>
      </c>
      <c r="F100" s="62" t="e">
        <f>E100/D100</f>
        <v>#DIV/0!</v>
      </c>
    </row>
    <row r="101" spans="2:6" ht="14" thickTop="1"/>
    <row r="102" spans="2:6" ht="14" thickBot="1"/>
    <row r="103" spans="2:6" ht="41.25" customHeight="1" thickTop="1" thickBot="1">
      <c r="B103" s="45" t="s">
        <v>70</v>
      </c>
      <c r="C103" s="135" t="s">
        <v>4</v>
      </c>
      <c r="D103" s="11" t="s">
        <v>13</v>
      </c>
      <c r="E103" s="2" t="s">
        <v>5</v>
      </c>
      <c r="F103" s="3" t="s">
        <v>6</v>
      </c>
    </row>
    <row r="104" spans="2:6" ht="14">
      <c r="B104" s="56" t="s">
        <v>78</v>
      </c>
      <c r="C104" s="136" t="s">
        <v>50</v>
      </c>
      <c r="D104" s="26">
        <f>SUMPRODUCT(('PV - LISTE DES RESERVES - GPA'!$F$10:$F$123=$D$103)*('PV - LISTE DES RESERVES - GPA'!$I$10:$I$123=C104))</f>
        <v>0</v>
      </c>
      <c r="E104" s="26">
        <f>SUMPRODUCT(('PV - LISTE DES RESERVES - GPA'!$F$10:$F$123=$D$103)*('PV - LISTE DES RESERVES - GPA'!$I$10:$I$123=C104)*('PV - LISTE DES RESERVES - GPA'!$N$10:$N$123="levée"))</f>
        <v>0</v>
      </c>
      <c r="F104" s="57" t="e">
        <f t="shared" ref="F104:F120" si="4">E104/D104</f>
        <v>#DIV/0!</v>
      </c>
    </row>
    <row r="105" spans="2:6" ht="14">
      <c r="B105" s="56" t="s">
        <v>79</v>
      </c>
      <c r="C105" s="136" t="s">
        <v>52</v>
      </c>
      <c r="D105" s="26">
        <f>SUMPRODUCT(('PV - LISTE DES RESERVES - GPA'!$F$10:$F$123=$D$103)*('PV - LISTE DES RESERVES - GPA'!$I$10:$I$123=C105))</f>
        <v>0</v>
      </c>
      <c r="E105" s="26">
        <f>SUMPRODUCT(('PV - LISTE DES RESERVES - GPA'!$F$10:$F$123=$D$103)*('PV - LISTE DES RESERVES - GPA'!$I$10:$I$123=C105)*('PV - LISTE DES RESERVES - GPA'!$N$10:$N$123="levée"))</f>
        <v>0</v>
      </c>
      <c r="F105" s="57" t="e">
        <f t="shared" si="4"/>
        <v>#DIV/0!</v>
      </c>
    </row>
    <row r="106" spans="2:6" ht="14">
      <c r="B106" s="56" t="s">
        <v>80</v>
      </c>
      <c r="C106" s="136" t="s">
        <v>55</v>
      </c>
      <c r="D106" s="26">
        <f>SUMPRODUCT(('PV - LISTE DES RESERVES - GPA'!$F$10:$F$123=$D$103)*('PV - LISTE DES RESERVES - GPA'!$I$10:$I$123=C106))</f>
        <v>0</v>
      </c>
      <c r="E106" s="26">
        <f>SUMPRODUCT(('PV - LISTE DES RESERVES - GPA'!$F$10:$F$123=$D$103)*('PV - LISTE DES RESERVES - GPA'!$I$10:$I$123=C106)*('PV - LISTE DES RESERVES - GPA'!$N$10:$N$123="levée"))</f>
        <v>0</v>
      </c>
      <c r="F106" s="57" t="e">
        <f t="shared" si="4"/>
        <v>#DIV/0!</v>
      </c>
    </row>
    <row r="107" spans="2:6" ht="14">
      <c r="B107" s="56" t="s">
        <v>81</v>
      </c>
      <c r="C107" s="136" t="s">
        <v>56</v>
      </c>
      <c r="D107" s="26">
        <f>SUMPRODUCT(('PV - LISTE DES RESERVES - GPA'!$F$10:$F$123=$D$103)*('PV - LISTE DES RESERVES - GPA'!$I$10:$I$123=C107))</f>
        <v>0</v>
      </c>
      <c r="E107" s="26">
        <f>SUMPRODUCT(('PV - LISTE DES RESERVES - GPA'!$F$10:$F$123=$D$103)*('PV - LISTE DES RESERVES - GPA'!$I$10:$I$123=C107)*('PV - LISTE DES RESERVES - GPA'!$N$10:$N$123="levée"))</f>
        <v>0</v>
      </c>
      <c r="F107" s="57" t="e">
        <f t="shared" si="4"/>
        <v>#DIV/0!</v>
      </c>
    </row>
    <row r="108" spans="2:6" ht="14">
      <c r="B108" s="56" t="s">
        <v>82</v>
      </c>
      <c r="C108" s="136" t="s">
        <v>57</v>
      </c>
      <c r="D108" s="26">
        <f>SUMPRODUCT(('PV - LISTE DES RESERVES - GPA'!$F$10:$F$123=$D$103)*('PV - LISTE DES RESERVES - GPA'!$I$10:$I$123=C108))</f>
        <v>0</v>
      </c>
      <c r="E108" s="26">
        <f>SUMPRODUCT(('PV - LISTE DES RESERVES - GPA'!$F$10:$F$123=$D$103)*('PV - LISTE DES RESERVES - GPA'!$I$10:$I$123=C108)*('PV - LISTE DES RESERVES - GPA'!$N$10:$N$123="levée"))</f>
        <v>0</v>
      </c>
      <c r="F108" s="57" t="e">
        <f t="shared" si="4"/>
        <v>#DIV/0!</v>
      </c>
    </row>
    <row r="109" spans="2:6" ht="14">
      <c r="B109" s="56" t="s">
        <v>88</v>
      </c>
      <c r="C109" s="136" t="s">
        <v>58</v>
      </c>
      <c r="D109" s="26">
        <f>SUMPRODUCT(('PV - LISTE DES RESERVES - GPA'!$F$10:$F$123=$D$103)*('PV - LISTE DES RESERVES - GPA'!$I$10:$I$123=C109))</f>
        <v>0</v>
      </c>
      <c r="E109" s="26">
        <f>SUMPRODUCT(('PV - LISTE DES RESERVES - GPA'!$F$10:$F$123=$D$103)*('PV - LISTE DES RESERVES - GPA'!$I$10:$I$123=C109)*('PV - LISTE DES RESERVES - GPA'!$N$10:$N$123="levée"))</f>
        <v>0</v>
      </c>
      <c r="F109" s="57" t="e">
        <f t="shared" si="4"/>
        <v>#DIV/0!</v>
      </c>
    </row>
    <row r="110" spans="2:6" ht="14">
      <c r="B110" s="56" t="s">
        <v>83</v>
      </c>
      <c r="C110" s="136" t="s">
        <v>59</v>
      </c>
      <c r="D110" s="26">
        <f>SUMPRODUCT(('PV - LISTE DES RESERVES - GPA'!$F$10:$F$123=$D$103)*('PV - LISTE DES RESERVES - GPA'!$I$10:$I$123=C110))</f>
        <v>0</v>
      </c>
      <c r="E110" s="26">
        <f>SUMPRODUCT(('PV - LISTE DES RESERVES - GPA'!$F$10:$F$123=$D$103)*('PV - LISTE DES RESERVES - GPA'!$I$10:$I$123=C110)*('PV - LISTE DES RESERVES - GPA'!$N$10:$N$123="levée"))</f>
        <v>0</v>
      </c>
      <c r="F110" s="57" t="e">
        <f t="shared" si="4"/>
        <v>#DIV/0!</v>
      </c>
    </row>
    <row r="111" spans="2:6" ht="14">
      <c r="B111" s="56" t="s">
        <v>84</v>
      </c>
      <c r="C111" s="136" t="s">
        <v>60</v>
      </c>
      <c r="D111" s="26">
        <f>SUMPRODUCT(('PV - LISTE DES RESERVES - GPA'!$F$10:$F$123=$D$103)*('PV - LISTE DES RESERVES - GPA'!$I$10:$I$123=C111))</f>
        <v>0</v>
      </c>
      <c r="E111" s="26">
        <f>SUMPRODUCT(('PV - LISTE DES RESERVES - GPA'!$F$10:$F$123=$D$103)*('PV - LISTE DES RESERVES - GPA'!$I$10:$I$123=C111)*('PV - LISTE DES RESERVES - GPA'!$N$10:$N$123="levée"))</f>
        <v>0</v>
      </c>
      <c r="F111" s="57" t="e">
        <f t="shared" si="4"/>
        <v>#DIV/0!</v>
      </c>
    </row>
    <row r="112" spans="2:6" ht="14">
      <c r="B112" s="56" t="s">
        <v>85</v>
      </c>
      <c r="C112" s="136" t="s">
        <v>61</v>
      </c>
      <c r="D112" s="26">
        <f>SUMPRODUCT(('PV - LISTE DES RESERVES - GPA'!$F$10:$F$123=$D$103)*('PV - LISTE DES RESERVES - GPA'!$I$10:$I$123=C112))</f>
        <v>0</v>
      </c>
      <c r="E112" s="26">
        <f>SUMPRODUCT(('PV - LISTE DES RESERVES - GPA'!$F$10:$F$123=$D$103)*('PV - LISTE DES RESERVES - GPA'!$I$10:$I$123=C112)*('PV - LISTE DES RESERVES - GPA'!$N$10:$N$123="levée"))</f>
        <v>0</v>
      </c>
      <c r="F112" s="57" t="e">
        <f t="shared" si="4"/>
        <v>#DIV/0!</v>
      </c>
    </row>
    <row r="113" spans="2:6" ht="14">
      <c r="B113" s="56" t="s">
        <v>86</v>
      </c>
      <c r="C113" s="136" t="s">
        <v>62</v>
      </c>
      <c r="D113" s="26">
        <f>SUMPRODUCT(('PV - LISTE DES RESERVES - GPA'!$F$10:$F$123=$D$103)*('PV - LISTE DES RESERVES - GPA'!$I$10:$I$123=C113))</f>
        <v>0</v>
      </c>
      <c r="E113" s="26">
        <f>SUMPRODUCT(('PV - LISTE DES RESERVES - GPA'!$F$10:$F$123=$D$103)*('PV - LISTE DES RESERVES - GPA'!$I$10:$I$123=C113)*('PV - LISTE DES RESERVES - GPA'!$N$10:$N$123="levée"))</f>
        <v>0</v>
      </c>
      <c r="F113" s="57" t="e">
        <f t="shared" si="4"/>
        <v>#DIV/0!</v>
      </c>
    </row>
    <row r="114" spans="2:6" ht="14">
      <c r="B114" s="56" t="s">
        <v>87</v>
      </c>
      <c r="C114" s="136" t="s">
        <v>63</v>
      </c>
      <c r="D114" s="26">
        <f>SUMPRODUCT(('PV - LISTE DES RESERVES - GPA'!$F$10:$F$123=$D$103)*('PV - LISTE DES RESERVES - GPA'!$I$10:$I$123=C114))</f>
        <v>0</v>
      </c>
      <c r="E114" s="26">
        <f>SUMPRODUCT(('PV - LISTE DES RESERVES - GPA'!$F$10:$F$123=$D$103)*('PV - LISTE DES RESERVES - GPA'!$I$10:$I$123=C114)*('PV - LISTE DES RESERVES - GPA'!$N$10:$N$123="levée"))</f>
        <v>0</v>
      </c>
      <c r="F114" s="57" t="e">
        <f t="shared" si="4"/>
        <v>#DIV/0!</v>
      </c>
    </row>
    <row r="115" spans="2:6" ht="14">
      <c r="B115" s="56" t="s">
        <v>89</v>
      </c>
      <c r="C115" s="136" t="s">
        <v>51</v>
      </c>
      <c r="D115" s="26">
        <f>SUMPRODUCT(('PV - LISTE DES RESERVES - GPA'!$F$10:$F$123=$D$103)*('PV - LISTE DES RESERVES - GPA'!$I$10:$I$123=C115))</f>
        <v>0</v>
      </c>
      <c r="E115" s="26">
        <f>SUMPRODUCT(('PV - LISTE DES RESERVES - GPA'!$F$10:$F$123=$D$103)*('PV - LISTE DES RESERVES - GPA'!$I$10:$I$123=C115)*('PV - LISTE DES RESERVES - GPA'!$N$10:$N$123="levée"))</f>
        <v>0</v>
      </c>
      <c r="F115" s="57" t="e">
        <f t="shared" si="4"/>
        <v>#DIV/0!</v>
      </c>
    </row>
    <row r="116" spans="2:6" ht="14">
      <c r="B116" s="56" t="s">
        <v>90</v>
      </c>
      <c r="C116" s="136" t="s">
        <v>64</v>
      </c>
      <c r="D116" s="26">
        <f>SUMPRODUCT(('PV - LISTE DES RESERVES - GPA'!$F$10:$F$123=$D$103)*('PV - LISTE DES RESERVES - GPA'!$I$10:$I$123=C116))</f>
        <v>0</v>
      </c>
      <c r="E116" s="26">
        <f>SUMPRODUCT(('PV - LISTE DES RESERVES - GPA'!$F$10:$F$123=$D$103)*('PV - LISTE DES RESERVES - GPA'!$I$10:$I$123=C116)*('PV - LISTE DES RESERVES - GPA'!$N$10:$N$123="levée"))</f>
        <v>0</v>
      </c>
      <c r="F116" s="57" t="e">
        <f t="shared" si="4"/>
        <v>#DIV/0!</v>
      </c>
    </row>
    <row r="117" spans="2:6" ht="14">
      <c r="B117" s="56" t="s">
        <v>91</v>
      </c>
      <c r="C117" s="136" t="s">
        <v>65</v>
      </c>
      <c r="D117" s="26">
        <f>SUMPRODUCT(('PV - LISTE DES RESERVES - GPA'!$F$10:$F$123=$D$103)*('PV - LISTE DES RESERVES - GPA'!$I$10:$I$123=C117))</f>
        <v>0</v>
      </c>
      <c r="E117" s="26">
        <f>SUMPRODUCT(('PV - LISTE DES RESERVES - GPA'!$F$10:$F$123=$D$103)*('PV - LISTE DES RESERVES - GPA'!$I$10:$I$123=C117)*('PV - LISTE DES RESERVES - GPA'!$N$10:$N$123="levée"))</f>
        <v>0</v>
      </c>
      <c r="F117" s="57" t="e">
        <f t="shared" si="4"/>
        <v>#DIV/0!</v>
      </c>
    </row>
    <row r="118" spans="2:6" ht="14">
      <c r="B118" s="56" t="s">
        <v>92</v>
      </c>
      <c r="C118" s="136" t="s">
        <v>23</v>
      </c>
      <c r="D118" s="26">
        <f>SUMPRODUCT(('PV - LISTE DES RESERVES - GPA'!$F$10:$F$123=$D$103)*('PV - LISTE DES RESERVES - GPA'!$I$10:$I$123=C118))</f>
        <v>0</v>
      </c>
      <c r="E118" s="26">
        <f>SUMPRODUCT(('PV - LISTE DES RESERVES - GPA'!$F$10:$F$123=$D$103)*('PV - LISTE DES RESERVES - GPA'!$I$10:$I$123=C118)*('PV - LISTE DES RESERVES - GPA'!$N$10:$N$123="levée"))</f>
        <v>0</v>
      </c>
      <c r="F118" s="57" t="e">
        <f t="shared" si="4"/>
        <v>#DIV/0!</v>
      </c>
    </row>
    <row r="119" spans="2:6" ht="14">
      <c r="B119" s="56" t="s">
        <v>93</v>
      </c>
      <c r="C119" s="136" t="s">
        <v>66</v>
      </c>
      <c r="D119" s="26">
        <f>SUMPRODUCT(('PV - LISTE DES RESERVES - GPA'!$F$10:$F$123=$D$103)*('PV - LISTE DES RESERVES - GPA'!$I$10:$I$123=C119))</f>
        <v>0</v>
      </c>
      <c r="E119" s="26">
        <f>SUMPRODUCT(('PV - LISTE DES RESERVES - GPA'!$F$10:$F$123=$D$103)*('PV - LISTE DES RESERVES - GPA'!$I$10:$I$123=C119)*('PV - LISTE DES RESERVES - GPA'!$N$10:$N$123="levée"))</f>
        <v>0</v>
      </c>
      <c r="F119" s="57" t="e">
        <f t="shared" si="4"/>
        <v>#DIV/0!</v>
      </c>
    </row>
    <row r="120" spans="2:6" ht="15" thickBot="1">
      <c r="B120" s="137" t="s">
        <v>35</v>
      </c>
      <c r="C120" s="138" t="s">
        <v>67</v>
      </c>
      <c r="D120" s="58">
        <f>SUMPRODUCT(('PV - LISTE DES RESERVES - GPA'!$F$10:$F$123=$D$103)*('PV - LISTE DES RESERVES - GPA'!$I$10:$I$123=C120))</f>
        <v>0</v>
      </c>
      <c r="E120" s="58">
        <f>SUMPRODUCT(('PV - LISTE DES RESERVES - GPA'!$F$10:$F$123=$D$103)*('PV - LISTE DES RESERVES - GPA'!$I$10:$I$123=C120)*('PV - LISTE DES RESERVES - GPA'!$N$10:$N$123="levée"))</f>
        <v>0</v>
      </c>
      <c r="F120" s="59" t="e">
        <f t="shared" si="4"/>
        <v>#DIV/0!</v>
      </c>
    </row>
    <row r="121" spans="2:6" s="66" customFormat="1" ht="28" customHeight="1" thickBot="1">
      <c r="B121" s="281" t="s">
        <v>7</v>
      </c>
      <c r="C121" s="282"/>
      <c r="D121" s="63">
        <f>SUM(D104:D120)</f>
        <v>0</v>
      </c>
      <c r="E121" s="64">
        <f>SUM(E104:E120)</f>
        <v>0</v>
      </c>
      <c r="F121" s="65" t="e">
        <f>E121/D121</f>
        <v>#DIV/0!</v>
      </c>
    </row>
    <row r="122" spans="2:6" ht="14" thickTop="1"/>
    <row r="151" spans="4:6" s="4" customFormat="1">
      <c r="D151" s="29"/>
      <c r="E151" s="29"/>
      <c r="F151" s="29"/>
    </row>
  </sheetData>
  <dataConsolidate/>
  <mergeCells count="8">
    <mergeCell ref="B79:C79"/>
    <mergeCell ref="B100:C100"/>
    <mergeCell ref="B121:C121"/>
    <mergeCell ref="C2:F2"/>
    <mergeCell ref="E29:F32"/>
    <mergeCell ref="E34:F37"/>
    <mergeCell ref="B26:C26"/>
    <mergeCell ref="B58:C58"/>
  </mergeCells>
  <phoneticPr fontId="5" type="noConversion"/>
  <pageMargins left="0.78740157499999996" right="0.78740157499999996" top="0.984251969" bottom="0.984251969" header="0.4921259845" footer="0.4921259845"/>
  <pageSetup paperSize="9" scale="55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AB48"/>
  <sheetViews>
    <sheetView view="pageBreakPreview" zoomScale="81" zoomScaleNormal="100" zoomScaleSheetLayoutView="70" workbookViewId="0">
      <selection activeCell="I10" sqref="I10:I15"/>
    </sheetView>
  </sheetViews>
  <sheetFormatPr baseColWidth="10" defaultColWidth="11.5" defaultRowHeight="18"/>
  <cols>
    <col min="1" max="1" width="20.83203125" style="15" customWidth="1"/>
    <col min="2" max="2" width="27.1640625" style="16" bestFit="1" customWidth="1"/>
    <col min="3" max="3" width="18.5" style="17" customWidth="1"/>
    <col min="4" max="4" width="28.1640625" style="7" customWidth="1"/>
    <col min="5" max="5" width="58.5" style="18" customWidth="1"/>
    <col min="6" max="6" width="20" style="7" customWidth="1"/>
    <col min="7" max="7" width="20" style="14" customWidth="1"/>
    <col min="8" max="8" width="20" style="9" customWidth="1"/>
    <col min="9" max="9" width="40" style="20" customWidth="1"/>
    <col min="10" max="10" width="40" style="7" customWidth="1"/>
    <col min="11" max="11" width="28.5" style="19" customWidth="1"/>
    <col min="12" max="12" width="21.83203125" style="13" customWidth="1"/>
    <col min="13" max="13" width="16.33203125" style="13" customWidth="1"/>
    <col min="14" max="15" width="19.1640625" style="10" customWidth="1"/>
    <col min="16" max="16" width="28.5" style="23" customWidth="1"/>
    <col min="17" max="17" width="42.5" style="16" customWidth="1"/>
    <col min="18" max="18" width="28.5" style="16" customWidth="1"/>
    <col min="19" max="19" width="72.33203125" style="16" customWidth="1"/>
    <col min="20" max="20" width="11.5" style="16"/>
    <col min="21" max="21" width="19.5" style="16" customWidth="1"/>
    <col min="22" max="22" width="18.83203125" style="7" customWidth="1"/>
    <col min="23" max="23" width="19" style="16" customWidth="1"/>
    <col min="24" max="16384" width="11.5" style="16"/>
  </cols>
  <sheetData>
    <row r="2" spans="1:28" ht="20">
      <c r="A2" s="298">
        <f>RECAP!C2</f>
        <v>0</v>
      </c>
      <c r="B2" s="298"/>
      <c r="C2" s="298"/>
      <c r="D2" s="298"/>
      <c r="E2" s="298"/>
      <c r="F2" s="298"/>
      <c r="G2" s="298"/>
      <c r="H2" s="298"/>
      <c r="I2" s="298"/>
      <c r="J2" s="298"/>
      <c r="K2" s="298"/>
      <c r="L2" s="298"/>
      <c r="M2" s="298"/>
      <c r="N2" s="298"/>
      <c r="O2" s="76"/>
    </row>
    <row r="3" spans="1:28" ht="12.75" customHeight="1">
      <c r="A3" s="298"/>
      <c r="B3" s="298"/>
      <c r="C3" s="298"/>
      <c r="D3" s="298"/>
      <c r="E3" s="298"/>
      <c r="F3" s="298"/>
      <c r="G3" s="298"/>
      <c r="H3" s="298"/>
      <c r="I3" s="298"/>
      <c r="J3" s="298"/>
      <c r="K3" s="298"/>
      <c r="L3" s="298"/>
      <c r="M3" s="298"/>
      <c r="N3" s="298"/>
      <c r="O3" s="76"/>
    </row>
    <row r="4" spans="1:28" ht="25.5" customHeight="1">
      <c r="A4" s="299" t="s">
        <v>68</v>
      </c>
      <c r="B4" s="299"/>
      <c r="C4" s="299"/>
      <c r="D4" s="299"/>
      <c r="E4" s="299"/>
      <c r="F4" s="299"/>
      <c r="G4" s="299"/>
      <c r="H4" s="299"/>
      <c r="I4" s="299"/>
      <c r="J4" s="299"/>
      <c r="K4" s="299"/>
      <c r="L4" s="299"/>
      <c r="M4" s="299"/>
      <c r="N4" s="299"/>
      <c r="O4" s="39"/>
      <c r="P4" s="42"/>
      <c r="Q4" s="43"/>
    </row>
    <row r="5" spans="1:28" ht="25.5" customHeight="1">
      <c r="A5" s="22" t="s">
        <v>14</v>
      </c>
      <c r="B5" s="39"/>
      <c r="C5" s="77"/>
      <c r="D5" s="44" t="s">
        <v>21</v>
      </c>
      <c r="E5" s="39"/>
      <c r="F5" s="39"/>
      <c r="G5" s="40"/>
      <c r="H5" s="39"/>
      <c r="I5" s="39"/>
      <c r="J5" s="39"/>
      <c r="K5" s="39"/>
      <c r="L5" s="41"/>
      <c r="M5" s="41"/>
      <c r="N5" s="39"/>
      <c r="O5" s="39"/>
      <c r="P5" s="42"/>
      <c r="Q5" s="43"/>
    </row>
    <row r="6" spans="1:28" ht="25.5" customHeight="1">
      <c r="A6" s="21">
        <f ca="1">TODAY()</f>
        <v>43909</v>
      </c>
      <c r="B6" s="39"/>
      <c r="C6" s="78"/>
      <c r="D6" s="44" t="s">
        <v>22</v>
      </c>
      <c r="E6" s="39"/>
      <c r="F6" s="39"/>
      <c r="G6" s="40"/>
      <c r="H6" s="39"/>
      <c r="I6" s="39"/>
      <c r="J6" s="39"/>
      <c r="K6" s="39"/>
      <c r="L6" s="41"/>
      <c r="M6" s="41"/>
      <c r="N6" s="39"/>
      <c r="O6" s="39"/>
      <c r="P6" s="42"/>
      <c r="Q6" s="43"/>
    </row>
    <row r="7" spans="1:28" ht="24.75" customHeight="1" thickBot="1">
      <c r="A7" s="22"/>
      <c r="B7" s="17"/>
      <c r="D7" s="38"/>
      <c r="E7" s="7"/>
      <c r="K7" s="8"/>
      <c r="Q7" s="7"/>
    </row>
    <row r="8" spans="1:28" s="134" customFormat="1" ht="57" customHeight="1" thickBot="1">
      <c r="A8" s="290" t="s">
        <v>69</v>
      </c>
      <c r="B8" s="294" t="s">
        <v>10</v>
      </c>
      <c r="C8" s="296" t="s">
        <v>70</v>
      </c>
      <c r="D8" s="294" t="s">
        <v>71</v>
      </c>
      <c r="E8" s="294" t="s">
        <v>9</v>
      </c>
      <c r="F8" s="294" t="s">
        <v>72</v>
      </c>
      <c r="G8" s="308" t="s">
        <v>1</v>
      </c>
      <c r="H8" s="310" t="s">
        <v>2</v>
      </c>
      <c r="I8" s="294" t="s">
        <v>3</v>
      </c>
      <c r="J8" s="294" t="s">
        <v>11</v>
      </c>
      <c r="K8" s="302" t="s">
        <v>8</v>
      </c>
      <c r="L8" s="308" t="s">
        <v>73</v>
      </c>
      <c r="M8" s="308" t="s">
        <v>74</v>
      </c>
      <c r="N8" s="302" t="s">
        <v>75</v>
      </c>
      <c r="O8" s="302" t="s">
        <v>15</v>
      </c>
      <c r="P8" s="302" t="s">
        <v>103</v>
      </c>
      <c r="Q8" s="306" t="s">
        <v>76</v>
      </c>
      <c r="R8" s="304" t="s">
        <v>77</v>
      </c>
      <c r="S8" s="302" t="s">
        <v>95</v>
      </c>
      <c r="T8" s="300" t="s">
        <v>96</v>
      </c>
      <c r="U8" s="301"/>
      <c r="V8" s="292" t="s">
        <v>99</v>
      </c>
      <c r="W8" s="131"/>
      <c r="X8" s="131"/>
      <c r="Y8" s="131"/>
      <c r="Z8" s="132"/>
      <c r="AA8" s="131"/>
      <c r="AB8" s="133"/>
    </row>
    <row r="9" spans="1:28" s="134" customFormat="1" ht="57" customHeight="1" thickBot="1">
      <c r="A9" s="291"/>
      <c r="B9" s="295"/>
      <c r="C9" s="297"/>
      <c r="D9" s="295"/>
      <c r="E9" s="295"/>
      <c r="F9" s="295"/>
      <c r="G9" s="309"/>
      <c r="H9" s="311"/>
      <c r="I9" s="295"/>
      <c r="J9" s="295"/>
      <c r="K9" s="303"/>
      <c r="L9" s="309"/>
      <c r="M9" s="309"/>
      <c r="N9" s="303"/>
      <c r="O9" s="303"/>
      <c r="P9" s="303"/>
      <c r="Q9" s="307"/>
      <c r="R9" s="305"/>
      <c r="S9" s="303"/>
      <c r="T9" s="131" t="s">
        <v>98</v>
      </c>
      <c r="U9" s="131" t="s">
        <v>97</v>
      </c>
      <c r="V9" s="293"/>
      <c r="W9" s="131"/>
      <c r="X9" s="131"/>
      <c r="Y9" s="131"/>
      <c r="Z9" s="132"/>
      <c r="AA9" s="131"/>
      <c r="AB9" s="133"/>
    </row>
    <row r="10" spans="1:28" s="55" customFormat="1" ht="17">
      <c r="A10" s="122">
        <v>1</v>
      </c>
      <c r="B10" s="24" t="s">
        <v>100</v>
      </c>
      <c r="C10" s="67" t="s">
        <v>24</v>
      </c>
      <c r="D10" s="67" t="s">
        <v>33</v>
      </c>
      <c r="E10" s="68" t="s">
        <v>193</v>
      </c>
      <c r="F10" s="69" t="s">
        <v>101</v>
      </c>
      <c r="G10" s="70">
        <v>43891</v>
      </c>
      <c r="H10" s="70">
        <v>43891</v>
      </c>
      <c r="I10" s="67"/>
      <c r="J10" s="67"/>
      <c r="K10" s="71"/>
      <c r="L10" s="70"/>
      <c r="M10" s="50" t="s">
        <v>204</v>
      </c>
      <c r="N10" s="123" t="s">
        <v>98</v>
      </c>
      <c r="O10" s="51"/>
      <c r="P10" s="52"/>
      <c r="Q10" s="71"/>
      <c r="R10" s="124"/>
      <c r="S10" s="124"/>
      <c r="T10" s="125"/>
      <c r="U10" s="126"/>
      <c r="V10" s="127"/>
      <c r="W10" s="123"/>
      <c r="X10" s="128"/>
      <c r="Y10" s="128"/>
      <c r="Z10" s="129"/>
      <c r="AA10" s="124"/>
      <c r="AB10" s="130"/>
    </row>
    <row r="11" spans="1:28" s="55" customFormat="1" ht="17">
      <c r="A11" s="122">
        <v>2</v>
      </c>
      <c r="B11" s="24" t="s">
        <v>199</v>
      </c>
      <c r="C11" s="94" t="s">
        <v>25</v>
      </c>
      <c r="D11" s="94" t="s">
        <v>34</v>
      </c>
      <c r="E11" s="95" t="s">
        <v>194</v>
      </c>
      <c r="F11" s="74" t="s">
        <v>102</v>
      </c>
      <c r="G11" s="74">
        <v>43876</v>
      </c>
      <c r="H11" s="74">
        <v>43876</v>
      </c>
      <c r="I11" s="94"/>
      <c r="J11" s="94"/>
      <c r="K11" s="53"/>
      <c r="L11" s="74"/>
      <c r="M11" s="97" t="s">
        <v>205</v>
      </c>
      <c r="N11" s="72"/>
      <c r="O11" s="98"/>
      <c r="P11" s="99"/>
      <c r="Q11" s="53"/>
      <c r="R11" s="49"/>
      <c r="S11" s="49"/>
      <c r="T11" s="54"/>
      <c r="U11" s="100"/>
      <c r="V11" s="73"/>
      <c r="W11" s="72"/>
      <c r="X11" s="101"/>
      <c r="Y11" s="101"/>
      <c r="Z11" s="102"/>
      <c r="AA11" s="49"/>
      <c r="AB11" s="103"/>
    </row>
    <row r="12" spans="1:28" s="55" customFormat="1" ht="17">
      <c r="A12" s="122">
        <v>3</v>
      </c>
      <c r="B12" s="24" t="s">
        <v>200</v>
      </c>
      <c r="C12" s="94" t="s">
        <v>25</v>
      </c>
      <c r="D12" s="94" t="s">
        <v>34</v>
      </c>
      <c r="E12" s="95" t="s">
        <v>195</v>
      </c>
      <c r="F12" s="74" t="s">
        <v>94</v>
      </c>
      <c r="G12" s="74">
        <v>43861</v>
      </c>
      <c r="H12" s="74">
        <v>43861</v>
      </c>
      <c r="I12" s="94"/>
      <c r="J12" s="94"/>
      <c r="K12" s="53"/>
      <c r="L12" s="74"/>
      <c r="M12" s="97" t="s">
        <v>204</v>
      </c>
      <c r="N12" s="72" t="s">
        <v>98</v>
      </c>
      <c r="O12" s="98"/>
      <c r="P12" s="99"/>
      <c r="Q12" s="53"/>
      <c r="R12" s="49"/>
      <c r="S12" s="49"/>
      <c r="T12" s="54"/>
      <c r="U12" s="100"/>
      <c r="V12" s="73"/>
      <c r="W12" s="72"/>
      <c r="X12" s="101"/>
      <c r="Y12" s="101"/>
      <c r="Z12" s="102"/>
      <c r="AA12" s="49"/>
      <c r="AB12" s="103"/>
    </row>
    <row r="13" spans="1:28" s="55" customFormat="1" ht="17">
      <c r="A13" s="122">
        <v>4</v>
      </c>
      <c r="B13" s="24" t="s">
        <v>201</v>
      </c>
      <c r="C13" s="94" t="s">
        <v>26</v>
      </c>
      <c r="D13" s="94" t="s">
        <v>35</v>
      </c>
      <c r="E13" s="95" t="s">
        <v>196</v>
      </c>
      <c r="F13" s="74" t="s">
        <v>101</v>
      </c>
      <c r="G13" s="74">
        <v>43861</v>
      </c>
      <c r="H13" s="74">
        <v>43861</v>
      </c>
      <c r="I13" s="67"/>
      <c r="J13" s="94"/>
      <c r="K13" s="53"/>
      <c r="L13" s="74"/>
      <c r="M13" s="97" t="s">
        <v>205</v>
      </c>
      <c r="N13" s="72"/>
      <c r="O13" s="98"/>
      <c r="P13" s="99"/>
      <c r="Q13" s="49"/>
      <c r="R13" s="49"/>
      <c r="S13" s="49"/>
      <c r="T13" s="54"/>
      <c r="U13" s="100"/>
      <c r="V13" s="73"/>
      <c r="W13" s="72"/>
      <c r="X13" s="101"/>
      <c r="Y13" s="104"/>
      <c r="Z13" s="105"/>
      <c r="AA13" s="49"/>
      <c r="AB13" s="103"/>
    </row>
    <row r="14" spans="1:28" s="55" customFormat="1" ht="17">
      <c r="A14" s="122">
        <v>5</v>
      </c>
      <c r="B14" s="24" t="s">
        <v>202</v>
      </c>
      <c r="C14" s="94" t="s">
        <v>53</v>
      </c>
      <c r="D14" s="94" t="s">
        <v>34</v>
      </c>
      <c r="E14" s="95" t="s">
        <v>197</v>
      </c>
      <c r="F14" s="74" t="s">
        <v>101</v>
      </c>
      <c r="G14" s="74">
        <v>43889</v>
      </c>
      <c r="H14" s="74">
        <v>43889</v>
      </c>
      <c r="I14" s="94"/>
      <c r="J14" s="94"/>
      <c r="K14" s="53"/>
      <c r="L14" s="74"/>
      <c r="M14" s="97" t="s">
        <v>205</v>
      </c>
      <c r="N14" s="72"/>
      <c r="O14" s="98"/>
      <c r="P14" s="99"/>
      <c r="Q14" s="53"/>
      <c r="R14" s="49"/>
      <c r="S14" s="49"/>
      <c r="T14" s="54"/>
      <c r="U14" s="100"/>
      <c r="V14" s="73"/>
      <c r="W14" s="72"/>
      <c r="X14" s="101"/>
      <c r="Y14" s="101"/>
      <c r="Z14" s="102"/>
      <c r="AA14" s="49"/>
      <c r="AB14" s="103"/>
    </row>
    <row r="15" spans="1:28" s="55" customFormat="1" ht="17">
      <c r="A15" s="122">
        <v>6</v>
      </c>
      <c r="B15" s="24" t="s">
        <v>203</v>
      </c>
      <c r="C15" s="94" t="s">
        <v>53</v>
      </c>
      <c r="D15" s="94" t="s">
        <v>34</v>
      </c>
      <c r="E15" s="95" t="s">
        <v>198</v>
      </c>
      <c r="F15" s="74" t="s">
        <v>102</v>
      </c>
      <c r="G15" s="74">
        <v>43903</v>
      </c>
      <c r="H15" s="74">
        <v>43903</v>
      </c>
      <c r="I15" s="94"/>
      <c r="J15" s="94"/>
      <c r="K15" s="53"/>
      <c r="L15" s="74"/>
      <c r="M15" s="97" t="s">
        <v>204</v>
      </c>
      <c r="N15" s="72" t="s">
        <v>98</v>
      </c>
      <c r="O15" s="98"/>
      <c r="P15" s="99"/>
      <c r="Q15" s="53"/>
      <c r="R15" s="49"/>
      <c r="S15" s="49"/>
      <c r="T15" s="54"/>
      <c r="U15" s="100"/>
      <c r="V15" s="73"/>
      <c r="W15" s="72"/>
      <c r="X15" s="101"/>
      <c r="Y15" s="101"/>
      <c r="Z15" s="102"/>
      <c r="AA15" s="49"/>
      <c r="AB15" s="103"/>
    </row>
    <row r="16" spans="1:28" s="55" customFormat="1" ht="17">
      <c r="A16" s="92"/>
      <c r="B16" s="93"/>
      <c r="C16" s="94" t="s">
        <v>27</v>
      </c>
      <c r="D16" s="94" t="s">
        <v>36</v>
      </c>
      <c r="E16" s="95"/>
      <c r="F16" s="96"/>
      <c r="G16" s="74"/>
      <c r="H16" s="94"/>
      <c r="I16" s="94"/>
      <c r="J16" s="94"/>
      <c r="K16" s="53"/>
      <c r="L16" s="74"/>
      <c r="M16" s="97"/>
      <c r="N16" s="72"/>
      <c r="O16" s="98"/>
      <c r="P16" s="99"/>
      <c r="Q16" s="53"/>
      <c r="R16" s="49"/>
      <c r="S16" s="49"/>
      <c r="T16" s="54"/>
      <c r="U16" s="100"/>
      <c r="V16" s="73"/>
      <c r="W16" s="72"/>
      <c r="X16" s="101"/>
      <c r="Y16" s="101"/>
      <c r="Z16" s="102"/>
      <c r="AA16" s="49"/>
      <c r="AB16" s="103"/>
    </row>
    <row r="17" spans="1:28" s="55" customFormat="1" ht="17">
      <c r="A17" s="92"/>
      <c r="B17" s="93"/>
      <c r="C17" s="94" t="s">
        <v>28</v>
      </c>
      <c r="D17" s="94" t="s">
        <v>37</v>
      </c>
      <c r="E17" s="95"/>
      <c r="F17" s="96"/>
      <c r="G17" s="74"/>
      <c r="H17" s="94"/>
      <c r="I17" s="94"/>
      <c r="J17" s="94"/>
      <c r="K17" s="53"/>
      <c r="L17" s="74"/>
      <c r="M17" s="97"/>
      <c r="N17" s="72"/>
      <c r="O17" s="98"/>
      <c r="P17" s="99"/>
      <c r="Q17" s="53"/>
      <c r="R17" s="49"/>
      <c r="S17" s="49"/>
      <c r="T17" s="54"/>
      <c r="U17" s="100"/>
      <c r="V17" s="73"/>
      <c r="W17" s="72"/>
      <c r="X17" s="49"/>
      <c r="Y17" s="101"/>
      <c r="Z17" s="102"/>
      <c r="AA17" s="49"/>
      <c r="AB17" s="103"/>
    </row>
    <row r="18" spans="1:28" s="55" customFormat="1" ht="17">
      <c r="A18" s="92"/>
      <c r="B18" s="93"/>
      <c r="C18" s="94" t="s">
        <v>28</v>
      </c>
      <c r="D18" s="94" t="s">
        <v>38</v>
      </c>
      <c r="E18" s="95"/>
      <c r="F18" s="96"/>
      <c r="G18" s="74"/>
      <c r="H18" s="94"/>
      <c r="I18" s="94"/>
      <c r="J18" s="94"/>
      <c r="K18" s="53"/>
      <c r="L18" s="74"/>
      <c r="M18" s="97"/>
      <c r="N18" s="72"/>
      <c r="O18" s="98"/>
      <c r="P18" s="99"/>
      <c r="Q18" s="53"/>
      <c r="R18" s="49"/>
      <c r="S18" s="49"/>
      <c r="T18" s="54"/>
      <c r="U18" s="100"/>
      <c r="V18" s="73"/>
      <c r="W18" s="72"/>
      <c r="X18" s="49"/>
      <c r="Y18" s="101"/>
      <c r="Z18" s="102"/>
      <c r="AA18" s="49"/>
      <c r="AB18" s="103"/>
    </row>
    <row r="19" spans="1:28" s="55" customFormat="1" ht="17">
      <c r="A19" s="92"/>
      <c r="B19" s="93"/>
      <c r="C19" s="94" t="s">
        <v>28</v>
      </c>
      <c r="D19" s="94" t="s">
        <v>39</v>
      </c>
      <c r="E19" s="95"/>
      <c r="F19" s="96"/>
      <c r="G19" s="74"/>
      <c r="H19" s="94"/>
      <c r="I19" s="94"/>
      <c r="J19" s="94"/>
      <c r="K19" s="53"/>
      <c r="L19" s="74"/>
      <c r="M19" s="97"/>
      <c r="N19" s="72"/>
      <c r="O19" s="98"/>
      <c r="P19" s="99"/>
      <c r="Q19" s="53"/>
      <c r="R19" s="49"/>
      <c r="S19" s="49"/>
      <c r="T19" s="54"/>
      <c r="U19" s="100"/>
      <c r="V19" s="73"/>
      <c r="W19" s="72"/>
      <c r="X19" s="101"/>
      <c r="Y19" s="101"/>
      <c r="Z19" s="106"/>
      <c r="AA19" s="49"/>
      <c r="AB19" s="103"/>
    </row>
    <row r="20" spans="1:28" s="55" customFormat="1" ht="17">
      <c r="A20" s="92"/>
      <c r="B20" s="93"/>
      <c r="C20" s="94" t="s">
        <v>28</v>
      </c>
      <c r="D20" s="94" t="s">
        <v>33</v>
      </c>
      <c r="E20" s="95"/>
      <c r="F20" s="96"/>
      <c r="G20" s="74"/>
      <c r="H20" s="94"/>
      <c r="I20" s="94"/>
      <c r="J20" s="94"/>
      <c r="K20" s="53"/>
      <c r="L20" s="74"/>
      <c r="M20" s="97"/>
      <c r="N20" s="72"/>
      <c r="O20" s="98"/>
      <c r="P20" s="99"/>
      <c r="Q20" s="53"/>
      <c r="R20" s="49"/>
      <c r="S20" s="49"/>
      <c r="T20" s="54"/>
      <c r="U20" s="100"/>
      <c r="V20" s="73"/>
      <c r="W20" s="72"/>
      <c r="X20" s="101"/>
      <c r="Y20" s="101"/>
      <c r="Z20" s="106"/>
      <c r="AA20" s="49"/>
      <c r="AB20" s="103"/>
    </row>
    <row r="21" spans="1:28" s="55" customFormat="1" ht="17">
      <c r="A21" s="92"/>
      <c r="B21" s="93"/>
      <c r="C21" s="94" t="s">
        <v>28</v>
      </c>
      <c r="D21" s="94" t="s">
        <v>33</v>
      </c>
      <c r="E21" s="95"/>
      <c r="F21" s="96"/>
      <c r="G21" s="74"/>
      <c r="H21" s="94"/>
      <c r="I21" s="94"/>
      <c r="J21" s="94"/>
      <c r="K21" s="53"/>
      <c r="L21" s="74"/>
      <c r="M21" s="97"/>
      <c r="N21" s="72"/>
      <c r="O21" s="98"/>
      <c r="P21" s="99"/>
      <c r="Q21" s="53"/>
      <c r="R21" s="49"/>
      <c r="S21" s="49"/>
      <c r="T21" s="54"/>
      <c r="U21" s="100"/>
      <c r="V21" s="73"/>
      <c r="W21" s="72"/>
      <c r="X21" s="101"/>
      <c r="Y21" s="101"/>
      <c r="Z21" s="102"/>
      <c r="AA21" s="49"/>
      <c r="AB21" s="103"/>
    </row>
    <row r="22" spans="1:28" s="55" customFormat="1" ht="17">
      <c r="A22" s="92"/>
      <c r="B22" s="93"/>
      <c r="C22" s="94" t="s">
        <v>28</v>
      </c>
      <c r="D22" s="94" t="s">
        <v>40</v>
      </c>
      <c r="E22" s="95"/>
      <c r="F22" s="96"/>
      <c r="G22" s="74"/>
      <c r="H22" s="94"/>
      <c r="I22" s="94"/>
      <c r="J22" s="94"/>
      <c r="K22" s="53"/>
      <c r="L22" s="74"/>
      <c r="M22" s="97"/>
      <c r="N22" s="72"/>
      <c r="O22" s="98"/>
      <c r="P22" s="99"/>
      <c r="Q22" s="53"/>
      <c r="R22" s="49"/>
      <c r="S22" s="49"/>
      <c r="T22" s="54"/>
      <c r="U22" s="100"/>
      <c r="V22" s="73"/>
      <c r="W22" s="72"/>
      <c r="X22" s="101"/>
      <c r="Y22" s="101"/>
      <c r="Z22" s="102"/>
      <c r="AA22" s="49"/>
      <c r="AB22" s="103"/>
    </row>
    <row r="23" spans="1:28" s="55" customFormat="1" ht="17">
      <c r="A23" s="92"/>
      <c r="B23" s="93"/>
      <c r="C23" s="94" t="s">
        <v>28</v>
      </c>
      <c r="D23" s="94" t="s">
        <v>41</v>
      </c>
      <c r="E23" s="95"/>
      <c r="F23" s="96"/>
      <c r="G23" s="74"/>
      <c r="H23" s="94"/>
      <c r="I23" s="94"/>
      <c r="J23" s="94"/>
      <c r="K23" s="53"/>
      <c r="L23" s="74"/>
      <c r="M23" s="97"/>
      <c r="N23" s="72"/>
      <c r="O23" s="98"/>
      <c r="P23" s="99"/>
      <c r="Q23" s="53"/>
      <c r="R23" s="49"/>
      <c r="S23" s="49"/>
      <c r="T23" s="54"/>
      <c r="U23" s="100"/>
      <c r="V23" s="73"/>
      <c r="W23" s="72"/>
      <c r="X23" s="101"/>
      <c r="Y23" s="101"/>
      <c r="Z23" s="102"/>
      <c r="AA23" s="49"/>
      <c r="AB23" s="103"/>
    </row>
    <row r="24" spans="1:28" s="55" customFormat="1" ht="17">
      <c r="A24" s="92"/>
      <c r="B24" s="93"/>
      <c r="C24" s="94" t="s">
        <v>28</v>
      </c>
      <c r="D24" s="94" t="s">
        <v>42</v>
      </c>
      <c r="E24" s="95"/>
      <c r="F24" s="96"/>
      <c r="G24" s="74"/>
      <c r="H24" s="94"/>
      <c r="I24" s="94"/>
      <c r="J24" s="94"/>
      <c r="K24" s="53"/>
      <c r="L24" s="74"/>
      <c r="M24" s="97"/>
      <c r="N24" s="72"/>
      <c r="O24" s="98"/>
      <c r="P24" s="99"/>
      <c r="Q24" s="53"/>
      <c r="R24" s="49"/>
      <c r="S24" s="49"/>
      <c r="T24" s="54"/>
      <c r="U24" s="100"/>
      <c r="V24" s="73"/>
      <c r="W24" s="72"/>
      <c r="X24" s="101"/>
      <c r="Y24" s="101"/>
      <c r="Z24" s="102"/>
      <c r="AA24" s="49"/>
      <c r="AB24" s="103"/>
    </row>
    <row r="25" spans="1:28" s="55" customFormat="1" ht="17">
      <c r="A25" s="92"/>
      <c r="B25" s="93"/>
      <c r="C25" s="94" t="s">
        <v>29</v>
      </c>
      <c r="D25" s="94" t="s">
        <v>43</v>
      </c>
      <c r="E25" s="95"/>
      <c r="F25" s="74"/>
      <c r="G25" s="74"/>
      <c r="H25" s="94"/>
      <c r="I25" s="94"/>
      <c r="J25" s="94"/>
      <c r="K25" s="53"/>
      <c r="L25" s="74"/>
      <c r="M25" s="97"/>
      <c r="N25" s="72"/>
      <c r="O25" s="98"/>
      <c r="P25" s="99"/>
      <c r="Q25" s="53"/>
      <c r="R25" s="49"/>
      <c r="S25" s="49"/>
      <c r="T25" s="54"/>
      <c r="U25" s="100"/>
      <c r="V25" s="73"/>
      <c r="W25" s="72"/>
      <c r="X25" s="101"/>
      <c r="Y25" s="101"/>
      <c r="Z25" s="102"/>
      <c r="AA25" s="49"/>
      <c r="AB25" s="103"/>
    </row>
    <row r="26" spans="1:28" s="55" customFormat="1" ht="17">
      <c r="A26" s="92"/>
      <c r="B26" s="93"/>
      <c r="C26" s="94" t="s">
        <v>29</v>
      </c>
      <c r="D26" s="94" t="s">
        <v>44</v>
      </c>
      <c r="E26" s="95"/>
      <c r="F26" s="74"/>
      <c r="G26" s="74"/>
      <c r="H26" s="94"/>
      <c r="I26" s="94"/>
      <c r="J26" s="94"/>
      <c r="K26" s="53"/>
      <c r="L26" s="74"/>
      <c r="M26" s="97"/>
      <c r="N26" s="72"/>
      <c r="O26" s="98"/>
      <c r="P26" s="99"/>
      <c r="Q26" s="53"/>
      <c r="R26" s="49"/>
      <c r="S26" s="49"/>
      <c r="T26" s="54"/>
      <c r="U26" s="100"/>
      <c r="V26" s="73"/>
      <c r="W26" s="72"/>
      <c r="X26" s="101"/>
      <c r="Y26" s="101"/>
      <c r="Z26" s="102"/>
      <c r="AA26" s="49"/>
      <c r="AB26" s="103"/>
    </row>
    <row r="27" spans="1:28" s="55" customFormat="1" ht="17">
      <c r="A27" s="92"/>
      <c r="B27" s="93"/>
      <c r="C27" s="94" t="s">
        <v>30</v>
      </c>
      <c r="D27" s="94" t="s">
        <v>34</v>
      </c>
      <c r="E27" s="95"/>
      <c r="F27" s="96"/>
      <c r="G27" s="74"/>
      <c r="H27" s="94"/>
      <c r="I27" s="94"/>
      <c r="J27" s="94"/>
      <c r="K27" s="53"/>
      <c r="L27" s="74"/>
      <c r="M27" s="97"/>
      <c r="N27" s="72"/>
      <c r="O27" s="98"/>
      <c r="P27" s="99"/>
      <c r="Q27" s="53"/>
      <c r="R27" s="49"/>
      <c r="S27" s="49"/>
      <c r="T27" s="54"/>
      <c r="U27" s="100"/>
      <c r="V27" s="73"/>
      <c r="W27" s="72"/>
      <c r="X27" s="101"/>
      <c r="Y27" s="101"/>
      <c r="Z27" s="102"/>
      <c r="AA27" s="49"/>
      <c r="AB27" s="103"/>
    </row>
    <row r="28" spans="1:28" s="55" customFormat="1" ht="24" customHeight="1">
      <c r="A28" s="92"/>
      <c r="B28" s="93"/>
      <c r="C28" s="94" t="s">
        <v>30</v>
      </c>
      <c r="D28" s="94" t="s">
        <v>34</v>
      </c>
      <c r="E28" s="95"/>
      <c r="F28" s="96"/>
      <c r="G28" s="74"/>
      <c r="H28" s="94"/>
      <c r="I28" s="94"/>
      <c r="J28" s="94"/>
      <c r="K28" s="53"/>
      <c r="L28" s="74"/>
      <c r="M28" s="97"/>
      <c r="N28" s="72"/>
      <c r="O28" s="98"/>
      <c r="P28" s="99"/>
      <c r="Q28" s="53"/>
      <c r="R28" s="49"/>
      <c r="S28" s="49"/>
      <c r="T28" s="54"/>
      <c r="U28" s="100"/>
      <c r="V28" s="73"/>
      <c r="W28" s="72"/>
      <c r="X28" s="101"/>
      <c r="Y28" s="101"/>
      <c r="Z28" s="102"/>
      <c r="AA28" s="49"/>
      <c r="AB28" s="103"/>
    </row>
    <row r="29" spans="1:28" s="55" customFormat="1" ht="17">
      <c r="A29" s="92"/>
      <c r="B29" s="93"/>
      <c r="C29" s="94" t="s">
        <v>30</v>
      </c>
      <c r="D29" s="94" t="s">
        <v>45</v>
      </c>
      <c r="E29" s="95"/>
      <c r="F29" s="74"/>
      <c r="G29" s="74"/>
      <c r="H29" s="94"/>
      <c r="I29" s="94"/>
      <c r="J29" s="94"/>
      <c r="K29" s="53"/>
      <c r="L29" s="74"/>
      <c r="M29" s="97"/>
      <c r="N29" s="72"/>
      <c r="O29" s="98"/>
      <c r="P29" s="99"/>
      <c r="Q29" s="53"/>
      <c r="R29" s="49"/>
      <c r="S29" s="49"/>
      <c r="T29" s="54"/>
      <c r="U29" s="100"/>
      <c r="V29" s="73"/>
      <c r="W29" s="72"/>
      <c r="X29" s="101"/>
      <c r="Y29" s="101"/>
      <c r="Z29" s="102"/>
      <c r="AA29" s="49"/>
      <c r="AB29" s="103"/>
    </row>
    <row r="30" spans="1:28" s="55" customFormat="1" ht="17">
      <c r="A30" s="92"/>
      <c r="B30" s="93"/>
      <c r="C30" s="94" t="s">
        <v>54</v>
      </c>
      <c r="D30" s="94" t="s">
        <v>46</v>
      </c>
      <c r="E30" s="95"/>
      <c r="F30" s="74"/>
      <c r="G30" s="74"/>
      <c r="H30" s="94"/>
      <c r="I30" s="94"/>
      <c r="J30" s="94"/>
      <c r="K30" s="53"/>
      <c r="L30" s="74"/>
      <c r="M30" s="97"/>
      <c r="N30" s="72"/>
      <c r="O30" s="98"/>
      <c r="P30" s="99"/>
      <c r="Q30" s="53"/>
      <c r="R30" s="49"/>
      <c r="S30" s="49"/>
      <c r="T30" s="54"/>
      <c r="U30" s="100"/>
      <c r="V30" s="73"/>
      <c r="W30" s="72"/>
      <c r="X30" s="101"/>
      <c r="Y30" s="101"/>
      <c r="Z30" s="102"/>
      <c r="AA30" s="49"/>
      <c r="AB30" s="103"/>
    </row>
    <row r="31" spans="1:28" s="55" customFormat="1" ht="17">
      <c r="A31" s="92"/>
      <c r="B31" s="93"/>
      <c r="C31" s="94" t="s">
        <v>31</v>
      </c>
      <c r="D31" s="94" t="s">
        <v>46</v>
      </c>
      <c r="E31" s="95"/>
      <c r="F31" s="74"/>
      <c r="G31" s="74"/>
      <c r="H31" s="94"/>
      <c r="I31" s="94"/>
      <c r="J31" s="94"/>
      <c r="K31" s="53"/>
      <c r="L31" s="74"/>
      <c r="M31" s="97"/>
      <c r="N31" s="72"/>
      <c r="O31" s="98"/>
      <c r="P31" s="99"/>
      <c r="Q31" s="53"/>
      <c r="R31" s="49"/>
      <c r="S31" s="49"/>
      <c r="T31" s="54"/>
      <c r="U31" s="100"/>
      <c r="V31" s="73"/>
      <c r="W31" s="72"/>
      <c r="X31" s="101"/>
      <c r="Y31" s="101"/>
      <c r="Z31" s="102"/>
      <c r="AA31" s="49"/>
      <c r="AB31" s="103"/>
    </row>
    <row r="32" spans="1:28" s="55" customFormat="1" ht="17">
      <c r="A32" s="92"/>
      <c r="B32" s="93"/>
      <c r="C32" s="94" t="s">
        <v>31</v>
      </c>
      <c r="D32" s="94" t="s">
        <v>49</v>
      </c>
      <c r="E32" s="95"/>
      <c r="F32" s="74"/>
      <c r="G32" s="74"/>
      <c r="H32" s="94"/>
      <c r="I32" s="94"/>
      <c r="J32" s="94"/>
      <c r="K32" s="53"/>
      <c r="L32" s="74"/>
      <c r="M32" s="97"/>
      <c r="N32" s="72"/>
      <c r="O32" s="98"/>
      <c r="P32" s="99"/>
      <c r="Q32" s="53"/>
      <c r="R32" s="49"/>
      <c r="S32" s="49"/>
      <c r="T32" s="54"/>
      <c r="U32" s="100"/>
      <c r="V32" s="73"/>
      <c r="W32" s="72"/>
      <c r="X32" s="101"/>
      <c r="Y32" s="101"/>
      <c r="Z32" s="102"/>
      <c r="AA32" s="49"/>
      <c r="AB32" s="103"/>
    </row>
    <row r="33" spans="1:28" s="55" customFormat="1" ht="17">
      <c r="A33" s="92"/>
      <c r="B33" s="93"/>
      <c r="C33" s="94" t="s">
        <v>32</v>
      </c>
      <c r="D33" s="94" t="s">
        <v>47</v>
      </c>
      <c r="E33" s="95"/>
      <c r="F33" s="96"/>
      <c r="G33" s="74"/>
      <c r="H33" s="94"/>
      <c r="I33" s="94"/>
      <c r="J33" s="94"/>
      <c r="K33" s="53"/>
      <c r="L33" s="74"/>
      <c r="M33" s="97"/>
      <c r="N33" s="72"/>
      <c r="O33" s="98"/>
      <c r="P33" s="99"/>
      <c r="Q33" s="53"/>
      <c r="R33" s="49"/>
      <c r="S33" s="49"/>
      <c r="T33" s="54"/>
      <c r="U33" s="100"/>
      <c r="V33" s="73"/>
      <c r="W33" s="72"/>
      <c r="X33" s="101"/>
      <c r="Y33" s="101"/>
      <c r="Z33" s="102"/>
      <c r="AA33" s="49"/>
      <c r="AB33" s="103"/>
    </row>
    <row r="34" spans="1:28" s="55" customFormat="1" ht="17">
      <c r="A34" s="92"/>
      <c r="B34" s="93"/>
      <c r="C34" s="94" t="s">
        <v>32</v>
      </c>
      <c r="D34" s="94" t="s">
        <v>36</v>
      </c>
      <c r="E34" s="95"/>
      <c r="F34" s="96"/>
      <c r="G34" s="74"/>
      <c r="H34" s="94"/>
      <c r="I34" s="94"/>
      <c r="J34" s="94"/>
      <c r="K34" s="53"/>
      <c r="L34" s="74"/>
      <c r="M34" s="97"/>
      <c r="N34" s="72"/>
      <c r="O34" s="98"/>
      <c r="P34" s="99"/>
      <c r="Q34" s="53"/>
      <c r="R34" s="49"/>
      <c r="S34" s="49"/>
      <c r="T34" s="54"/>
      <c r="U34" s="100"/>
      <c r="V34" s="73"/>
      <c r="W34" s="72"/>
      <c r="X34" s="101"/>
      <c r="Y34" s="101"/>
      <c r="Z34" s="102"/>
      <c r="AA34" s="49"/>
      <c r="AB34" s="103"/>
    </row>
    <row r="35" spans="1:28" s="55" customFormat="1" ht="17">
      <c r="A35" s="92"/>
      <c r="B35" s="93"/>
      <c r="C35" s="94" t="s">
        <v>32</v>
      </c>
      <c r="D35" s="94" t="s">
        <v>36</v>
      </c>
      <c r="E35" s="95"/>
      <c r="F35" s="96"/>
      <c r="G35" s="74"/>
      <c r="H35" s="94"/>
      <c r="I35" s="94"/>
      <c r="J35" s="94"/>
      <c r="K35" s="53"/>
      <c r="L35" s="74"/>
      <c r="M35" s="97"/>
      <c r="N35" s="72"/>
      <c r="O35" s="98"/>
      <c r="P35" s="99"/>
      <c r="Q35" s="53"/>
      <c r="R35" s="49"/>
      <c r="S35" s="49"/>
      <c r="T35" s="54"/>
      <c r="U35" s="100"/>
      <c r="V35" s="73"/>
      <c r="W35" s="72"/>
      <c r="X35" s="101"/>
      <c r="Y35" s="101"/>
      <c r="Z35" s="102"/>
      <c r="AA35" s="49"/>
      <c r="AB35" s="103"/>
    </row>
    <row r="36" spans="1:28" s="55" customFormat="1" ht="17">
      <c r="A36" s="92"/>
      <c r="B36" s="93"/>
      <c r="C36" s="94" t="s">
        <v>32</v>
      </c>
      <c r="D36" s="94" t="s">
        <v>40</v>
      </c>
      <c r="E36" s="95"/>
      <c r="F36" s="96"/>
      <c r="G36" s="74"/>
      <c r="H36" s="94"/>
      <c r="I36" s="94"/>
      <c r="J36" s="94"/>
      <c r="K36" s="53"/>
      <c r="L36" s="74"/>
      <c r="M36" s="97"/>
      <c r="N36" s="72"/>
      <c r="O36" s="98"/>
      <c r="P36" s="99"/>
      <c r="Q36" s="53"/>
      <c r="R36" s="49"/>
      <c r="S36" s="49"/>
      <c r="T36" s="54"/>
      <c r="U36" s="100"/>
      <c r="V36" s="73"/>
      <c r="W36" s="72"/>
      <c r="X36" s="101"/>
      <c r="Y36" s="101"/>
      <c r="Z36" s="102"/>
      <c r="AA36" s="49"/>
      <c r="AB36" s="103"/>
    </row>
    <row r="37" spans="1:28" s="55" customFormat="1" ht="17">
      <c r="A37" s="92"/>
      <c r="B37" s="93"/>
      <c r="C37" s="94" t="s">
        <v>32</v>
      </c>
      <c r="D37" s="94" t="s">
        <v>48</v>
      </c>
      <c r="E37" s="95"/>
      <c r="F37" s="74"/>
      <c r="G37" s="74"/>
      <c r="H37" s="94"/>
      <c r="I37" s="94"/>
      <c r="J37" s="94"/>
      <c r="K37" s="53"/>
      <c r="L37" s="74"/>
      <c r="M37" s="97"/>
      <c r="N37" s="72"/>
      <c r="O37" s="98"/>
      <c r="P37" s="99"/>
      <c r="Q37" s="53"/>
      <c r="R37" s="49"/>
      <c r="S37" s="49"/>
      <c r="T37" s="54"/>
      <c r="U37" s="100"/>
      <c r="V37" s="73"/>
      <c r="W37" s="72"/>
      <c r="X37" s="101"/>
      <c r="Y37" s="101"/>
      <c r="Z37" s="102"/>
      <c r="AA37" s="49"/>
      <c r="AB37" s="103"/>
    </row>
    <row r="38" spans="1:28" s="55" customFormat="1" ht="17">
      <c r="A38" s="92"/>
      <c r="B38" s="93"/>
      <c r="C38" s="94" t="s">
        <v>32</v>
      </c>
      <c r="D38" s="94" t="s">
        <v>47</v>
      </c>
      <c r="E38" s="95"/>
      <c r="F38" s="74"/>
      <c r="G38" s="74"/>
      <c r="H38" s="94"/>
      <c r="I38" s="94"/>
      <c r="J38" s="94"/>
      <c r="K38" s="53"/>
      <c r="L38" s="74"/>
      <c r="M38" s="97"/>
      <c r="N38" s="72"/>
      <c r="O38" s="98"/>
      <c r="P38" s="99"/>
      <c r="Q38" s="53"/>
      <c r="R38" s="49"/>
      <c r="S38" s="49"/>
      <c r="T38" s="54"/>
      <c r="U38" s="100"/>
      <c r="V38" s="73"/>
      <c r="W38" s="72"/>
      <c r="X38" s="101"/>
      <c r="Y38" s="101"/>
      <c r="Z38" s="102"/>
      <c r="AA38" s="49"/>
      <c r="AB38" s="103"/>
    </row>
    <row r="39" spans="1:28" s="55" customFormat="1" ht="17">
      <c r="A39" s="92"/>
      <c r="B39" s="93"/>
      <c r="C39" s="94" t="s">
        <v>32</v>
      </c>
      <c r="D39" s="94" t="s">
        <v>43</v>
      </c>
      <c r="E39" s="95"/>
      <c r="F39" s="74"/>
      <c r="G39" s="74"/>
      <c r="H39" s="94"/>
      <c r="I39" s="94"/>
      <c r="J39" s="94"/>
      <c r="K39" s="53"/>
      <c r="L39" s="74"/>
      <c r="M39" s="97"/>
      <c r="N39" s="72"/>
      <c r="O39" s="98"/>
      <c r="P39" s="99"/>
      <c r="Q39" s="53"/>
      <c r="R39" s="49"/>
      <c r="S39" s="49"/>
      <c r="T39" s="54"/>
      <c r="U39" s="100"/>
      <c r="V39" s="73"/>
      <c r="W39" s="72"/>
      <c r="X39" s="101"/>
      <c r="Y39" s="101"/>
      <c r="Z39" s="102"/>
      <c r="AA39" s="49"/>
      <c r="AB39" s="103"/>
    </row>
    <row r="40" spans="1:28" s="55" customFormat="1" ht="17">
      <c r="A40" s="92"/>
      <c r="B40" s="93"/>
      <c r="C40" s="94" t="s">
        <v>32</v>
      </c>
      <c r="D40" s="94" t="s">
        <v>36</v>
      </c>
      <c r="E40" s="95"/>
      <c r="F40" s="74"/>
      <c r="G40" s="74"/>
      <c r="H40" s="94"/>
      <c r="I40" s="94"/>
      <c r="J40" s="94"/>
      <c r="K40" s="53"/>
      <c r="L40" s="74"/>
      <c r="M40" s="97"/>
      <c r="N40" s="72"/>
      <c r="O40" s="98"/>
      <c r="P40" s="99"/>
      <c r="Q40" s="53"/>
      <c r="R40" s="49"/>
      <c r="S40" s="49"/>
      <c r="T40" s="54"/>
      <c r="U40" s="49"/>
      <c r="V40" s="73"/>
      <c r="W40" s="72"/>
      <c r="X40" s="101"/>
      <c r="Y40" s="101"/>
      <c r="Z40" s="102"/>
      <c r="AA40" s="49"/>
      <c r="AB40" s="103"/>
    </row>
    <row r="41" spans="1:28" s="55" customFormat="1" thickBot="1">
      <c r="A41" s="107"/>
      <c r="B41" s="108"/>
      <c r="C41" s="109" t="s">
        <v>32</v>
      </c>
      <c r="D41" s="109" t="s">
        <v>36</v>
      </c>
      <c r="E41" s="110"/>
      <c r="F41" s="111"/>
      <c r="G41" s="111"/>
      <c r="H41" s="109"/>
      <c r="I41" s="109"/>
      <c r="J41" s="109"/>
      <c r="K41" s="112"/>
      <c r="L41" s="111"/>
      <c r="M41" s="113"/>
      <c r="N41" s="114"/>
      <c r="O41" s="115"/>
      <c r="P41" s="116"/>
      <c r="Q41" s="112"/>
      <c r="R41" s="117"/>
      <c r="S41" s="117"/>
      <c r="T41" s="75"/>
      <c r="U41" s="117"/>
      <c r="V41" s="118"/>
      <c r="W41" s="114"/>
      <c r="X41" s="119"/>
      <c r="Y41" s="119"/>
      <c r="Z41" s="120"/>
      <c r="AA41" s="117"/>
      <c r="AB41" s="121"/>
    </row>
    <row r="42" spans="1:28" s="55" customFormat="1" ht="16">
      <c r="A42" s="79"/>
      <c r="B42" s="80"/>
      <c r="C42" s="81"/>
      <c r="D42" s="81"/>
      <c r="E42" s="82"/>
      <c r="F42" s="84"/>
      <c r="G42" s="84"/>
      <c r="H42" s="81"/>
      <c r="I42" s="81"/>
      <c r="J42" s="81"/>
      <c r="K42" s="85"/>
      <c r="L42" s="84"/>
      <c r="M42" s="86"/>
      <c r="N42" s="87"/>
      <c r="O42" s="88"/>
      <c r="P42" s="89"/>
      <c r="Q42" s="85"/>
      <c r="T42" s="90"/>
      <c r="V42" s="91"/>
      <c r="W42" s="87"/>
      <c r="X42" s="47"/>
      <c r="Y42" s="47"/>
      <c r="Z42" s="48"/>
    </row>
    <row r="43" spans="1:28" s="55" customFormat="1" ht="16">
      <c r="A43" s="79"/>
      <c r="B43" s="80"/>
      <c r="C43" s="81"/>
      <c r="D43" s="81"/>
      <c r="E43" s="82"/>
      <c r="F43" s="84"/>
      <c r="G43" s="84"/>
      <c r="H43" s="81"/>
      <c r="I43" s="81"/>
      <c r="J43" s="81"/>
      <c r="K43" s="85"/>
      <c r="L43" s="84"/>
      <c r="M43" s="86"/>
      <c r="N43" s="87"/>
      <c r="O43" s="88"/>
      <c r="P43" s="89"/>
      <c r="Q43" s="85"/>
      <c r="T43" s="90"/>
      <c r="V43" s="91"/>
      <c r="W43" s="87"/>
      <c r="X43" s="47"/>
      <c r="Y43" s="47"/>
      <c r="Z43" s="48"/>
    </row>
    <row r="44" spans="1:28" s="55" customFormat="1" ht="16">
      <c r="A44" s="79"/>
      <c r="B44" s="80"/>
      <c r="C44" s="81"/>
      <c r="D44" s="81"/>
      <c r="E44" s="82"/>
      <c r="F44" s="84"/>
      <c r="G44" s="84"/>
      <c r="H44" s="81"/>
      <c r="I44" s="81"/>
      <c r="J44" s="81"/>
      <c r="K44" s="85"/>
      <c r="L44" s="84"/>
      <c r="M44" s="86"/>
      <c r="N44" s="87"/>
      <c r="O44" s="88"/>
      <c r="P44" s="89"/>
      <c r="Q44" s="85"/>
      <c r="T44" s="90"/>
      <c r="V44" s="91"/>
      <c r="W44" s="87"/>
      <c r="X44" s="47"/>
      <c r="Y44" s="47"/>
      <c r="Z44" s="48"/>
    </row>
    <row r="45" spans="1:28" s="55" customFormat="1" ht="16">
      <c r="A45" s="79"/>
      <c r="B45" s="80"/>
      <c r="C45" s="81"/>
      <c r="D45" s="81"/>
      <c r="E45" s="82"/>
      <c r="F45" s="83"/>
      <c r="G45" s="84"/>
      <c r="H45" s="81"/>
      <c r="I45" s="81"/>
      <c r="J45" s="81"/>
      <c r="K45" s="85"/>
      <c r="L45" s="84"/>
      <c r="M45" s="86"/>
      <c r="N45" s="87"/>
      <c r="O45" s="88"/>
      <c r="P45" s="89"/>
      <c r="Q45" s="85"/>
      <c r="T45" s="90"/>
      <c r="V45" s="91"/>
      <c r="W45" s="87"/>
      <c r="X45" s="47"/>
      <c r="Y45" s="47"/>
      <c r="Z45" s="48"/>
    </row>
    <row r="46" spans="1:28" s="55" customFormat="1" ht="16">
      <c r="A46" s="79"/>
      <c r="B46" s="80"/>
      <c r="C46" s="81"/>
      <c r="D46" s="81"/>
      <c r="E46" s="82"/>
      <c r="F46" s="83"/>
      <c r="G46" s="84"/>
      <c r="H46" s="81"/>
      <c r="I46" s="81"/>
      <c r="J46" s="81"/>
      <c r="K46" s="85"/>
      <c r="L46" s="84"/>
      <c r="M46" s="86"/>
      <c r="N46" s="87"/>
      <c r="O46" s="88"/>
      <c r="P46" s="89"/>
      <c r="Q46" s="85"/>
      <c r="T46" s="90"/>
      <c r="V46" s="91"/>
      <c r="W46" s="87"/>
      <c r="X46" s="47"/>
      <c r="Y46" s="47"/>
      <c r="Z46" s="48"/>
    </row>
    <row r="47" spans="1:28" s="55" customFormat="1" ht="16">
      <c r="A47" s="79"/>
      <c r="B47" s="80"/>
      <c r="C47" s="81"/>
      <c r="D47" s="81"/>
      <c r="E47" s="82"/>
      <c r="F47" s="83"/>
      <c r="G47" s="84"/>
      <c r="H47" s="81"/>
      <c r="I47" s="81"/>
      <c r="J47" s="81"/>
      <c r="K47" s="85"/>
      <c r="L47" s="84"/>
      <c r="M47" s="86"/>
      <c r="N47" s="87"/>
      <c r="O47" s="88"/>
      <c r="P47" s="89"/>
      <c r="Q47" s="85"/>
      <c r="T47" s="90"/>
      <c r="V47" s="91"/>
      <c r="W47" s="87"/>
      <c r="X47" s="47"/>
      <c r="Y47" s="47"/>
      <c r="Z47" s="48"/>
    </row>
    <row r="48" spans="1:28" s="55" customFormat="1" ht="16">
      <c r="A48" s="79"/>
      <c r="B48" s="80"/>
      <c r="C48" s="81"/>
      <c r="D48" s="81"/>
      <c r="E48" s="82"/>
      <c r="F48" s="83"/>
      <c r="G48" s="84"/>
      <c r="H48" s="81"/>
      <c r="I48" s="81"/>
      <c r="J48" s="81"/>
      <c r="K48" s="85"/>
      <c r="L48" s="84"/>
      <c r="M48" s="86"/>
      <c r="N48" s="87"/>
      <c r="O48" s="88"/>
      <c r="P48" s="89"/>
      <c r="Q48" s="85"/>
      <c r="T48" s="90"/>
      <c r="V48" s="91"/>
      <c r="W48" s="87"/>
      <c r="X48" s="47"/>
      <c r="Y48" s="47"/>
      <c r="Z48" s="48"/>
    </row>
  </sheetData>
  <autoFilter ref="A1:IV958" xr:uid="{00000000-0009-0000-0000-000001000000}"/>
  <mergeCells count="23">
    <mergeCell ref="A2:N3"/>
    <mergeCell ref="A4:N4"/>
    <mergeCell ref="T8:U8"/>
    <mergeCell ref="S8:S9"/>
    <mergeCell ref="R8:R9"/>
    <mergeCell ref="Q8:Q9"/>
    <mergeCell ref="P8:P9"/>
    <mergeCell ref="O8:O9"/>
    <mergeCell ref="N8:N9"/>
    <mergeCell ref="M8:M9"/>
    <mergeCell ref="L8:L9"/>
    <mergeCell ref="H8:H9"/>
    <mergeCell ref="K8:K9"/>
    <mergeCell ref="J8:J9"/>
    <mergeCell ref="I8:I9"/>
    <mergeCell ref="G8:G9"/>
    <mergeCell ref="A8:A9"/>
    <mergeCell ref="V8:V9"/>
    <mergeCell ref="F8:F9"/>
    <mergeCell ref="E8:E9"/>
    <mergeCell ref="D8:D9"/>
    <mergeCell ref="C8:C9"/>
    <mergeCell ref="B8:B9"/>
  </mergeCells>
  <phoneticPr fontId="5" type="noConversion"/>
  <conditionalFormatting sqref="Q10:Q31 Q33:Q48">
    <cfRule type="expression" dxfId="53" priority="2292" stopIfTrue="1">
      <formula>#REF!&lt;&gt;""</formula>
    </cfRule>
  </conditionalFormatting>
  <conditionalFormatting sqref="Q10:Q31 Q33:Q48">
    <cfRule type="expression" dxfId="52" priority="2293" stopIfTrue="1">
      <formula>$H10&lt;&gt;""</formula>
    </cfRule>
  </conditionalFormatting>
  <conditionalFormatting sqref="F25:F26 F37:F44 V12:V31 F29 F31 F11:F15 V33:V48">
    <cfRule type="expression" dxfId="51" priority="1060">
      <formula>AND(OR($I11="RM1",N11="LIV"),$S11&lt;&gt;0,$T11&lt;&gt;"X")</formula>
    </cfRule>
    <cfRule type="expression" dxfId="50" priority="1061">
      <formula>AND(OR($I11="LIV",N11="RM1"),$S11&lt;&gt;0,$T11&lt;&gt;"X")</formula>
    </cfRule>
    <cfRule type="expression" dxfId="49" priority="1062" stopIfTrue="1">
      <formula>SUM($S11:$T11)=0</formula>
    </cfRule>
    <cfRule type="expression" dxfId="48" priority="1063" stopIfTrue="1">
      <formula>$S11=0</formula>
    </cfRule>
    <cfRule type="expression" dxfId="47" priority="1064" stopIfTrue="1">
      <formula>$R11="X"</formula>
    </cfRule>
  </conditionalFormatting>
  <conditionalFormatting sqref="F25:F26 F37:F44 V12:V31 F29 F31 F11:F15 V33:V48">
    <cfRule type="expression" dxfId="46" priority="1059" stopIfTrue="1">
      <formula>$R11="X"</formula>
    </cfRule>
  </conditionalFormatting>
  <conditionalFormatting sqref="F25:F26 F37:F44 V12:V15 F29 F31 F11:F15 V33:V48">
    <cfRule type="expression" dxfId="45" priority="1975">
      <formula>AND(OR($I11="RM1",N11="LIV"),$S11&lt;&gt;0,$T11&lt;&gt;"X")</formula>
    </cfRule>
    <cfRule type="expression" dxfId="44" priority="1976">
      <formula>AND(OR($I11="LIV",N11="RM1"),$S11&lt;&gt;0,$T11&lt;&gt;"X")</formula>
    </cfRule>
    <cfRule type="expression" dxfId="43" priority="1977" stopIfTrue="1">
      <formula>SUM($S11:$T11)=0</formula>
    </cfRule>
    <cfRule type="expression" dxfId="42" priority="1978" stopIfTrue="1">
      <formula>$S11=0</formula>
    </cfRule>
  </conditionalFormatting>
  <conditionalFormatting sqref="V10:V11">
    <cfRule type="expression" dxfId="41" priority="746">
      <formula>AND(OR($I10="RM1",AD10="LIV"),$S10&lt;&gt;0,$T10&lt;&gt;"X")</formula>
    </cfRule>
    <cfRule type="expression" dxfId="40" priority="747">
      <formula>AND(OR($I10="LIV",AD10="RM1"),$S10&lt;&gt;0,$T10&lt;&gt;"X")</formula>
    </cfRule>
    <cfRule type="expression" dxfId="39" priority="748" stopIfTrue="1">
      <formula>SUM($S10:$T10)=0</formula>
    </cfRule>
    <cfRule type="expression" dxfId="38" priority="749" stopIfTrue="1">
      <formula>$S10=0</formula>
    </cfRule>
    <cfRule type="expression" dxfId="37" priority="750" stopIfTrue="1">
      <formula>$R10="X"</formula>
    </cfRule>
  </conditionalFormatting>
  <conditionalFormatting sqref="V10:V11">
    <cfRule type="expression" dxfId="36" priority="745" stopIfTrue="1">
      <formula>$R10="X"</formula>
    </cfRule>
  </conditionalFormatting>
  <conditionalFormatting sqref="V10:V11 V17:V31">
    <cfRule type="expression" dxfId="35" priority="751">
      <formula>AND(OR($I10="RM1",AD10="LIV"),$S10&lt;&gt;0,$T10&lt;&gt;"X")</formula>
    </cfRule>
    <cfRule type="expression" dxfId="34" priority="752">
      <formula>AND(OR($I10="LIV",AD10="RM1"),$S10&lt;&gt;0,$T10&lt;&gt;"X")</formula>
    </cfRule>
    <cfRule type="expression" dxfId="33" priority="753" stopIfTrue="1">
      <formula>SUM($S10:$T10)=0</formula>
    </cfRule>
    <cfRule type="expression" dxfId="32" priority="754" stopIfTrue="1">
      <formula>$S10=0</formula>
    </cfRule>
  </conditionalFormatting>
  <conditionalFormatting sqref="V32">
    <cfRule type="expression" dxfId="31" priority="127" stopIfTrue="1">
      <formula>$R32="X"</formula>
    </cfRule>
  </conditionalFormatting>
  <conditionalFormatting sqref="F30">
    <cfRule type="expression" dxfId="30" priority="140">
      <formula>AND(OR($I30="RM1",N30="LIV"),$S30&lt;&gt;0,$T30&lt;&gt;"X")</formula>
    </cfRule>
    <cfRule type="expression" dxfId="29" priority="141">
      <formula>AND(OR($I30="LIV",N30="RM1"),$S30&lt;&gt;0,$T30&lt;&gt;"X")</formula>
    </cfRule>
    <cfRule type="expression" dxfId="28" priority="142" stopIfTrue="1">
      <formula>SUM($S30:$T30)=0</formula>
    </cfRule>
    <cfRule type="expression" dxfId="27" priority="143" stopIfTrue="1">
      <formula>$S30=0</formula>
    </cfRule>
    <cfRule type="expression" dxfId="26" priority="144" stopIfTrue="1">
      <formula>$R30="X"</formula>
    </cfRule>
  </conditionalFormatting>
  <conditionalFormatting sqref="F30">
    <cfRule type="expression" dxfId="25" priority="139" stopIfTrue="1">
      <formula>$R30="X"</formula>
    </cfRule>
  </conditionalFormatting>
  <conditionalFormatting sqref="F30">
    <cfRule type="expression" dxfId="24" priority="145">
      <formula>AND(OR($I30="RM1",N30="LIV"),$S30&lt;&gt;0,$T30&lt;&gt;"X")</formula>
    </cfRule>
    <cfRule type="expression" dxfId="23" priority="146">
      <formula>AND(OR($I30="LIV",N30="RM1"),$S30&lt;&gt;0,$T30&lt;&gt;"X")</formula>
    </cfRule>
    <cfRule type="expression" dxfId="22" priority="147" stopIfTrue="1">
      <formula>SUM($S30:$T30)=0</formula>
    </cfRule>
    <cfRule type="expression" dxfId="21" priority="148" stopIfTrue="1">
      <formula>$S30=0</formula>
    </cfRule>
  </conditionalFormatting>
  <conditionalFormatting sqref="Q32">
    <cfRule type="expression" dxfId="20" priority="137" stopIfTrue="1">
      <formula>#REF!&lt;&gt;""</formula>
    </cfRule>
  </conditionalFormatting>
  <conditionalFormatting sqref="Q32">
    <cfRule type="expression" dxfId="19" priority="138" stopIfTrue="1">
      <formula>$H32&lt;&gt;""</formula>
    </cfRule>
  </conditionalFormatting>
  <conditionalFormatting sqref="V32">
    <cfRule type="expression" dxfId="18" priority="128">
      <formula>AND(OR($I32="RM1",AD32="LIV"),$S32&lt;&gt;0,$T32&lt;&gt;"X")</formula>
    </cfRule>
    <cfRule type="expression" dxfId="17" priority="129">
      <formula>AND(OR($I32="LIV",AD32="RM1"),$S32&lt;&gt;0,$T32&lt;&gt;"X")</formula>
    </cfRule>
    <cfRule type="expression" dxfId="16" priority="130" stopIfTrue="1">
      <formula>SUM($S32:$T32)=0</formula>
    </cfRule>
    <cfRule type="expression" dxfId="15" priority="131" stopIfTrue="1">
      <formula>$S32=0</formula>
    </cfRule>
    <cfRule type="expression" dxfId="14" priority="132" stopIfTrue="1">
      <formula>$R32="X"</formula>
    </cfRule>
  </conditionalFormatting>
  <conditionalFormatting sqref="V32">
    <cfRule type="expression" dxfId="13" priority="123">
      <formula>AND(OR($I32="RM1",AD32="LIV"),$S32&lt;&gt;0,$T32&lt;&gt;"X")</formula>
    </cfRule>
    <cfRule type="expression" dxfId="12" priority="124">
      <formula>AND(OR($I32="LIV",AD32="RM1"),$S32&lt;&gt;0,$T32&lt;&gt;"X")</formula>
    </cfRule>
    <cfRule type="expression" dxfId="11" priority="125" stopIfTrue="1">
      <formula>SUM($S32:$T32)=0</formula>
    </cfRule>
    <cfRule type="expression" dxfId="10" priority="126" stopIfTrue="1">
      <formula>$S32=0</formula>
    </cfRule>
  </conditionalFormatting>
  <conditionalFormatting sqref="F32">
    <cfRule type="expression" dxfId="9" priority="104">
      <formula>AND(OR($I32="RM1",N32="LIV"),$S32&lt;&gt;0,$T32&lt;&gt;"X")</formula>
    </cfRule>
    <cfRule type="expression" dxfId="8" priority="105">
      <formula>AND(OR($I32="LIV",N32="RM1"),$S32&lt;&gt;0,$T32&lt;&gt;"X")</formula>
    </cfRule>
    <cfRule type="expression" dxfId="7" priority="106" stopIfTrue="1">
      <formula>SUM($S32:$T32)=0</formula>
    </cfRule>
    <cfRule type="expression" dxfId="6" priority="107" stopIfTrue="1">
      <formula>$S32=0</formula>
    </cfRule>
    <cfRule type="expression" dxfId="5" priority="108" stopIfTrue="1">
      <formula>$R32="X"</formula>
    </cfRule>
  </conditionalFormatting>
  <conditionalFormatting sqref="F32">
    <cfRule type="expression" dxfId="4" priority="103" stopIfTrue="1">
      <formula>$R32="X"</formula>
    </cfRule>
  </conditionalFormatting>
  <conditionalFormatting sqref="F32">
    <cfRule type="expression" dxfId="3" priority="109">
      <formula>AND(OR($I32="RM1",N32="LIV"),$S32&lt;&gt;0,$T32&lt;&gt;"X")</formula>
    </cfRule>
    <cfRule type="expression" dxfId="2" priority="110">
      <formula>AND(OR($I32="LIV",N32="RM1"),$S32&lt;&gt;0,$T32&lt;&gt;"X")</formula>
    </cfRule>
    <cfRule type="expression" dxfId="1" priority="111" stopIfTrue="1">
      <formula>SUM($S32:$T32)=0</formula>
    </cfRule>
    <cfRule type="expression" dxfId="0" priority="112" stopIfTrue="1">
      <formula>$S32=0</formula>
    </cfRule>
  </conditionalFormatting>
  <printOptions horizontalCentered="1"/>
  <pageMargins left="0" right="0" top="0" bottom="0" header="0" footer="0"/>
  <pageSetup paperSize="9" scale="19" fitToHeight="6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BC4684-84DB-5343-805B-80E334D62C87}">
  <dimension ref="A1:K80"/>
  <sheetViews>
    <sheetView showGridLines="0" tabSelected="1" view="pageBreakPreview" zoomScaleNormal="100" zoomScaleSheetLayoutView="100" workbookViewId="0">
      <selection activeCell="B11" sqref="B11:D12"/>
    </sheetView>
  </sheetViews>
  <sheetFormatPr baseColWidth="10" defaultColWidth="12.5" defaultRowHeight="13" customHeight="1"/>
  <cols>
    <col min="1" max="1" width="20.6640625" style="154" customWidth="1"/>
    <col min="2" max="3" width="16" style="154" customWidth="1"/>
    <col min="4" max="4" width="18.83203125" style="154" customWidth="1"/>
    <col min="5" max="8" width="15.6640625" style="154" customWidth="1"/>
    <col min="9" max="11" width="22.33203125" style="154" customWidth="1"/>
    <col min="12" max="255" width="12.5" style="154" customWidth="1"/>
    <col min="256" max="16384" width="12.5" style="154"/>
  </cols>
  <sheetData>
    <row r="1" spans="1:11" ht="102" customHeight="1" thickBot="1">
      <c r="A1" s="153"/>
      <c r="B1" s="325" t="s">
        <v>113</v>
      </c>
      <c r="C1" s="326"/>
      <c r="D1" s="326"/>
      <c r="E1" s="326"/>
      <c r="F1" s="326"/>
      <c r="G1" s="326"/>
      <c r="H1" s="326"/>
      <c r="I1" s="327"/>
      <c r="J1" s="199" t="s">
        <v>153</v>
      </c>
      <c r="K1" s="200" t="s">
        <v>154</v>
      </c>
    </row>
    <row r="2" spans="1:11" ht="13" customHeight="1">
      <c r="A2" s="155"/>
      <c r="B2" s="155"/>
      <c r="C2" s="155"/>
      <c r="D2" s="155"/>
      <c r="E2" s="155"/>
      <c r="F2" s="155"/>
      <c r="G2" s="155"/>
      <c r="H2" s="155"/>
      <c r="I2" s="155"/>
      <c r="J2" s="155"/>
      <c r="K2" s="155"/>
    </row>
    <row r="3" spans="1:11" ht="14" customHeight="1" thickBot="1">
      <c r="A3" s="156"/>
      <c r="B3" s="156"/>
      <c r="C3" s="156"/>
      <c r="D3" s="156"/>
      <c r="E3" s="156"/>
      <c r="F3" s="156"/>
      <c r="G3" s="156"/>
      <c r="H3" s="156"/>
      <c r="I3" s="156"/>
      <c r="J3" s="156"/>
      <c r="K3" s="156"/>
    </row>
    <row r="4" spans="1:11" ht="85.5" customHeight="1">
      <c r="A4" s="328"/>
      <c r="B4" s="329"/>
      <c r="C4" s="329"/>
      <c r="D4" s="329"/>
      <c r="E4" s="329"/>
      <c r="F4" s="329"/>
      <c r="G4" s="329"/>
      <c r="H4" s="329"/>
      <c r="I4" s="329"/>
      <c r="J4" s="329"/>
      <c r="K4" s="330"/>
    </row>
    <row r="5" spans="1:11" ht="13.5" customHeight="1" thickBot="1">
      <c r="A5" s="331"/>
      <c r="B5" s="332"/>
      <c r="C5" s="332"/>
      <c r="D5" s="332"/>
      <c r="E5" s="332"/>
      <c r="F5" s="332"/>
      <c r="G5" s="332"/>
      <c r="H5" s="332"/>
      <c r="I5" s="332"/>
      <c r="J5" s="332"/>
      <c r="K5" s="333"/>
    </row>
    <row r="6" spans="1:11" ht="13" customHeight="1">
      <c r="A6" s="155"/>
      <c r="B6" s="155"/>
      <c r="C6" s="155"/>
      <c r="D6" s="155"/>
      <c r="E6" s="155"/>
      <c r="F6" s="155"/>
      <c r="G6" s="155"/>
      <c r="H6" s="155"/>
      <c r="I6" s="155"/>
      <c r="J6" s="155"/>
      <c r="K6" s="155"/>
    </row>
    <row r="7" spans="1:11" ht="14" customHeight="1" thickBot="1">
      <c r="A7" s="156"/>
      <c r="B7" s="156"/>
      <c r="C7" s="156"/>
      <c r="D7" s="156"/>
      <c r="E7" s="156"/>
      <c r="F7" s="156"/>
      <c r="G7" s="156"/>
      <c r="H7" s="156"/>
      <c r="I7" s="156"/>
      <c r="J7" s="156"/>
      <c r="K7" s="156"/>
    </row>
    <row r="8" spans="1:11" ht="42" customHeight="1" thickBot="1">
      <c r="A8" s="334" t="s">
        <v>114</v>
      </c>
      <c r="B8" s="335"/>
      <c r="C8" s="336">
        <f ca="1">TODAY()</f>
        <v>43909</v>
      </c>
      <c r="D8" s="337"/>
      <c r="E8" s="338" t="s">
        <v>115</v>
      </c>
      <c r="F8" s="339"/>
      <c r="G8" s="197" t="s">
        <v>94</v>
      </c>
      <c r="H8" s="340" t="s">
        <v>155</v>
      </c>
      <c r="I8" s="341"/>
      <c r="J8" s="342"/>
      <c r="K8" s="198"/>
    </row>
    <row r="9" spans="1:11" ht="16" customHeight="1">
      <c r="A9" s="157"/>
      <c r="B9" s="155"/>
      <c r="C9" s="155"/>
      <c r="D9" s="158"/>
      <c r="E9" s="155"/>
      <c r="F9" s="155"/>
      <c r="G9" s="155"/>
      <c r="H9" s="155"/>
      <c r="I9" s="155"/>
      <c r="J9" s="159"/>
      <c r="K9" s="155"/>
    </row>
    <row r="10" spans="1:11" ht="16" customHeight="1">
      <c r="A10" s="160">
        <v>3</v>
      </c>
      <c r="B10" s="161"/>
      <c r="C10" s="161"/>
      <c r="D10" s="162"/>
    </row>
    <row r="11" spans="1:11" ht="20">
      <c r="A11" s="312" t="s">
        <v>116</v>
      </c>
      <c r="B11" s="343"/>
      <c r="C11" s="344"/>
      <c r="D11" s="344"/>
      <c r="E11" s="163"/>
      <c r="G11" s="345" t="s">
        <v>117</v>
      </c>
      <c r="H11" s="346"/>
      <c r="I11" s="164"/>
      <c r="J11" s="211" t="s">
        <v>118</v>
      </c>
      <c r="K11" s="164"/>
    </row>
    <row r="12" spans="1:11" ht="20">
      <c r="A12" s="313"/>
      <c r="B12" s="344"/>
      <c r="C12" s="344"/>
      <c r="D12" s="344"/>
      <c r="E12" s="163"/>
      <c r="F12" s="165"/>
      <c r="G12" s="345" t="s">
        <v>119</v>
      </c>
      <c r="H12" s="347"/>
      <c r="I12" s="322"/>
      <c r="J12" s="323"/>
      <c r="K12" s="324"/>
    </row>
    <row r="13" spans="1:11" ht="16" customHeight="1">
      <c r="A13" s="312" t="s">
        <v>120</v>
      </c>
      <c r="B13" s="314"/>
      <c r="C13" s="315"/>
      <c r="D13" s="316"/>
      <c r="E13" s="163"/>
      <c r="F13" s="166"/>
      <c r="G13" s="167"/>
      <c r="H13" s="167"/>
      <c r="I13" s="167"/>
      <c r="J13" s="167"/>
      <c r="K13" s="167"/>
    </row>
    <row r="14" spans="1:11" ht="20">
      <c r="A14" s="313"/>
      <c r="B14" s="317"/>
      <c r="C14" s="318"/>
      <c r="D14" s="319"/>
      <c r="E14" s="163"/>
      <c r="F14" s="165"/>
      <c r="G14" s="320" t="s">
        <v>121</v>
      </c>
      <c r="H14" s="321"/>
      <c r="I14" s="322"/>
      <c r="J14" s="323"/>
      <c r="K14" s="324"/>
    </row>
    <row r="15" spans="1:11" ht="20">
      <c r="A15" s="312" t="s">
        <v>122</v>
      </c>
      <c r="B15" s="314" t="str">
        <f>IFERROR(INDEX('[1]NE PAS TOUCHER'!A:A,MATCH('A01'!B13,'[1]NE PAS TOUCHER'!B:B,0)),"")</f>
        <v/>
      </c>
      <c r="C15" s="315"/>
      <c r="D15" s="316"/>
      <c r="E15" s="163"/>
      <c r="F15" s="165"/>
      <c r="G15" s="320" t="s">
        <v>123</v>
      </c>
      <c r="H15" s="321"/>
      <c r="I15" s="322"/>
      <c r="J15" s="323"/>
      <c r="K15" s="324"/>
    </row>
    <row r="16" spans="1:11" ht="20">
      <c r="A16" s="313"/>
      <c r="B16" s="317"/>
      <c r="C16" s="318"/>
      <c r="D16" s="319"/>
      <c r="E16" s="163"/>
      <c r="F16" s="165"/>
      <c r="G16" s="320" t="s">
        <v>124</v>
      </c>
      <c r="H16" s="321"/>
      <c r="I16" s="322"/>
      <c r="J16" s="323"/>
      <c r="K16" s="324"/>
    </row>
    <row r="17" spans="1:11" ht="20">
      <c r="A17" s="312" t="s">
        <v>125</v>
      </c>
      <c r="B17" s="348" t="str">
        <f>IFERROR(VLOOKUP($B$13,'[1]NE PAS TOUCHER'!B:E,2,0),"")</f>
        <v/>
      </c>
      <c r="C17" s="349"/>
      <c r="D17" s="350"/>
      <c r="E17" s="163"/>
      <c r="G17" s="354"/>
      <c r="H17" s="355"/>
      <c r="I17" s="356"/>
      <c r="J17" s="356"/>
      <c r="K17" s="356"/>
    </row>
    <row r="18" spans="1:11" ht="20">
      <c r="A18" s="313"/>
      <c r="B18" s="351"/>
      <c r="C18" s="352"/>
      <c r="D18" s="353"/>
      <c r="E18" s="163"/>
      <c r="G18" s="357" t="s">
        <v>126</v>
      </c>
      <c r="H18" s="358"/>
      <c r="I18" s="322"/>
      <c r="J18" s="323"/>
      <c r="K18" s="324"/>
    </row>
    <row r="19" spans="1:11" ht="45" customHeight="1">
      <c r="A19" s="244" t="s">
        <v>127</v>
      </c>
      <c r="B19" s="348" t="str">
        <f>IFERROR(VLOOKUP($B$13,'[1]NE PAS TOUCHER'!B:E,3,0),"")</f>
        <v/>
      </c>
      <c r="C19" s="349"/>
      <c r="D19" s="350"/>
      <c r="E19" s="163"/>
      <c r="G19" s="357" t="s">
        <v>123</v>
      </c>
      <c r="H19" s="358"/>
      <c r="I19" s="362"/>
      <c r="J19" s="363"/>
      <c r="K19" s="364"/>
    </row>
    <row r="20" spans="1:11" ht="40" customHeight="1">
      <c r="A20" s="244" t="s">
        <v>128</v>
      </c>
      <c r="B20" s="351" t="str">
        <f>IFERROR(VLOOKUP($B$13,'[1]NE PAS TOUCHER'!B:E,4,0),"")</f>
        <v/>
      </c>
      <c r="C20" s="352"/>
      <c r="D20" s="353"/>
      <c r="E20" s="163"/>
      <c r="F20" s="154" t="s">
        <v>129</v>
      </c>
      <c r="G20" s="365"/>
      <c r="H20" s="366"/>
      <c r="I20" s="367"/>
      <c r="J20" s="367"/>
      <c r="K20" s="367"/>
    </row>
    <row r="21" spans="1:11" ht="13" customHeight="1">
      <c r="A21" s="168"/>
      <c r="B21" s="168"/>
      <c r="C21" s="168"/>
      <c r="D21" s="168"/>
    </row>
    <row r="22" spans="1:11" ht="14" customHeight="1" thickBot="1">
      <c r="A22" s="156"/>
      <c r="B22" s="156"/>
      <c r="C22" s="156"/>
      <c r="D22" s="156"/>
      <c r="E22" s="156"/>
      <c r="F22" s="156"/>
      <c r="G22" s="156"/>
      <c r="H22" s="156"/>
      <c r="I22" s="156"/>
      <c r="J22" s="156"/>
      <c r="K22" s="156"/>
    </row>
    <row r="23" spans="1:11" ht="26" customHeight="1" thickBot="1">
      <c r="A23" s="201" t="s">
        <v>130</v>
      </c>
      <c r="B23" s="202"/>
      <c r="C23" s="202"/>
      <c r="D23" s="202"/>
      <c r="E23" s="202"/>
      <c r="F23" s="202"/>
      <c r="G23" s="202"/>
      <c r="H23" s="202"/>
      <c r="I23" s="202"/>
      <c r="J23" s="202"/>
      <c r="K23" s="203"/>
    </row>
    <row r="24" spans="1:11" ht="20" customHeight="1">
      <c r="A24" s="368"/>
      <c r="B24" s="369"/>
      <c r="C24" s="369"/>
      <c r="D24" s="369"/>
      <c r="E24" s="369"/>
      <c r="F24" s="369"/>
      <c r="G24" s="369"/>
      <c r="H24" s="369"/>
      <c r="I24" s="369"/>
      <c r="J24" s="369"/>
      <c r="K24" s="370"/>
    </row>
    <row r="25" spans="1:11" ht="20" customHeight="1">
      <c r="A25" s="371"/>
      <c r="B25" s="372"/>
      <c r="C25" s="372"/>
      <c r="D25" s="372"/>
      <c r="E25" s="372"/>
      <c r="F25" s="372"/>
      <c r="G25" s="372"/>
      <c r="H25" s="372"/>
      <c r="I25" s="372"/>
      <c r="J25" s="372"/>
      <c r="K25" s="373"/>
    </row>
    <row r="26" spans="1:11" ht="20" customHeight="1">
      <c r="A26" s="374"/>
      <c r="B26" s="375"/>
      <c r="C26" s="375"/>
      <c r="D26" s="375"/>
      <c r="E26" s="375"/>
      <c r="F26" s="375"/>
      <c r="G26" s="375"/>
      <c r="H26" s="375"/>
      <c r="I26" s="375"/>
      <c r="J26" s="375"/>
      <c r="K26" s="376"/>
    </row>
    <row r="27" spans="1:11" ht="20" customHeight="1">
      <c r="A27" s="374"/>
      <c r="B27" s="375"/>
      <c r="C27" s="375"/>
      <c r="D27" s="375"/>
      <c r="E27" s="375"/>
      <c r="F27" s="375"/>
      <c r="G27" s="375"/>
      <c r="H27" s="375"/>
      <c r="I27" s="375"/>
      <c r="J27" s="375"/>
      <c r="K27" s="376"/>
    </row>
    <row r="28" spans="1:11" ht="20" customHeight="1">
      <c r="A28" s="374"/>
      <c r="B28" s="375"/>
      <c r="C28" s="375"/>
      <c r="D28" s="375"/>
      <c r="E28" s="375"/>
      <c r="F28" s="375"/>
      <c r="G28" s="375"/>
      <c r="H28" s="375"/>
      <c r="I28" s="375"/>
      <c r="J28" s="375"/>
      <c r="K28" s="376"/>
    </row>
    <row r="29" spans="1:11" ht="20" customHeight="1">
      <c r="A29" s="359"/>
      <c r="B29" s="360"/>
      <c r="C29" s="360"/>
      <c r="D29" s="360"/>
      <c r="E29" s="360"/>
      <c r="F29" s="360"/>
      <c r="G29" s="360"/>
      <c r="H29" s="360"/>
      <c r="I29" s="360"/>
      <c r="J29" s="360"/>
      <c r="K29" s="361"/>
    </row>
    <row r="30" spans="1:11" ht="20" customHeight="1">
      <c r="A30" s="374"/>
      <c r="B30" s="375"/>
      <c r="C30" s="375"/>
      <c r="D30" s="375"/>
      <c r="E30" s="375"/>
      <c r="F30" s="375"/>
      <c r="G30" s="375"/>
      <c r="H30" s="375"/>
      <c r="I30" s="375"/>
      <c r="J30" s="375"/>
      <c r="K30" s="376"/>
    </row>
    <row r="31" spans="1:11" ht="20" customHeight="1">
      <c r="A31" s="374"/>
      <c r="B31" s="375"/>
      <c r="C31" s="375"/>
      <c r="D31" s="375"/>
      <c r="E31" s="375"/>
      <c r="F31" s="375"/>
      <c r="G31" s="375"/>
      <c r="H31" s="375"/>
      <c r="I31" s="375"/>
      <c r="J31" s="375"/>
      <c r="K31" s="376"/>
    </row>
    <row r="32" spans="1:11" ht="20" customHeight="1">
      <c r="A32" s="374"/>
      <c r="B32" s="375"/>
      <c r="C32" s="375"/>
      <c r="D32" s="375"/>
      <c r="E32" s="375"/>
      <c r="F32" s="375"/>
      <c r="G32" s="375"/>
      <c r="H32" s="375"/>
      <c r="I32" s="375"/>
      <c r="J32" s="375"/>
      <c r="K32" s="376"/>
    </row>
    <row r="33" spans="1:11" ht="20" customHeight="1">
      <c r="A33" s="374"/>
      <c r="B33" s="375"/>
      <c r="C33" s="375"/>
      <c r="D33" s="375"/>
      <c r="E33" s="375"/>
      <c r="F33" s="375"/>
      <c r="G33" s="375"/>
      <c r="H33" s="375"/>
      <c r="I33" s="375"/>
      <c r="J33" s="375"/>
      <c r="K33" s="376"/>
    </row>
    <row r="34" spans="1:11" ht="20" customHeight="1">
      <c r="A34" s="169"/>
      <c r="B34" s="170"/>
      <c r="C34" s="170"/>
      <c r="D34" s="170"/>
      <c r="E34" s="170"/>
      <c r="F34" s="170"/>
      <c r="G34" s="170"/>
      <c r="H34" s="170"/>
      <c r="I34" s="170"/>
      <c r="J34" s="170"/>
      <c r="K34" s="171"/>
    </row>
    <row r="35" spans="1:11" ht="20" customHeight="1">
      <c r="A35" s="169"/>
      <c r="B35" s="170"/>
      <c r="C35" s="170"/>
      <c r="D35" s="170"/>
      <c r="E35" s="170"/>
      <c r="F35" s="170"/>
      <c r="G35" s="170"/>
      <c r="H35" s="170"/>
      <c r="I35" s="170"/>
      <c r="J35" s="170"/>
      <c r="K35" s="171"/>
    </row>
    <row r="36" spans="1:11" ht="20" customHeight="1">
      <c r="A36" s="169"/>
      <c r="B36" s="170"/>
      <c r="C36" s="170"/>
      <c r="D36" s="170"/>
      <c r="E36" s="170"/>
      <c r="F36" s="170"/>
      <c r="G36" s="170"/>
      <c r="H36" s="170"/>
      <c r="I36" s="170"/>
      <c r="J36" s="170"/>
      <c r="K36" s="171"/>
    </row>
    <row r="37" spans="1:11" ht="20" customHeight="1">
      <c r="A37" s="169"/>
      <c r="B37" s="170"/>
      <c r="C37" s="170"/>
      <c r="D37" s="170"/>
      <c r="E37" s="170"/>
      <c r="F37" s="170"/>
      <c r="G37" s="170"/>
      <c r="H37" s="170"/>
      <c r="I37" s="170"/>
      <c r="J37" s="170"/>
      <c r="K37" s="171"/>
    </row>
    <row r="38" spans="1:11" ht="20" customHeight="1">
      <c r="A38" s="169"/>
      <c r="B38" s="170"/>
      <c r="C38" s="170"/>
      <c r="D38" s="170"/>
      <c r="E38" s="170"/>
      <c r="F38" s="170"/>
      <c r="G38" s="170"/>
      <c r="H38" s="170"/>
      <c r="I38" s="170"/>
      <c r="J38" s="170"/>
      <c r="K38" s="171"/>
    </row>
    <row r="39" spans="1:11" ht="20" customHeight="1">
      <c r="A39" s="169"/>
      <c r="B39" s="170"/>
      <c r="C39" s="170"/>
      <c r="D39" s="170"/>
      <c r="E39" s="170"/>
      <c r="F39" s="170"/>
      <c r="G39" s="170"/>
      <c r="H39" s="170"/>
      <c r="I39" s="170"/>
      <c r="J39" s="170"/>
      <c r="K39" s="171"/>
    </row>
    <row r="40" spans="1:11" ht="20" customHeight="1">
      <c r="A40" s="374"/>
      <c r="B40" s="375"/>
      <c r="C40" s="375"/>
      <c r="D40" s="375"/>
      <c r="E40" s="375"/>
      <c r="F40" s="375"/>
      <c r="G40" s="375"/>
      <c r="H40" s="375"/>
      <c r="I40" s="375"/>
      <c r="J40" s="375"/>
      <c r="K40" s="376"/>
    </row>
    <row r="41" spans="1:11" ht="20" customHeight="1">
      <c r="A41" s="169"/>
      <c r="B41" s="170"/>
      <c r="C41" s="170"/>
      <c r="D41" s="170"/>
      <c r="E41" s="170"/>
      <c r="F41" s="170"/>
      <c r="G41" s="170"/>
      <c r="H41" s="170"/>
      <c r="I41" s="170"/>
      <c r="J41" s="170"/>
      <c r="K41" s="171"/>
    </row>
    <row r="42" spans="1:11" ht="20" customHeight="1">
      <c r="A42" s="169"/>
      <c r="B42" s="170"/>
      <c r="C42" s="170"/>
      <c r="D42" s="170"/>
      <c r="E42" s="170"/>
      <c r="F42" s="170"/>
      <c r="G42" s="170"/>
      <c r="H42" s="170"/>
      <c r="I42" s="170"/>
      <c r="J42" s="170"/>
      <c r="K42" s="171"/>
    </row>
    <row r="43" spans="1:11" ht="20" customHeight="1">
      <c r="A43" s="169"/>
      <c r="B43" s="170"/>
      <c r="C43" s="170"/>
      <c r="D43" s="170"/>
      <c r="E43" s="170"/>
      <c r="F43" s="170"/>
      <c r="G43" s="170"/>
      <c r="H43" s="170"/>
      <c r="I43" s="170"/>
      <c r="J43" s="170"/>
      <c r="K43" s="171"/>
    </row>
    <row r="44" spans="1:11" ht="20" customHeight="1" thickBot="1">
      <c r="A44" s="374"/>
      <c r="B44" s="375"/>
      <c r="C44" s="375"/>
      <c r="D44" s="375"/>
      <c r="E44" s="375"/>
      <c r="F44" s="375"/>
      <c r="G44" s="375"/>
      <c r="H44" s="375"/>
      <c r="I44" s="375"/>
      <c r="J44" s="375"/>
      <c r="K44" s="376"/>
    </row>
    <row r="45" spans="1:11" ht="19" customHeight="1" thickBot="1">
      <c r="A45" s="172"/>
      <c r="B45" s="172"/>
      <c r="C45" s="172"/>
      <c r="D45" s="172"/>
      <c r="E45" s="172"/>
      <c r="F45" s="172"/>
      <c r="G45" s="172"/>
      <c r="H45" s="172"/>
      <c r="I45" s="172"/>
      <c r="J45" s="172"/>
      <c r="K45" s="172"/>
    </row>
    <row r="46" spans="1:11" ht="42" customHeight="1" thickBot="1">
      <c r="A46" s="204" t="s">
        <v>131</v>
      </c>
      <c r="B46" s="205"/>
      <c r="C46" s="205"/>
      <c r="D46" s="206">
        <f ca="1">C8+7</f>
        <v>43916</v>
      </c>
      <c r="E46" s="207" t="s">
        <v>132</v>
      </c>
      <c r="F46" s="208"/>
      <c r="G46" s="209"/>
      <c r="H46" s="209"/>
      <c r="I46" s="209"/>
      <c r="J46" s="209"/>
      <c r="K46" s="210"/>
    </row>
    <row r="47" spans="1:11" ht="20.25" customHeight="1">
      <c r="A47" s="378" t="s">
        <v>133</v>
      </c>
      <c r="B47" s="378"/>
      <c r="C47" s="378"/>
      <c r="D47" s="378"/>
      <c r="E47" s="378"/>
      <c r="F47" s="378"/>
      <c r="G47" s="378"/>
      <c r="H47" s="378"/>
      <c r="I47" s="378"/>
      <c r="J47" s="378"/>
      <c r="K47" s="378"/>
    </row>
    <row r="48" spans="1:11" ht="21.75" customHeight="1">
      <c r="A48" s="379"/>
      <c r="B48" s="379"/>
      <c r="C48" s="379"/>
      <c r="D48" s="379"/>
      <c r="E48" s="379"/>
      <c r="F48" s="379"/>
      <c r="G48" s="379"/>
      <c r="H48" s="379"/>
      <c r="I48" s="379"/>
      <c r="J48" s="379"/>
      <c r="K48" s="379"/>
    </row>
    <row r="49" spans="1:11" ht="21.75" customHeight="1">
      <c r="A49" s="173"/>
      <c r="B49" s="173"/>
      <c r="C49" s="173"/>
      <c r="D49" s="173"/>
      <c r="E49" s="173"/>
      <c r="F49" s="173"/>
      <c r="G49" s="173"/>
      <c r="H49" s="173"/>
      <c r="I49" s="173"/>
      <c r="J49" s="173"/>
      <c r="K49" s="173"/>
    </row>
    <row r="50" spans="1:11" ht="21.75" customHeight="1">
      <c r="A50" s="174"/>
      <c r="B50" s="174"/>
      <c r="C50" s="174"/>
      <c r="D50" s="174"/>
      <c r="E50" s="174"/>
      <c r="F50" s="174"/>
      <c r="G50" s="174"/>
      <c r="H50" s="174"/>
      <c r="I50" s="174"/>
      <c r="J50" s="174"/>
      <c r="K50" s="174"/>
    </row>
    <row r="55" spans="1:11" ht="14" customHeight="1" thickBot="1">
      <c r="A55" s="156"/>
      <c r="B55" s="156"/>
      <c r="C55" s="156"/>
      <c r="D55" s="156"/>
      <c r="E55" s="156"/>
      <c r="F55" s="156"/>
      <c r="G55" s="156"/>
      <c r="H55" s="156"/>
      <c r="I55" s="156"/>
      <c r="J55" s="156"/>
      <c r="K55" s="156"/>
    </row>
    <row r="56" spans="1:11" ht="18" customHeight="1">
      <c r="A56" s="380" t="s">
        <v>134</v>
      </c>
      <c r="B56" s="381"/>
      <c r="C56" s="175"/>
      <c r="D56" s="175"/>
      <c r="E56" s="175"/>
      <c r="F56" s="175"/>
      <c r="G56" s="175"/>
      <c r="H56" s="175"/>
      <c r="I56" s="175"/>
      <c r="J56" s="175"/>
      <c r="K56" s="176"/>
    </row>
    <row r="57" spans="1:11" ht="18" customHeight="1">
      <c r="A57" s="382"/>
      <c r="B57" s="383"/>
      <c r="C57" s="177"/>
      <c r="D57" s="177"/>
      <c r="E57" s="177"/>
      <c r="F57" s="177"/>
      <c r="G57" s="177"/>
      <c r="H57" s="177"/>
      <c r="I57" s="177"/>
      <c r="J57" s="177"/>
      <c r="K57" s="178"/>
    </row>
    <row r="58" spans="1:11" ht="18" customHeight="1">
      <c r="A58" s="382"/>
      <c r="B58" s="383"/>
      <c r="C58" s="177"/>
      <c r="D58" s="177"/>
      <c r="E58" s="177"/>
      <c r="F58" s="177"/>
      <c r="G58" s="177"/>
      <c r="H58" s="177"/>
      <c r="I58" s="177"/>
      <c r="J58" s="177"/>
      <c r="K58" s="178"/>
    </row>
    <row r="59" spans="1:11" ht="18" customHeight="1">
      <c r="A59" s="179"/>
      <c r="B59" s="180"/>
      <c r="C59" s="177"/>
      <c r="D59" s="177"/>
      <c r="E59" s="177"/>
      <c r="F59" s="177"/>
      <c r="G59" s="177"/>
      <c r="H59" s="177"/>
      <c r="I59" s="177"/>
      <c r="J59" s="177"/>
      <c r="K59" s="178"/>
    </row>
    <row r="60" spans="1:11" ht="20" customHeight="1">
      <c r="A60" s="181"/>
      <c r="B60" s="182"/>
      <c r="C60" s="183"/>
      <c r="D60" s="184"/>
      <c r="E60" s="184"/>
      <c r="F60" s="184"/>
      <c r="G60" s="184"/>
      <c r="H60" s="184"/>
      <c r="I60" s="184"/>
      <c r="J60" s="184"/>
      <c r="K60" s="185"/>
    </row>
    <row r="61" spans="1:11" ht="20" customHeight="1">
      <c r="A61" s="384" t="s">
        <v>135</v>
      </c>
      <c r="B61" s="385"/>
      <c r="C61" s="186"/>
      <c r="D61" s="186"/>
      <c r="E61" s="186"/>
      <c r="F61" s="186"/>
      <c r="G61" s="186"/>
      <c r="H61" s="186"/>
      <c r="I61" s="186"/>
      <c r="J61" s="186"/>
      <c r="K61" s="187"/>
    </row>
    <row r="62" spans="1:11" ht="20" customHeight="1">
      <c r="A62" s="181"/>
      <c r="B62" s="182"/>
      <c r="C62" s="183"/>
      <c r="D62" s="184"/>
      <c r="E62" s="184"/>
      <c r="F62" s="184"/>
      <c r="G62" s="184"/>
      <c r="H62" s="184"/>
      <c r="I62" s="188"/>
      <c r="J62" s="188"/>
      <c r="K62" s="189"/>
    </row>
    <row r="63" spans="1:11" ht="18" customHeight="1">
      <c r="A63" s="386" t="s">
        <v>136</v>
      </c>
      <c r="B63" s="383"/>
      <c r="C63" s="177"/>
      <c r="D63" s="177"/>
      <c r="E63" s="177"/>
      <c r="F63" s="177"/>
      <c r="G63" s="177"/>
      <c r="H63" s="177"/>
      <c r="I63" s="177"/>
      <c r="J63" s="177"/>
      <c r="K63" s="178"/>
    </row>
    <row r="64" spans="1:11" ht="18" customHeight="1">
      <c r="A64" s="382"/>
      <c r="B64" s="383"/>
      <c r="C64" s="177"/>
      <c r="D64" s="177"/>
      <c r="E64" s="177"/>
      <c r="F64" s="177"/>
      <c r="G64" s="177"/>
      <c r="H64" s="177"/>
      <c r="I64" s="177"/>
      <c r="J64" s="177"/>
      <c r="K64" s="178"/>
    </row>
    <row r="65" spans="1:11" ht="18" customHeight="1">
      <c r="A65" s="382"/>
      <c r="B65" s="383"/>
      <c r="C65" s="177"/>
      <c r="D65" s="177"/>
      <c r="E65" s="177"/>
      <c r="F65" s="177"/>
      <c r="G65" s="177"/>
      <c r="H65" s="177"/>
      <c r="I65" s="177"/>
      <c r="J65" s="177"/>
      <c r="K65" s="178"/>
    </row>
    <row r="66" spans="1:11" ht="20" customHeight="1">
      <c r="A66" s="181"/>
      <c r="B66" s="182"/>
      <c r="C66" s="183"/>
      <c r="D66" s="184"/>
      <c r="E66" s="184"/>
      <c r="F66" s="184"/>
      <c r="G66" s="184"/>
      <c r="H66" s="184"/>
      <c r="I66" s="188"/>
      <c r="J66" s="188"/>
      <c r="K66" s="189"/>
    </row>
    <row r="67" spans="1:11" ht="18" customHeight="1">
      <c r="A67" s="386" t="s">
        <v>137</v>
      </c>
      <c r="B67" s="383"/>
      <c r="C67" s="177"/>
      <c r="D67" s="177"/>
      <c r="E67" s="177"/>
      <c r="F67" s="177"/>
      <c r="G67" s="177"/>
      <c r="H67" s="177"/>
      <c r="I67" s="177"/>
      <c r="J67" s="177"/>
      <c r="K67" s="178"/>
    </row>
    <row r="68" spans="1:11" ht="18" customHeight="1">
      <c r="A68" s="382"/>
      <c r="B68" s="383"/>
      <c r="C68" s="177"/>
      <c r="D68" s="177"/>
      <c r="E68" s="177"/>
      <c r="F68" s="177"/>
      <c r="G68" s="177"/>
      <c r="H68" s="177"/>
      <c r="I68" s="177"/>
      <c r="J68" s="177"/>
      <c r="K68" s="178"/>
    </row>
    <row r="69" spans="1:11" ht="18" customHeight="1">
      <c r="A69" s="382"/>
      <c r="B69" s="383"/>
      <c r="C69" s="177"/>
      <c r="D69" s="177"/>
      <c r="E69" s="177"/>
      <c r="F69" s="177"/>
      <c r="G69" s="177"/>
      <c r="H69" s="177"/>
      <c r="I69" s="177"/>
      <c r="J69" s="177"/>
      <c r="K69" s="178"/>
    </row>
    <row r="70" spans="1:11" ht="18" customHeight="1">
      <c r="A70" s="190"/>
      <c r="B70" s="184"/>
      <c r="C70" s="184"/>
      <c r="D70" s="184"/>
      <c r="E70" s="184"/>
      <c r="F70" s="184"/>
      <c r="G70" s="184"/>
      <c r="H70" s="184"/>
      <c r="I70" s="188"/>
      <c r="J70" s="188"/>
      <c r="K70" s="189"/>
    </row>
    <row r="71" spans="1:11" ht="18" customHeight="1">
      <c r="A71" s="190"/>
      <c r="B71" s="184"/>
      <c r="C71" s="184"/>
      <c r="D71" s="184"/>
      <c r="E71" s="184"/>
      <c r="F71" s="184"/>
      <c r="G71" s="184"/>
      <c r="H71" s="184"/>
      <c r="I71" s="188"/>
      <c r="J71" s="188"/>
      <c r="K71" s="189"/>
    </row>
    <row r="72" spans="1:11" ht="18" customHeight="1">
      <c r="A72" s="191" t="s">
        <v>138</v>
      </c>
      <c r="B72" s="184"/>
      <c r="C72" s="184"/>
      <c r="D72" s="184"/>
      <c r="E72" s="184"/>
      <c r="F72" s="184"/>
      <c r="G72" s="184"/>
      <c r="H72" s="192" t="s">
        <v>139</v>
      </c>
      <c r="I72" s="188"/>
      <c r="J72" s="188"/>
      <c r="K72" s="189"/>
    </row>
    <row r="73" spans="1:11" ht="31" customHeight="1">
      <c r="A73" s="190"/>
      <c r="B73" s="184"/>
      <c r="C73" s="184"/>
      <c r="D73" s="184"/>
      <c r="E73" s="184"/>
      <c r="F73" s="184"/>
      <c r="G73" s="184"/>
      <c r="H73" s="184"/>
      <c r="I73" s="188"/>
      <c r="J73" s="188"/>
      <c r="K73" s="189"/>
    </row>
    <row r="74" spans="1:11" ht="18" customHeight="1">
      <c r="A74" s="190"/>
      <c r="B74" s="184"/>
      <c r="C74" s="184"/>
      <c r="D74" s="184"/>
      <c r="E74" s="184"/>
      <c r="F74" s="184"/>
      <c r="G74" s="184"/>
      <c r="H74" s="184"/>
      <c r="I74" s="188"/>
      <c r="J74" s="188"/>
      <c r="K74" s="189"/>
    </row>
    <row r="75" spans="1:11" ht="18" customHeight="1">
      <c r="A75" s="190"/>
      <c r="B75" s="184"/>
      <c r="C75" s="184"/>
      <c r="D75" s="184"/>
      <c r="E75" s="184"/>
      <c r="F75" s="184"/>
      <c r="G75" s="184"/>
      <c r="H75" s="192" t="s">
        <v>140</v>
      </c>
      <c r="I75" s="188"/>
      <c r="J75" s="188"/>
      <c r="K75" s="189"/>
    </row>
    <row r="76" spans="1:11" ht="13" customHeight="1">
      <c r="A76" s="193"/>
      <c r="B76" s="188"/>
      <c r="C76" s="188"/>
      <c r="D76" s="188"/>
      <c r="E76" s="188"/>
      <c r="F76" s="188"/>
      <c r="G76" s="188"/>
      <c r="H76" s="188"/>
      <c r="I76" s="188"/>
      <c r="J76" s="188"/>
      <c r="K76" s="189"/>
    </row>
    <row r="77" spans="1:11" ht="13" customHeight="1">
      <c r="A77" s="193"/>
      <c r="B77" s="188"/>
      <c r="C77" s="188"/>
      <c r="D77" s="188"/>
      <c r="E77" s="188"/>
      <c r="F77" s="188"/>
      <c r="G77" s="188"/>
      <c r="H77" s="188"/>
      <c r="I77" s="188"/>
      <c r="J77" s="188"/>
      <c r="K77" s="189"/>
    </row>
    <row r="78" spans="1:11" ht="34" customHeight="1" thickBot="1">
      <c r="A78" s="194"/>
      <c r="B78" s="195"/>
      <c r="C78" s="195"/>
      <c r="D78" s="195"/>
      <c r="E78" s="195"/>
      <c r="F78" s="195"/>
      <c r="G78" s="195"/>
      <c r="H78" s="195"/>
      <c r="I78" s="195"/>
      <c r="J78" s="195"/>
      <c r="K78" s="196"/>
    </row>
    <row r="79" spans="1:11" ht="13" customHeight="1">
      <c r="A79" s="155"/>
      <c r="B79" s="155"/>
      <c r="C79" s="155"/>
      <c r="D79" s="155"/>
      <c r="E79" s="155"/>
      <c r="F79" s="155"/>
      <c r="G79" s="155"/>
      <c r="H79" s="155"/>
      <c r="I79" s="155"/>
      <c r="J79" s="155"/>
      <c r="K79" s="155"/>
    </row>
    <row r="80" spans="1:11" ht="36.75" customHeight="1">
      <c r="A80" s="377" t="s">
        <v>141</v>
      </c>
      <c r="B80" s="377"/>
      <c r="C80" s="377"/>
      <c r="D80" s="377"/>
      <c r="E80" s="377"/>
      <c r="F80" s="377"/>
      <c r="G80" s="377"/>
      <c r="H80" s="377"/>
      <c r="I80" s="377"/>
      <c r="J80" s="377"/>
      <c r="K80" s="377"/>
    </row>
  </sheetData>
  <mergeCells count="51">
    <mergeCell ref="A80:K80"/>
    <mergeCell ref="A44:K44"/>
    <mergeCell ref="A30:K30"/>
    <mergeCell ref="A31:K31"/>
    <mergeCell ref="A32:K32"/>
    <mergeCell ref="A33:K33"/>
    <mergeCell ref="A40:K40"/>
    <mergeCell ref="A47:K48"/>
    <mergeCell ref="A56:B58"/>
    <mergeCell ref="A61:B61"/>
    <mergeCell ref="A63:B65"/>
    <mergeCell ref="A67:B69"/>
    <mergeCell ref="A29:K29"/>
    <mergeCell ref="B19:D19"/>
    <mergeCell ref="G19:H19"/>
    <mergeCell ref="I19:K19"/>
    <mergeCell ref="B20:D20"/>
    <mergeCell ref="G20:H20"/>
    <mergeCell ref="I20:K20"/>
    <mergeCell ref="A24:K24"/>
    <mergeCell ref="A25:K25"/>
    <mergeCell ref="A26:K26"/>
    <mergeCell ref="A27:K27"/>
    <mergeCell ref="A28:K28"/>
    <mergeCell ref="A17:A18"/>
    <mergeCell ref="B17:D18"/>
    <mergeCell ref="G17:H17"/>
    <mergeCell ref="I17:K17"/>
    <mergeCell ref="G18:H18"/>
    <mergeCell ref="I18:K18"/>
    <mergeCell ref="A15:A16"/>
    <mergeCell ref="B15:D16"/>
    <mergeCell ref="G15:H15"/>
    <mergeCell ref="I15:K15"/>
    <mergeCell ref="G16:H16"/>
    <mergeCell ref="I16:K16"/>
    <mergeCell ref="A13:A14"/>
    <mergeCell ref="B13:D14"/>
    <mergeCell ref="G14:H14"/>
    <mergeCell ref="I14:K14"/>
    <mergeCell ref="B1:I1"/>
    <mergeCell ref="A4:K5"/>
    <mergeCell ref="A8:B8"/>
    <mergeCell ref="C8:D8"/>
    <mergeCell ref="E8:F8"/>
    <mergeCell ref="H8:J8"/>
    <mergeCell ref="A11:A12"/>
    <mergeCell ref="B11:D12"/>
    <mergeCell ref="G11:H11"/>
    <mergeCell ref="G12:H12"/>
    <mergeCell ref="I12:K12"/>
  </mergeCells>
  <printOptions horizontalCentered="1" verticalCentered="1"/>
  <pageMargins left="0.39370078740157483" right="0.39370078740157483" top="0.39370078740157483" bottom="0.39370078740157483" header="0.19685039370078741" footer="0.19685039370078741"/>
  <pageSetup paperSize="9" scale="44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2</vt:i4>
      </vt:variant>
    </vt:vector>
  </HeadingPairs>
  <TitlesOfParts>
    <vt:vector size="7" baseType="lpstr">
      <vt:lpstr>NE PAS TOUCHER</vt:lpstr>
      <vt:lpstr>LISTE DES OCCUPANTS</vt:lpstr>
      <vt:lpstr>RECAP</vt:lpstr>
      <vt:lpstr>PV - LISTE DES RESERVES - GPA</vt:lpstr>
      <vt:lpstr>A01</vt:lpstr>
      <vt:lpstr>'A01'!Zone_d_impression</vt:lpstr>
      <vt:lpstr>'PV - LISTE DES RESERVES - GPA'!Zone_d_impression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Bastien</dc:creator>
  <cp:lastModifiedBy>Séverine TOUSSAERT</cp:lastModifiedBy>
  <cp:lastPrinted>2017-06-15T09:26:56Z</cp:lastPrinted>
  <dcterms:created xsi:type="dcterms:W3CDTF">2009-10-30T22:07:15Z</dcterms:created>
  <dcterms:modified xsi:type="dcterms:W3CDTF">2020-03-19T10:38:06Z</dcterms:modified>
</cp:coreProperties>
</file>