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xr:revisionPtr revIDLastSave="0" documentId="13_ncr:1_{79E20858-ED3A-4EA8-9D33-B63E95E71AD4}" xr6:coauthVersionLast="45" xr6:coauthVersionMax="45" xr10:uidLastSave="{00000000-0000-0000-0000-000000000000}"/>
  <bookViews>
    <workbookView xWindow="25490" yWindow="5890" windowWidth="19420" windowHeight="10560" activeTab="3" xr2:uid="{00000000-000D-0000-FFFF-FFFF00000000}"/>
  </bookViews>
  <sheets>
    <sheet name="DONNEES" sheetId="1" r:id="rId1"/>
    <sheet name="STATS DES DONNÉES" sheetId="9" r:id="rId2"/>
    <sheet name="AUVERGNE" sheetId="2" r:id="rId3"/>
    <sheet name="AUVERGNE (2)" sheetId="11" r:id="rId4"/>
  </sheets>
  <definedNames>
    <definedName name="ÉtatDuContrôle">'STATS DES DONNÉES'!$B$2:$D$2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1" l="1" a="1"/>
  <c r="A4" i="11" s="1"/>
  <c r="D4" i="2" l="1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E8" i="9" l="1"/>
  <c r="E5" i="9"/>
  <c r="E6" i="9"/>
  <c r="E7" i="9"/>
  <c r="E4" i="9"/>
  <c r="E3" i="9"/>
  <c r="D9" i="9"/>
  <c r="C9" i="9"/>
  <c r="E9" i="9" s="1"/>
  <c r="B9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<sst xmlns="http://schemas.openxmlformats.org/spreadsheetml/2006/main" count="76" uniqueCount="37">
  <si>
    <t>CONDUCTEUR</t>
  </si>
  <si>
    <t>AGENCE</t>
  </si>
  <si>
    <t>TR</t>
  </si>
  <si>
    <t>DATE + HEURE</t>
  </si>
  <si>
    <t>État du Contrôle</t>
  </si>
  <si>
    <t>Conducteur a ouvert l'application</t>
  </si>
  <si>
    <t>TOTAL</t>
  </si>
  <si>
    <t>Conducteur s'est identifié sur l'application</t>
  </si>
  <si>
    <t>Contrôle non-réalisé</t>
  </si>
  <si>
    <t>AUVERGNE</t>
  </si>
  <si>
    <t>BOURGOGNE</t>
  </si>
  <si>
    <t>BRETAGNE</t>
  </si>
  <si>
    <t>NORD</t>
  </si>
  <si>
    <t>OUEST</t>
  </si>
  <si>
    <t>SKYPAL</t>
  </si>
  <si>
    <t xml:space="preserve">CONDUCTEURS </t>
  </si>
  <si>
    <t>A</t>
  </si>
  <si>
    <t>B</t>
  </si>
  <si>
    <t>C</t>
  </si>
  <si>
    <t>D</t>
  </si>
  <si>
    <t>E</t>
  </si>
  <si>
    <t>R</t>
  </si>
  <si>
    <t>Attention</t>
  </si>
  <si>
    <t>formules assez gourmandes en capacité , bien limiter les champs aux hauteurs utiles (ici DONNEES djusqu'à ligne 500</t>
  </si>
  <si>
    <t>formules matricielles à entrer avec la touche enter en maintenant les touches ctrl et shift enfoncées</t>
  </si>
  <si>
    <t>noter que les adresses commencent en ligne 1 pour éviter un facteur de correction</t>
  </si>
  <si>
    <t>elles doivent s'afficher en tre accolades dans la barre de formule</t>
  </si>
  <si>
    <t>la feuille DONNEES a été renommée sans accent sur le E</t>
  </si>
  <si>
    <t>X</t>
  </si>
  <si>
    <t>Y</t>
  </si>
  <si>
    <t>Z</t>
  </si>
  <si>
    <t>alpha</t>
  </si>
  <si>
    <t>F</t>
  </si>
  <si>
    <t>G</t>
  </si>
  <si>
    <t>H</t>
  </si>
  <si>
    <t>I</t>
  </si>
  <si>
    <t>voir aussi le TCD "tous types" standard dans feuille ajoutée TCD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</si>
</sst>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400]h:mm:ss\ AM/PM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8"/>
      <color rgb="FF00B050"/>
      <name val="Times New Roman"/>
      <family val="1"/>
    </font>
    <font>
      <b/>
      <sz val="18"/>
      <color rgb="FF7030A0"/>
      <name val="Times New Roman"/>
      <family val="1"/>
    </font>
    <font>
      <b/>
      <sz val="18"/>
      <color rgb="FFFF0000"/>
      <name val="Times New Roman"/>
      <family val="1"/>
    </font>
    <font>
      <b/>
      <sz val="18"/>
      <color theme="5"/>
      <name val="Times New Roman"/>
      <family val="1"/>
    </font>
    <font>
      <b/>
      <sz val="18"/>
      <color rgb="FF0070C0"/>
      <name val="Times New Roman"/>
      <family val="1"/>
    </font>
    <font>
      <b/>
      <sz val="18"/>
      <color theme="0" tint="-0.499984740745262"/>
      <name val="Times New Roman"/>
      <family val="1"/>
    </font>
    <font>
      <sz val="16"/>
      <color rgb="FFFF0000"/>
      <name val="Times New Roman"/>
      <family val="1"/>
    </font>
    <font>
      <b/>
      <u/>
      <sz val="22"/>
      <color theme="1"/>
      <name val="Calibri"/>
      <family val="2"/>
      <scheme val="minor"/>
    </font>
    <font>
      <sz val="12"/>
      <color theme="1"/>
      <name val="Calibri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FF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u/>
        <color theme="0"/>
      </font>
      <fill>
        <patternFill>
          <bgColor theme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u/>
        <color theme="0"/>
      </font>
      <fill>
        <patternFill>
          <bgColor theme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auPERSO" defaultPivotStyle="PivotStyleLight16">
    <tableStyle name="Style de tableau croisé dynamique 1" table="0" count="2" xr9:uid="{00000000-0011-0000-FFFF-FFFF00000000}">
      <tableStyleElement type="wholeTable" dxfId="16"/>
      <tableStyleElement type="pageFieldLabels" dxfId="15"/>
    </tableStyle>
    <tableStyle name="TableauPERSO" pivot="0" count="2" xr9:uid="{00000000-0011-0000-FFFF-FFFF01000000}">
      <tableStyleElement type="wholeTable" dxfId="14"/>
      <tableStyleElement type="headerRow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E14" totalsRowShown="0" headerRowDxfId="12" dataDxfId="11">
  <autoFilter ref="A1:E14" xr:uid="{00000000-0009-0000-0100-000001000000}"/>
  <tableColumns count="5">
    <tableColumn id="1" xr3:uid="{00000000-0010-0000-0000-000001000000}" name="CONDUCTEUR" dataDxfId="10"/>
    <tableColumn id="2" xr3:uid="{00000000-0010-0000-0000-000002000000}" name="AGENCE" dataDxfId="9"/>
    <tableColumn id="3" xr3:uid="{00000000-0010-0000-0000-000003000000}" name="TR" dataDxfId="8"/>
    <tableColumn id="4" xr3:uid="{00000000-0010-0000-0000-000004000000}" name="DATE + HEURE" dataDxfId="7"/>
    <tableColumn id="5" xr3:uid="{00000000-0010-0000-0000-000005000000}" name="État du Contrôle" dataDxfId="6"/>
  </tableColumns>
  <tableStyleInfo name="TableauPERS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3:D11" totalsRowShown="0" headerRowDxfId="5" dataDxfId="4">
  <autoFilter ref="A3:D11" xr:uid="{00000000-0009-0000-0100-000002000000}"/>
  <tableColumns count="4">
    <tableColumn id="1" xr3:uid="{00000000-0010-0000-0100-000001000000}" name="CONDUCTEUR" dataDxfId="3">
      <calculatedColumnFormula array="1">IFERROR(INDEX(DONNEES!$A$1:$E$500,SMALL(IF(DONNEES!$B$1:$B$500=$D$1,ROW($A$1:$A$500)),ROW(A1)),1),"")</calculatedColumnFormula>
    </tableColumn>
    <tableColumn id="2" xr3:uid="{00000000-0010-0000-0100-000002000000}" name="TR" dataDxfId="2">
      <calculatedColumnFormula array="1">IFERROR(INDEX(DONNEES!$A$1:$E$500,SMALL(IF(DONNEES!$B$1:$B$500=$D$1,ROW($A$1:$A$500)),ROW(A1)),3),"")</calculatedColumnFormula>
    </tableColumn>
    <tableColumn id="3" xr3:uid="{00000000-0010-0000-0100-000003000000}" name="DATE + HEURE" dataDxfId="1">
      <calculatedColumnFormula array="1">IFERROR(INDEX(DONNEES!$A$1:$E$500,SMALL(IF(DONNEES!$B$1:$B$500=$D$1,ROW($A$1:$A$500)),ROW(B1)),4),"")</calculatedColumnFormula>
    </tableColumn>
    <tableColumn id="4" xr3:uid="{00000000-0010-0000-0100-000004000000}" name="État du Contrôle" dataDxfId="0">
      <calculatedColumnFormula array="1">IFERROR(INDEX(DONNEES!$A$1:$E$500,SMALL(IF(DONNEES!$B$1:$B$500=$D$1,ROW($A$1:$A$500)),ROW(C1)),5),"")</calculatedColumnFormula>
    </tableColumn>
  </tableColumns>
  <tableStyleInfo name="TableauPERSO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workbookViewId="0">
      <selection activeCell="B15" sqref="B15"/>
    </sheetView>
  </sheetViews>
  <sheetFormatPr baseColWidth="10" defaultColWidth="11.3828125" defaultRowHeight="15.9" x14ac:dyDescent="0.4"/>
  <cols>
    <col min="1" max="1" width="30.69140625" style="1" customWidth="1"/>
    <col min="2" max="2" width="20.69140625" style="1" customWidth="1"/>
    <col min="3" max="3" width="10.69140625" style="1" customWidth="1"/>
    <col min="4" max="4" width="25.69140625" style="1" customWidth="1"/>
    <col min="5" max="5" width="30.69140625" style="1" customWidth="1"/>
    <col min="6" max="16384" width="11.3828125" style="1"/>
  </cols>
  <sheetData>
    <row r="1" spans="1:5" ht="20.149999999999999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1" t="s">
        <v>16</v>
      </c>
      <c r="B2" s="1" t="s">
        <v>9</v>
      </c>
      <c r="D2" s="35">
        <v>0.41666666666666669</v>
      </c>
      <c r="E2" s="1" t="s">
        <v>28</v>
      </c>
    </row>
    <row r="3" spans="1:5" x14ac:dyDescent="0.4">
      <c r="A3" s="1" t="s">
        <v>17</v>
      </c>
      <c r="B3" s="1" t="s">
        <v>10</v>
      </c>
      <c r="D3" s="35">
        <v>0.45833333333333298</v>
      </c>
      <c r="E3" s="1" t="s">
        <v>29</v>
      </c>
    </row>
    <row r="4" spans="1:5" x14ac:dyDescent="0.4">
      <c r="A4" s="1" t="s">
        <v>16</v>
      </c>
      <c r="B4" s="1" t="s">
        <v>9</v>
      </c>
      <c r="D4" s="35">
        <v>0.5</v>
      </c>
      <c r="E4" s="1" t="s">
        <v>30</v>
      </c>
    </row>
    <row r="5" spans="1:5" x14ac:dyDescent="0.4">
      <c r="A5" s="1" t="s">
        <v>17</v>
      </c>
      <c r="B5" s="1" t="s">
        <v>10</v>
      </c>
      <c r="D5" s="35">
        <v>0.54166666666666696</v>
      </c>
      <c r="E5" s="1" t="s">
        <v>31</v>
      </c>
    </row>
    <row r="6" spans="1:5" x14ac:dyDescent="0.4">
      <c r="A6" s="1" t="s">
        <v>18</v>
      </c>
      <c r="B6" s="1" t="s">
        <v>9</v>
      </c>
      <c r="D6" s="35">
        <v>0.58333333333333304</v>
      </c>
      <c r="E6" s="1" t="s">
        <v>16</v>
      </c>
    </row>
    <row r="7" spans="1:5" x14ac:dyDescent="0.4">
      <c r="A7" s="1" t="s">
        <v>19</v>
      </c>
      <c r="B7" s="1" t="s">
        <v>9</v>
      </c>
      <c r="D7" s="35">
        <v>0.625</v>
      </c>
      <c r="E7" s="1" t="s">
        <v>17</v>
      </c>
    </row>
    <row r="8" spans="1:5" x14ac:dyDescent="0.4">
      <c r="A8" s="1" t="s">
        <v>20</v>
      </c>
      <c r="B8" s="1" t="s">
        <v>12</v>
      </c>
      <c r="D8" s="35">
        <v>0.66666666666666696</v>
      </c>
      <c r="E8" s="1" t="s">
        <v>18</v>
      </c>
    </row>
    <row r="9" spans="1:5" x14ac:dyDescent="0.4">
      <c r="A9" s="1" t="s">
        <v>21</v>
      </c>
      <c r="B9" s="1" t="s">
        <v>9</v>
      </c>
      <c r="D9" s="35">
        <v>0.70833333333333304</v>
      </c>
      <c r="E9" s="1" t="s">
        <v>19</v>
      </c>
    </row>
    <row r="10" spans="1:5" x14ac:dyDescent="0.4">
      <c r="A10" s="1" t="s">
        <v>16</v>
      </c>
      <c r="B10" s="1" t="s">
        <v>9</v>
      </c>
      <c r="D10" s="35">
        <v>0.75</v>
      </c>
      <c r="E10" s="1" t="s">
        <v>20</v>
      </c>
    </row>
    <row r="11" spans="1:5" x14ac:dyDescent="0.4">
      <c r="A11" s="1" t="s">
        <v>16</v>
      </c>
      <c r="B11" s="1" t="s">
        <v>13</v>
      </c>
      <c r="D11" s="35">
        <v>0.79166666666666696</v>
      </c>
      <c r="E11" s="1" t="s">
        <v>32</v>
      </c>
    </row>
    <row r="12" spans="1:5" x14ac:dyDescent="0.4">
      <c r="A12" s="1" t="s">
        <v>17</v>
      </c>
      <c r="B12" s="1" t="s">
        <v>12</v>
      </c>
      <c r="D12" s="35">
        <v>0.83333333333333304</v>
      </c>
      <c r="E12" s="1" t="s">
        <v>33</v>
      </c>
    </row>
    <row r="13" spans="1:5" x14ac:dyDescent="0.4">
      <c r="A13" s="1" t="s">
        <v>17</v>
      </c>
      <c r="B13" s="1" t="s">
        <v>9</v>
      </c>
      <c r="D13" s="35">
        <v>0.875</v>
      </c>
      <c r="E13" s="1" t="s">
        <v>34</v>
      </c>
    </row>
    <row r="14" spans="1:5" x14ac:dyDescent="0.4">
      <c r="A14" s="32" t="s">
        <v>17</v>
      </c>
      <c r="B14" s="1" t="s">
        <v>13</v>
      </c>
      <c r="C14" s="32"/>
      <c r="D14" s="35">
        <v>0.91666666666666696</v>
      </c>
      <c r="E14" s="1" t="s">
        <v>35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showGridLines="0" zoomScaleNormal="100" workbookViewId="0">
      <selection activeCell="A3" sqref="A3"/>
    </sheetView>
  </sheetViews>
  <sheetFormatPr baseColWidth="10" defaultColWidth="11.3828125" defaultRowHeight="20.149999999999999" x14ac:dyDescent="0.4"/>
  <cols>
    <col min="1" max="1" width="30.69140625" style="3" customWidth="1"/>
    <col min="2" max="4" width="20.69140625" style="3" customWidth="1"/>
    <col min="5" max="5" width="12.69140625" style="27" customWidth="1"/>
    <col min="6" max="16384" width="11.3828125" style="3"/>
  </cols>
  <sheetData>
    <row r="1" spans="1:5" ht="20.6" thickBot="1" x14ac:dyDescent="0.45"/>
    <row r="2" spans="1:5" ht="54.45" thickBot="1" x14ac:dyDescent="0.45">
      <c r="A2" s="16" t="s">
        <v>1</v>
      </c>
      <c r="B2" s="15" t="s">
        <v>5</v>
      </c>
      <c r="C2" s="11" t="s">
        <v>7</v>
      </c>
      <c r="D2" s="12" t="s">
        <v>8</v>
      </c>
      <c r="E2" s="23" t="s">
        <v>6</v>
      </c>
    </row>
    <row r="3" spans="1:5" ht="30" customHeight="1" x14ac:dyDescent="0.4">
      <c r="A3" s="18" t="s">
        <v>9</v>
      </c>
      <c r="B3" s="5"/>
      <c r="C3" s="13"/>
      <c r="D3" s="14"/>
      <c r="E3" s="28">
        <f>SUM(B3:D3)</f>
        <v>0</v>
      </c>
    </row>
    <row r="4" spans="1:5" ht="30" customHeight="1" x14ac:dyDescent="0.4">
      <c r="A4" s="19" t="s">
        <v>10</v>
      </c>
      <c r="B4" s="6"/>
      <c r="C4" s="4"/>
      <c r="D4" s="7"/>
      <c r="E4" s="29">
        <f>SUM(B4:D4)</f>
        <v>0</v>
      </c>
    </row>
    <row r="5" spans="1:5" ht="30" customHeight="1" x14ac:dyDescent="0.4">
      <c r="A5" s="20" t="s">
        <v>11</v>
      </c>
      <c r="B5" s="6"/>
      <c r="C5" s="4"/>
      <c r="D5" s="7"/>
      <c r="E5" s="29">
        <f t="shared" ref="E5:E7" si="0">SUM(B5:D5)</f>
        <v>0</v>
      </c>
    </row>
    <row r="6" spans="1:5" ht="30" customHeight="1" x14ac:dyDescent="0.4">
      <c r="A6" s="17" t="s">
        <v>12</v>
      </c>
      <c r="B6" s="6"/>
      <c r="C6" s="4"/>
      <c r="D6" s="7"/>
      <c r="E6" s="29">
        <f t="shared" si="0"/>
        <v>0</v>
      </c>
    </row>
    <row r="7" spans="1:5" ht="30" customHeight="1" x14ac:dyDescent="0.4">
      <c r="A7" s="21" t="s">
        <v>13</v>
      </c>
      <c r="B7" s="6"/>
      <c r="C7" s="4"/>
      <c r="D7" s="7"/>
      <c r="E7" s="29">
        <f t="shared" si="0"/>
        <v>0</v>
      </c>
    </row>
    <row r="8" spans="1:5" ht="30" customHeight="1" thickBot="1" x14ac:dyDescent="0.45">
      <c r="A8" s="22" t="s">
        <v>14</v>
      </c>
      <c r="B8" s="8"/>
      <c r="C8" s="9"/>
      <c r="D8" s="10"/>
      <c r="E8" s="30">
        <f>SUM(B8:D8)</f>
        <v>0</v>
      </c>
    </row>
    <row r="9" spans="1:5" s="27" customFormat="1" ht="20.6" thickBot="1" x14ac:dyDescent="0.45">
      <c r="A9" s="23" t="s">
        <v>6</v>
      </c>
      <c r="B9" s="24">
        <f>SUM(B3:B8)</f>
        <v>0</v>
      </c>
      <c r="C9" s="25">
        <f>SUM(C3:C8)</f>
        <v>0</v>
      </c>
      <c r="D9" s="26">
        <f>SUM(D3:D8)</f>
        <v>0</v>
      </c>
      <c r="E9" s="23">
        <f>IF(SUM(B9:D9)=SUM(E3:E8),SUM(E3:E8),0)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E11"/>
  <sheetViews>
    <sheetView showGridLines="0" workbookViewId="0">
      <selection activeCell="A14" sqref="A14"/>
    </sheetView>
  </sheetViews>
  <sheetFormatPr baseColWidth="10" defaultColWidth="11.3828125" defaultRowHeight="15.9" x14ac:dyDescent="0.4"/>
  <cols>
    <col min="1" max="1" width="30.69140625" style="1" customWidth="1"/>
    <col min="2" max="2" width="10.69140625" style="1" customWidth="1"/>
    <col min="3" max="4" width="25.69140625" style="1" customWidth="1"/>
    <col min="5" max="5" width="20.69140625" style="1" customWidth="1"/>
    <col min="6" max="16384" width="11.3828125" style="1"/>
  </cols>
  <sheetData>
    <row r="1" spans="1:5" ht="30" customHeight="1" x14ac:dyDescent="0.4">
      <c r="A1" s="42" t="s">
        <v>15</v>
      </c>
      <c r="B1" s="42"/>
      <c r="C1" s="43"/>
      <c r="D1" s="31" t="s">
        <v>9</v>
      </c>
      <c r="E1" s="34" t="s">
        <v>22</v>
      </c>
    </row>
    <row r="2" spans="1:5" x14ac:dyDescent="0.4">
      <c r="E2" s="33" t="s">
        <v>24</v>
      </c>
    </row>
    <row r="3" spans="1:5" ht="18.45" x14ac:dyDescent="0.4">
      <c r="A3" s="2" t="s">
        <v>0</v>
      </c>
      <c r="B3" s="2" t="s">
        <v>2</v>
      </c>
      <c r="C3" s="2" t="s">
        <v>3</v>
      </c>
      <c r="D3" s="2" t="s">
        <v>4</v>
      </c>
      <c r="E3" s="33" t="s">
        <v>26</v>
      </c>
    </row>
    <row r="4" spans="1:5" x14ac:dyDescent="0.4">
      <c r="A4" s="1" t="str">
        <f t="array" ref="A4">IFERROR(INDEX(DONNEES!$A$1:$E$500,SMALL(IF(DONNEES!$B$1:$B$500=$D$1,ROW($A$1:$A$500)),ROW(A1)),1),"")</f>
        <v>A</v>
      </c>
      <c r="B4" s="1">
        <f t="array" ref="B4">IFERROR(INDEX(DONNEES!$A$1:$E$500,SMALL(IF(DONNEES!$B$1:$B$500=$D$1,ROW($A$1:$A$500)),ROW(A1)),3),"")</f>
        <v>0</v>
      </c>
      <c r="C4" s="1">
        <f t="array" ref="C4">IFERROR(INDEX(DONNEES!$A$1:$E$500,SMALL(IF(DONNEES!$B$1:$B$500=$D$1,ROW($A$1:$A$500)),ROW(B1)),4),"")</f>
        <v>0.41666666666666669</v>
      </c>
      <c r="D4" s="1" t="str">
        <f t="array" ref="D4">IFERROR(INDEX(DONNEES!$A$1:$E$500,SMALL(IF(DONNEES!$B$1:$B$500=$D$1,ROW($A$1:$A$500)),ROW(C1)),5),"")</f>
        <v>X</v>
      </c>
      <c r="E4" s="33" t="s">
        <v>23</v>
      </c>
    </row>
    <row r="5" spans="1:5" x14ac:dyDescent="0.4">
      <c r="A5" s="1" t="str">
        <f t="array" ref="A5">IFERROR(INDEX(DONNEES!$A$1:$E$500,SMALL(IF(DONNEES!$B$1:$B$500=$D$1,ROW($A$1:$A$500)),ROW(A2)),1),"")</f>
        <v>A</v>
      </c>
      <c r="B5" s="1">
        <f t="array" ref="B5">IFERROR(INDEX(DONNEES!$A$1:$E$500,SMALL(IF(DONNEES!$B$1:$B$500=$D$1,ROW($A$1:$A$500)),ROW(A2)),3),"")</f>
        <v>0</v>
      </c>
      <c r="C5" s="1">
        <f t="array" ref="C5">IFERROR(INDEX(DONNEES!$A$1:$E$500,SMALL(IF(DONNEES!$B$1:$B$500=$D$1,ROW($A$1:$A$500)),ROW(B2)),4),"")</f>
        <v>0.5</v>
      </c>
      <c r="D5" s="1" t="str">
        <f t="array" ref="D5">IFERROR(INDEX(DONNEES!$A$1:$E$500,SMALL(IF(DONNEES!$B$1:$B$500=$D$1,ROW($A$1:$A$500)),ROW(C2)),5),"")</f>
        <v>Z</v>
      </c>
      <c r="E5" s="33" t="s">
        <v>25</v>
      </c>
    </row>
    <row r="6" spans="1:5" x14ac:dyDescent="0.4">
      <c r="A6" s="1" t="str">
        <f t="array" ref="A6">IFERROR(INDEX(DONNEES!$A$1:$E$500,SMALL(IF(DONNEES!$B$1:$B$500=$D$1,ROW($A$1:$A$500)),ROW(A3)),1),"")</f>
        <v>C</v>
      </c>
      <c r="B6" s="1">
        <f t="array" ref="B6">IFERROR(INDEX(DONNEES!$A$1:$E$500,SMALL(IF(DONNEES!$B$1:$B$500=$D$1,ROW($A$1:$A$500)),ROW(A3)),3),"")</f>
        <v>0</v>
      </c>
      <c r="C6" s="1">
        <f t="array" ref="C6">IFERROR(INDEX(DONNEES!$A$1:$E$500,SMALL(IF(DONNEES!$B$1:$B$500=$D$1,ROW($A$1:$A$500)),ROW(B3)),4),"")</f>
        <v>0.58333333333333304</v>
      </c>
      <c r="D6" s="1" t="str">
        <f t="array" ref="D6">IFERROR(INDEX(DONNEES!$A$1:$E$500,SMALL(IF(DONNEES!$B$1:$B$500=$D$1,ROW($A$1:$A$500)),ROW(C3)),5),"")</f>
        <v>A</v>
      </c>
      <c r="E6" s="33" t="s">
        <v>27</v>
      </c>
    </row>
    <row r="7" spans="1:5" x14ac:dyDescent="0.4">
      <c r="A7" s="1" t="str">
        <f t="array" ref="A7">IFERROR(INDEX(DONNEES!$A$1:$E$500,SMALL(IF(DONNEES!$B$1:$B$500=$D$1,ROW($A$1:$A$500)),ROW(A4)),1),"")</f>
        <v>D</v>
      </c>
      <c r="B7" s="1">
        <f t="array" ref="B7">IFERROR(INDEX(DONNEES!$A$1:$E$500,SMALL(IF(DONNEES!$B$1:$B$500=$D$1,ROW($A$1:$A$500)),ROW(A4)),3),"")</f>
        <v>0</v>
      </c>
      <c r="C7" s="1">
        <f t="array" ref="C7">IFERROR(INDEX(DONNEES!$A$1:$E$500,SMALL(IF(DONNEES!$B$1:$B$500=$D$1,ROW($A$1:$A$500)),ROW(B4)),4),"")</f>
        <v>0.625</v>
      </c>
      <c r="D7" s="1" t="str">
        <f t="array" ref="D7">IFERROR(INDEX(DONNEES!$A$1:$E$500,SMALL(IF(DONNEES!$B$1:$B$500=$D$1,ROW($A$1:$A$500)),ROW(C4)),5),"")</f>
        <v>B</v>
      </c>
    </row>
    <row r="8" spans="1:5" x14ac:dyDescent="0.4">
      <c r="A8" s="1" t="str">
        <f t="array" ref="A8">IFERROR(INDEX(DONNEES!$A$1:$E$500,SMALL(IF(DONNEES!$B$1:$B$500=$D$1,ROW($A$1:$A$500)),ROW(A5)),1),"")</f>
        <v>R</v>
      </c>
      <c r="B8" s="1">
        <f t="array" ref="B8">IFERROR(INDEX(DONNEES!$A$1:$E$500,SMALL(IF(DONNEES!$B$1:$B$500=$D$1,ROW($A$1:$A$500)),ROW(A5)),3),"")</f>
        <v>0</v>
      </c>
      <c r="C8" s="1">
        <f t="array" ref="C8">IFERROR(INDEX(DONNEES!$A$1:$E$500,SMALL(IF(DONNEES!$B$1:$B$500=$D$1,ROW($A$1:$A$500)),ROW(B5)),4),"")</f>
        <v>0.70833333333333304</v>
      </c>
      <c r="D8" s="1" t="str">
        <f t="array" ref="D8">IFERROR(INDEX(DONNEES!$A$1:$E$500,SMALL(IF(DONNEES!$B$1:$B$500=$D$1,ROW($A$1:$A$500)),ROW(C5)),5),"")</f>
        <v>D</v>
      </c>
      <c r="E8" s="36" t="s">
        <v>36</v>
      </c>
    </row>
    <row r="9" spans="1:5" x14ac:dyDescent="0.4">
      <c r="A9" s="1" t="str">
        <f t="array" ref="A9">IFERROR(INDEX(DONNEES!$A$1:$E$500,SMALL(IF(DONNEES!$B$1:$B$500=$D$1,ROW($A$1:$A$500)),ROW(A6)),1),"")</f>
        <v>A</v>
      </c>
      <c r="B9" s="1">
        <f t="array" ref="B9">IFERROR(INDEX(DONNEES!$A$1:$E$500,SMALL(IF(DONNEES!$B$1:$B$500=$D$1,ROW($A$1:$A$500)),ROW(A6)),3),"")</f>
        <v>0</v>
      </c>
      <c r="C9" s="1">
        <f t="array" ref="C9">IFERROR(INDEX(DONNEES!$A$1:$E$500,SMALL(IF(DONNEES!$B$1:$B$500=$D$1,ROW($A$1:$A$500)),ROW(B6)),4),"")</f>
        <v>0.75</v>
      </c>
      <c r="D9" s="1" t="str">
        <f t="array" ref="D9">IFERROR(INDEX(DONNEES!$A$1:$E$500,SMALL(IF(DONNEES!$B$1:$B$500=$D$1,ROW($A$1:$A$500)),ROW(C6)),5),"")</f>
        <v>E</v>
      </c>
    </row>
    <row r="10" spans="1:5" x14ac:dyDescent="0.4">
      <c r="A10" s="1" t="str">
        <f t="array" ref="A10">IFERROR(INDEX(DONNEES!$A$1:$E$500,SMALL(IF(DONNEES!$B$1:$B$500=$D$1,ROW($A$1:$A$500)),ROW(A7)),1),"")</f>
        <v>B</v>
      </c>
      <c r="B10" s="1">
        <f t="array" ref="B10">IFERROR(INDEX(DONNEES!$A$1:$E$500,SMALL(IF(DONNEES!$B$1:$B$500=$D$1,ROW($A$1:$A$500)),ROW(A7)),3),"")</f>
        <v>0</v>
      </c>
      <c r="C10" s="1">
        <f t="array" ref="C10">IFERROR(INDEX(DONNEES!$A$1:$E$500,SMALL(IF(DONNEES!$B$1:$B$500=$D$1,ROW($A$1:$A$500)),ROW(B7)),4),"")</f>
        <v>0.875</v>
      </c>
      <c r="D10" s="1" t="str">
        <f t="array" ref="D10">IFERROR(INDEX(DONNEES!$A$1:$E$500,SMALL(IF(DONNEES!$B$1:$B$500=$D$1,ROW($A$1:$A$500)),ROW(C7)),5),"")</f>
        <v>H</v>
      </c>
    </row>
    <row r="11" spans="1:5" x14ac:dyDescent="0.4">
      <c r="A11" s="1" t="str">
        <f t="array" ref="A11">IFERROR(INDEX(DONNEES!$A$1:$E$500,SMALL(IF(DONNEES!$B$1:$B$500=$D$1,ROW($A$1:$A$500)),ROW(A8)),1),"")</f>
        <v/>
      </c>
      <c r="B11" s="1" t="str">
        <f t="array" ref="B11">IFERROR(INDEX(DONNEES!$A$1:$E$500,SMALL(IF(DONNEES!$B$1:$B$500=$D$1,ROW($A$1:$A$500)),ROW(A8)),3),"")</f>
        <v/>
      </c>
      <c r="C11" s="1" t="str">
        <f t="array" ref="C11">IFERROR(INDEX(DONNEES!$A$1:$E$500,SMALL(IF(DONNEES!$B$1:$B$500=$D$1,ROW($A$1:$A$500)),ROW(B8)),4),"")</f>
        <v/>
      </c>
      <c r="D11" s="1" t="str">
        <f t="array" ref="D11">IFERROR(INDEX(DONNEES!$A$1:$E$500,SMALL(IF(DONNEES!$B$1:$B$500=$D$1,ROW($A$1:$A$500)),ROW(C8)),5),"")</f>
        <v/>
      </c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4363-E9FA-44CE-A39A-7458C3D676D7}">
  <sheetPr>
    <tabColor rgb="FF7030A0"/>
  </sheetPr>
  <dimension ref="A1:F13"/>
  <sheetViews>
    <sheetView showGridLines="0" tabSelected="1" workbookViewId="0">
      <selection activeCell="A4" sqref="A4"/>
    </sheetView>
  </sheetViews>
  <sheetFormatPr baseColWidth="10" defaultColWidth="11.3828125" defaultRowHeight="15.9" x14ac:dyDescent="0.4"/>
  <cols>
    <col min="1" max="1" width="30.69140625" style="1" customWidth="1"/>
    <col min="2" max="2" width="12.4609375" style="1" customWidth="1"/>
    <col min="3" max="4" width="25.69140625" style="1" customWidth="1"/>
    <col min="5" max="5" width="20.69140625" style="1" customWidth="1"/>
    <col min="6" max="16384" width="11.3828125" style="1"/>
  </cols>
  <sheetData>
    <row r="1" spans="1:6" ht="30" customHeight="1" x14ac:dyDescent="0.4">
      <c r="A1" s="42" t="s">
        <v>15</v>
      </c>
      <c r="B1" s="42"/>
      <c r="C1" s="43"/>
      <c r="D1" s="31" t="s">
        <v>9</v>
      </c>
      <c r="E1" s="34"/>
    </row>
    <row r="2" spans="1:6" x14ac:dyDescent="0.4">
      <c r="E2" s="33"/>
    </row>
    <row r="3" spans="1:6" ht="18.45" x14ac:dyDescent="0.4">
      <c r="A3" s="38" t="s">
        <v>0</v>
      </c>
      <c r="B3" s="38" t="s">
        <v>1</v>
      </c>
      <c r="C3" s="38" t="s">
        <v>2</v>
      </c>
      <c r="D3" s="38" t="s">
        <v>3</v>
      </c>
      <c r="E3" s="39" t="s">
        <v>4</v>
      </c>
      <c r="F3" s="33"/>
    </row>
    <row r="4" spans="1:6" x14ac:dyDescent="0.4">
      <c r="A4" s="40" t="str" cm="1">
        <f t="array" ref="A4:E10">_xlfn._xlws.SORT(_xlfn._xlws.FILTER(Tableau1[],Tableau1[AGENCE]=$D$1,""),1,1)</f>
        <v>A</v>
      </c>
      <c r="B4" s="40" t="str">
        <v>AUVERGNE</v>
      </c>
      <c r="C4" s="40">
        <v>0</v>
      </c>
      <c r="D4" s="41">
        <v>0.41666666666666669</v>
      </c>
      <c r="E4" s="31" t="str">
        <v>X</v>
      </c>
    </row>
    <row r="5" spans="1:6" x14ac:dyDescent="0.4">
      <c r="A5" s="1" t="str">
        <v>A</v>
      </c>
      <c r="B5" s="1" t="str">
        <v>AUVERGNE</v>
      </c>
      <c r="C5" s="1">
        <v>0</v>
      </c>
      <c r="D5" s="37">
        <v>0.5</v>
      </c>
      <c r="E5" s="1" t="str">
        <v>Z</v>
      </c>
    </row>
    <row r="6" spans="1:6" x14ac:dyDescent="0.4">
      <c r="A6" s="1" t="str">
        <v>A</v>
      </c>
      <c r="B6" s="1" t="str">
        <v>AUVERGNE</v>
      </c>
      <c r="C6" s="1">
        <v>0</v>
      </c>
      <c r="D6" s="37">
        <v>0.75</v>
      </c>
      <c r="E6" s="1" t="str">
        <v>E</v>
      </c>
    </row>
    <row r="7" spans="1:6" x14ac:dyDescent="0.4">
      <c r="A7" s="1" t="str">
        <v>B</v>
      </c>
      <c r="B7" s="1" t="str">
        <v>AUVERGNE</v>
      </c>
      <c r="C7" s="1">
        <v>0</v>
      </c>
      <c r="D7" s="37">
        <v>0.875</v>
      </c>
      <c r="E7" s="1" t="str">
        <v>H</v>
      </c>
    </row>
    <row r="8" spans="1:6" x14ac:dyDescent="0.4">
      <c r="A8" s="1" t="str">
        <v>C</v>
      </c>
      <c r="B8" s="1" t="str">
        <v>AUVERGNE</v>
      </c>
      <c r="C8" s="1">
        <v>0</v>
      </c>
      <c r="D8" s="37">
        <v>0.58333333333333304</v>
      </c>
      <c r="E8" s="1" t="str">
        <v>A</v>
      </c>
    </row>
    <row r="9" spans="1:6" x14ac:dyDescent="0.4">
      <c r="A9" s="1" t="str">
        <v>D</v>
      </c>
      <c r="B9" s="1" t="str">
        <v>AUVERGNE</v>
      </c>
      <c r="C9" s="1">
        <v>0</v>
      </c>
      <c r="D9" s="37">
        <v>0.625</v>
      </c>
      <c r="E9" s="1" t="str">
        <v>B</v>
      </c>
    </row>
    <row r="10" spans="1:6" x14ac:dyDescent="0.4">
      <c r="A10" s="1" t="str">
        <v>R</v>
      </c>
      <c r="B10" s="1" t="str">
        <v>AUVERGNE</v>
      </c>
      <c r="C10" s="1">
        <v>0</v>
      </c>
      <c r="D10" s="37">
        <v>0.70833333333333304</v>
      </c>
      <c r="E10" s="1" t="str">
        <v>D</v>
      </c>
    </row>
    <row r="11" spans="1:6" x14ac:dyDescent="0.4">
      <c r="D11" s="37"/>
    </row>
    <row r="12" spans="1:6" x14ac:dyDescent="0.4">
      <c r="D12" s="37"/>
    </row>
    <row r="13" spans="1:6" x14ac:dyDescent="0.4">
      <c r="D13" s="3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DONNEES</vt:lpstr>
      <vt:lpstr>STATS DES DONNÉES</vt:lpstr>
      <vt:lpstr>AUVERGNE</vt:lpstr>
      <vt:lpstr>AUVERGNE (2)</vt:lpstr>
      <vt:lpstr>ÉtatDuContrôle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m@rina</cp:lastModifiedBy>
  <dcterms:created xsi:type="dcterms:W3CDTF">2020-03-17T13:35:44Z</dcterms:created>
  <dcterms:modified xsi:type="dcterms:W3CDTF">2020-03-17T17:08:41Z</dcterms:modified>
</cp:coreProperties>
</file>