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86B10BAF-E3D9-4E2E-BA5D-FF6BEB2CCFFE}" xr6:coauthVersionLast="45" xr6:coauthVersionMax="45" xr10:uidLastSave="{00000000-0000-0000-0000-000000000000}"/>
  <bookViews>
    <workbookView xWindow="4800" yWindow="2550" windowWidth="20835" windowHeight="10620" activeTab="1" xr2:uid="{86C58023-C41F-4F65-A3C4-E9C771FAC014}"/>
  </bookViews>
  <sheets>
    <sheet name="Mars 2020" sheetId="1" r:id="rId1"/>
    <sheet name="Avril 2020" sheetId="2" r:id="rId2"/>
    <sheet name="Mai 2020" sheetId="3" r:id="rId3"/>
  </sheets>
  <externalReferences>
    <externalReference r:id="rId4"/>
  </externalReferences>
  <definedNames>
    <definedName name="base">VALUE("37:40")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3" l="1"/>
  <c r="N2" i="3"/>
  <c r="M31" i="3"/>
  <c r="L31" i="3"/>
  <c r="J31" i="3"/>
  <c r="M23" i="3"/>
  <c r="L23" i="3"/>
  <c r="J23" i="3"/>
  <c r="J15" i="3"/>
  <c r="M15" i="3" s="1"/>
  <c r="J7" i="3"/>
  <c r="M7" i="3" s="1"/>
  <c r="O31" i="2"/>
  <c r="N31" i="2"/>
  <c r="O23" i="2"/>
  <c r="N23" i="2"/>
  <c r="O15" i="2"/>
  <c r="N15" i="2"/>
  <c r="O7" i="2"/>
  <c r="N7" i="2"/>
  <c r="O2" i="2"/>
  <c r="N2" i="2"/>
  <c r="L31" i="2"/>
  <c r="J31" i="2"/>
  <c r="M31" i="2" s="1"/>
  <c r="L23" i="2"/>
  <c r="J23" i="2"/>
  <c r="M23" i="2" s="1"/>
  <c r="M15" i="2"/>
  <c r="L15" i="2"/>
  <c r="J15" i="2"/>
  <c r="J7" i="2"/>
  <c r="M7" i="2" s="1"/>
  <c r="O39" i="1"/>
  <c r="O31" i="1"/>
  <c r="O23" i="1"/>
  <c r="O15" i="1"/>
  <c r="O7" i="1"/>
  <c r="N7" i="1"/>
  <c r="N15" i="1"/>
  <c r="N23" i="1"/>
  <c r="N31" i="1"/>
  <c r="N39" i="1"/>
  <c r="M39" i="1"/>
  <c r="L39" i="1"/>
  <c r="M31" i="1"/>
  <c r="L31" i="1"/>
  <c r="M23" i="1"/>
  <c r="L23" i="1"/>
  <c r="M15" i="1"/>
  <c r="L15" i="1"/>
  <c r="M7" i="1"/>
  <c r="L7" i="1"/>
  <c r="L7" i="3" l="1"/>
  <c r="N15" i="3" s="1"/>
  <c r="L15" i="3"/>
  <c r="L7" i="2"/>
  <c r="H30" i="3"/>
  <c r="G30" i="3"/>
  <c r="H29" i="3"/>
  <c r="G29" i="3"/>
  <c r="I29" i="3" s="1"/>
  <c r="H28" i="3"/>
  <c r="G28" i="3"/>
  <c r="H27" i="3"/>
  <c r="G27" i="3"/>
  <c r="I27" i="3" s="1"/>
  <c r="H26" i="3"/>
  <c r="G26" i="3"/>
  <c r="H22" i="3"/>
  <c r="G22" i="3"/>
  <c r="I22" i="3" s="1"/>
  <c r="H21" i="3"/>
  <c r="G21" i="3"/>
  <c r="I21" i="3" s="1"/>
  <c r="H20" i="3"/>
  <c r="G20" i="3"/>
  <c r="H19" i="3"/>
  <c r="G19" i="3"/>
  <c r="H18" i="3"/>
  <c r="G18" i="3"/>
  <c r="H14" i="3"/>
  <c r="G14" i="3"/>
  <c r="H13" i="3"/>
  <c r="G13" i="3"/>
  <c r="H12" i="3"/>
  <c r="G12" i="3"/>
  <c r="H11" i="3"/>
  <c r="G11" i="3"/>
  <c r="H10" i="3"/>
  <c r="G10" i="3"/>
  <c r="H6" i="3"/>
  <c r="G6" i="3"/>
  <c r="I6" i="3" s="1"/>
  <c r="H5" i="3"/>
  <c r="I5" i="3" s="1"/>
  <c r="G5" i="3"/>
  <c r="H4" i="3"/>
  <c r="G4" i="3"/>
  <c r="I4" i="3" s="1"/>
  <c r="H3" i="3"/>
  <c r="G3" i="3"/>
  <c r="I3" i="3" s="1"/>
  <c r="H2" i="3"/>
  <c r="G2" i="3"/>
  <c r="I2" i="3" s="1"/>
  <c r="B2" i="3"/>
  <c r="B3" i="3" s="1"/>
  <c r="B4" i="3" s="1"/>
  <c r="B5" i="3" s="1"/>
  <c r="B6" i="3" s="1"/>
  <c r="B10" i="3" s="1"/>
  <c r="B11" i="3" s="1"/>
  <c r="B12" i="3" s="1"/>
  <c r="B13" i="3" s="1"/>
  <c r="B14" i="3" s="1"/>
  <c r="B18" i="3" s="1"/>
  <c r="B19" i="3" s="1"/>
  <c r="B20" i="3" s="1"/>
  <c r="B21" i="3" s="1"/>
  <c r="B22" i="3" s="1"/>
  <c r="B26" i="3" s="1"/>
  <c r="B27" i="3" s="1"/>
  <c r="B28" i="3" s="1"/>
  <c r="B29" i="3" s="1"/>
  <c r="B30" i="3" s="1"/>
  <c r="H30" i="2"/>
  <c r="G30" i="2"/>
  <c r="H29" i="2"/>
  <c r="G29" i="2"/>
  <c r="H28" i="2"/>
  <c r="G28" i="2"/>
  <c r="H27" i="2"/>
  <c r="G27" i="2"/>
  <c r="H26" i="2"/>
  <c r="G26" i="2"/>
  <c r="H22" i="2"/>
  <c r="G22" i="2"/>
  <c r="H21" i="2"/>
  <c r="G21" i="2"/>
  <c r="I21" i="2" s="1"/>
  <c r="H20" i="2"/>
  <c r="G20" i="2"/>
  <c r="H19" i="2"/>
  <c r="G19" i="2"/>
  <c r="I19" i="2" s="1"/>
  <c r="H18" i="2"/>
  <c r="G18" i="2"/>
  <c r="H14" i="2"/>
  <c r="G14" i="2"/>
  <c r="I14" i="2" s="1"/>
  <c r="H13" i="2"/>
  <c r="I13" i="2" s="1"/>
  <c r="G13" i="2"/>
  <c r="H12" i="2"/>
  <c r="G12" i="2"/>
  <c r="H11" i="2"/>
  <c r="G11" i="2"/>
  <c r="H10" i="2"/>
  <c r="G10" i="2"/>
  <c r="H6" i="2"/>
  <c r="G6" i="2"/>
  <c r="I6" i="2" s="1"/>
  <c r="H5" i="2"/>
  <c r="G5" i="2"/>
  <c r="I5" i="2" s="1"/>
  <c r="H4" i="2"/>
  <c r="G4" i="2"/>
  <c r="H3" i="2"/>
  <c r="I3" i="2" s="1"/>
  <c r="G3" i="2"/>
  <c r="B3" i="2"/>
  <c r="B4" i="2" s="1"/>
  <c r="B5" i="2" s="1"/>
  <c r="B6" i="2" s="1"/>
  <c r="B10" i="2" s="1"/>
  <c r="B11" i="2" s="1"/>
  <c r="B12" i="2" s="1"/>
  <c r="B13" i="2" s="1"/>
  <c r="B14" i="2" s="1"/>
  <c r="B18" i="2" s="1"/>
  <c r="B19" i="2" s="1"/>
  <c r="B20" i="2" s="1"/>
  <c r="B21" i="2" s="1"/>
  <c r="B22" i="2" s="1"/>
  <c r="B26" i="2" s="1"/>
  <c r="B27" i="2" s="1"/>
  <c r="B28" i="2" s="1"/>
  <c r="B29" i="2" s="1"/>
  <c r="H2" i="2"/>
  <c r="G2" i="2"/>
  <c r="I2" i="2" s="1"/>
  <c r="B2" i="2"/>
  <c r="H38" i="1"/>
  <c r="G38" i="1"/>
  <c r="H37" i="1"/>
  <c r="G37" i="1"/>
  <c r="B37" i="1"/>
  <c r="B38" i="1" s="1"/>
  <c r="H36" i="1"/>
  <c r="G36" i="1"/>
  <c r="I36" i="1" s="1"/>
  <c r="H35" i="1"/>
  <c r="G35" i="1"/>
  <c r="H34" i="1"/>
  <c r="G34" i="1"/>
  <c r="H30" i="1"/>
  <c r="G30" i="1"/>
  <c r="I30" i="1" s="1"/>
  <c r="H29" i="1"/>
  <c r="G29" i="1"/>
  <c r="I29" i="1" s="1"/>
  <c r="H28" i="1"/>
  <c r="G28" i="1"/>
  <c r="H27" i="1"/>
  <c r="G27" i="1"/>
  <c r="H26" i="1"/>
  <c r="G26" i="1"/>
  <c r="H22" i="1"/>
  <c r="G22" i="1"/>
  <c r="H21" i="1"/>
  <c r="G21" i="1"/>
  <c r="I21" i="1" s="1"/>
  <c r="H20" i="1"/>
  <c r="G20" i="1"/>
  <c r="I20" i="1" s="1"/>
  <c r="H19" i="1"/>
  <c r="G19" i="1"/>
  <c r="I19" i="1" s="1"/>
  <c r="H18" i="1"/>
  <c r="G18" i="1"/>
  <c r="I18" i="1" s="1"/>
  <c r="H14" i="1"/>
  <c r="G14" i="1"/>
  <c r="I14" i="1" s="1"/>
  <c r="H13" i="1"/>
  <c r="I13" i="1" s="1"/>
  <c r="G13" i="1"/>
  <c r="H12" i="1"/>
  <c r="G12" i="1"/>
  <c r="H11" i="1"/>
  <c r="G11" i="1"/>
  <c r="H10" i="1"/>
  <c r="G10" i="1"/>
  <c r="H6" i="1"/>
  <c r="G6" i="1"/>
  <c r="I5" i="1"/>
  <c r="H5" i="1"/>
  <c r="G5" i="1"/>
  <c r="H4" i="1"/>
  <c r="G4" i="1"/>
  <c r="I4" i="1" s="1"/>
  <c r="H3" i="1"/>
  <c r="G3" i="1"/>
  <c r="I3" i="1" s="1"/>
  <c r="B3" i="1"/>
  <c r="B4" i="1" s="1"/>
  <c r="B5" i="1" s="1"/>
  <c r="B6" i="1" s="1"/>
  <c r="B10" i="1" s="1"/>
  <c r="B11" i="1" s="1"/>
  <c r="B12" i="1" s="1"/>
  <c r="B13" i="1" s="1"/>
  <c r="B14" i="1" s="1"/>
  <c r="B18" i="1" s="1"/>
  <c r="B19" i="1" s="1"/>
  <c r="B20" i="1" s="1"/>
  <c r="B21" i="1" s="1"/>
  <c r="B22" i="1" s="1"/>
  <c r="B26" i="1" s="1"/>
  <c r="B27" i="1" s="1"/>
  <c r="B28" i="1" s="1"/>
  <c r="B29" i="1" s="1"/>
  <c r="B30" i="1" s="1"/>
  <c r="B34" i="1" s="1"/>
  <c r="B35" i="1" s="1"/>
  <c r="H2" i="1"/>
  <c r="G2" i="1"/>
  <c r="N31" i="3" l="1"/>
  <c r="N23" i="3"/>
  <c r="O7" i="3"/>
  <c r="O23" i="3"/>
  <c r="N7" i="3"/>
  <c r="O15" i="3"/>
  <c r="O31" i="3"/>
  <c r="I2" i="1"/>
  <c r="I6" i="1"/>
  <c r="I11" i="1"/>
  <c r="I26" i="1"/>
  <c r="J31" i="1" s="1"/>
  <c r="I28" i="1"/>
  <c r="I11" i="2"/>
  <c r="I26" i="2"/>
  <c r="I28" i="2"/>
  <c r="I30" i="2"/>
  <c r="I10" i="3"/>
  <c r="I12" i="3"/>
  <c r="I14" i="3"/>
  <c r="I19" i="3"/>
  <c r="I10" i="1"/>
  <c r="I12" i="1"/>
  <c r="I22" i="1"/>
  <c r="J23" i="1" s="1"/>
  <c r="I27" i="1"/>
  <c r="I37" i="1"/>
  <c r="I4" i="2"/>
  <c r="I10" i="2"/>
  <c r="I12" i="2"/>
  <c r="I18" i="2"/>
  <c r="I20" i="2"/>
  <c r="I22" i="2"/>
  <c r="I27" i="2"/>
  <c r="I29" i="2"/>
  <c r="I11" i="3"/>
  <c r="I13" i="3"/>
  <c r="I18" i="3"/>
  <c r="I20" i="3"/>
  <c r="I26" i="3"/>
  <c r="I28" i="3"/>
  <c r="I30" i="3"/>
  <c r="I35" i="1"/>
  <c r="I38" i="1"/>
  <c r="I34" i="1"/>
  <c r="J39" i="1" s="1"/>
  <c r="J15" i="1"/>
  <c r="J7" i="1"/>
</calcChain>
</file>

<file path=xl/sharedStrings.xml><?xml version="1.0" encoding="utf-8"?>
<sst xmlns="http://schemas.openxmlformats.org/spreadsheetml/2006/main" count="253" uniqueCount="32">
  <si>
    <t>S 10</t>
  </si>
  <si>
    <t>Day</t>
  </si>
  <si>
    <t>Matin</t>
  </si>
  <si>
    <t>Après-midi</t>
  </si>
  <si>
    <t>AM</t>
  </si>
  <si>
    <t>MP</t>
  </si>
  <si>
    <t>Lundi</t>
  </si>
  <si>
    <t>Mardi</t>
  </si>
  <si>
    <t>Mercredi</t>
  </si>
  <si>
    <t>Jeudi</t>
  </si>
  <si>
    <t>Vendredi</t>
  </si>
  <si>
    <t>Time did</t>
  </si>
  <si>
    <t>Week Time</t>
  </si>
  <si>
    <t xml:space="preserve">Total        </t>
  </si>
  <si>
    <t>S 11</t>
  </si>
  <si>
    <t>S 12</t>
  </si>
  <si>
    <t>S 13</t>
  </si>
  <si>
    <t>S 14</t>
  </si>
  <si>
    <t>S 15</t>
  </si>
  <si>
    <t>S 16</t>
  </si>
  <si>
    <t>S 17</t>
  </si>
  <si>
    <t>S 18</t>
  </si>
  <si>
    <t>S 19</t>
  </si>
  <si>
    <t>S 20</t>
  </si>
  <si>
    <t>S 21</t>
  </si>
  <si>
    <t>S 22</t>
  </si>
  <si>
    <t>Ecart +</t>
  </si>
  <si>
    <t>Ecart -</t>
  </si>
  <si>
    <t>Heures supp</t>
  </si>
  <si>
    <t>A récuperer</t>
  </si>
  <si>
    <t>Solde mars</t>
  </si>
  <si>
    <t>Solde avril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</si>
</sst>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4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8" xfId="0" applyBorder="1"/>
    <xf numFmtId="1" fontId="0" fillId="0" borderId="9" xfId="0" quotePrefix="1" applyNumberFormat="1" applyBorder="1" applyAlignment="1">
      <alignment horizontal="center"/>
    </xf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5" xfId="0" applyBorder="1"/>
    <xf numFmtId="1" fontId="0" fillId="0" borderId="16" xfId="0" quotePrefix="1" applyNumberFormat="1" applyBorder="1" applyAlignment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4" fillId="0" borderId="26" xfId="0" applyNumberFormat="1" applyFont="1" applyBorder="1" applyAlignment="1">
      <alignment wrapText="1"/>
    </xf>
    <xf numFmtId="164" fontId="4" fillId="0" borderId="0" xfId="0" applyNumberFormat="1" applyFont="1"/>
    <xf numFmtId="164" fontId="4" fillId="0" borderId="26" xfId="0" applyNumberFormat="1" applyFont="1" applyBorder="1"/>
    <xf numFmtId="164" fontId="3" fillId="0" borderId="26" xfId="0" applyNumberFormat="1" applyFont="1" applyBorder="1"/>
    <xf numFmtId="164" fontId="3" fillId="0" borderId="0" xfId="0" applyNumberFormat="1" applyFont="1"/>
    <xf numFmtId="164" fontId="4" fillId="0" borderId="0" xfId="0" applyNumberFormat="1" applyFont="1" applyAlignment="1">
      <alignment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4" borderId="20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e-pierre.baudin\DOSSIERS\RH\Arbre_2020_DPJ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embre 2018"/>
      <sheetName val="Octobre 2018"/>
      <sheetName val="Novembre 2018"/>
      <sheetName val="Décembre 2018"/>
      <sheetName val="Janvier 2019"/>
      <sheetName val="Février 2019"/>
      <sheetName val="Mars 2019"/>
      <sheetName val="Avril 2019"/>
      <sheetName val="Mai 2019"/>
      <sheetName val="Juin 2019"/>
      <sheetName val="Juill 2019"/>
      <sheetName val="Août 2019"/>
      <sheetName val="Sept 2019"/>
      <sheetName val="Oct 2019"/>
      <sheetName val="Nov 2019"/>
      <sheetName val="Dec 2019"/>
      <sheetName val="Janv 2020"/>
      <sheetName val="Fev 2020"/>
      <sheetName val="Mars 2020"/>
      <sheetName val="Avril 2020"/>
      <sheetName val="Mai 2020"/>
      <sheetName val="Juin 2020"/>
      <sheetName val="Juill 2020"/>
      <sheetName val="Feui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8">
          <cell r="B38">
            <v>3</v>
          </cell>
        </row>
      </sheetData>
      <sheetData sheetId="19" refreshError="1">
        <row r="30">
          <cell r="B30">
            <v>1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73937-4954-42DD-8D63-C4F54C5D69E6}">
  <dimension ref="A1:O39"/>
  <sheetViews>
    <sheetView workbookViewId="0">
      <selection activeCell="J12" sqref="J12"/>
    </sheetView>
  </sheetViews>
  <sheetFormatPr baseColWidth="10" defaultRowHeight="15" x14ac:dyDescent="0.25"/>
  <cols>
    <col min="10" max="10" width="8.7109375" customWidth="1"/>
    <col min="12" max="12" width="6.7109375" style="27" bestFit="1" customWidth="1"/>
    <col min="13" max="13" width="9.28515625" style="27" bestFit="1" customWidth="1"/>
    <col min="14" max="14" width="12" bestFit="1" customWidth="1"/>
  </cols>
  <sheetData>
    <row r="1" spans="1:15" ht="15.75" thickBot="1" x14ac:dyDescent="0.3">
      <c r="A1" s="1" t="s">
        <v>0</v>
      </c>
      <c r="B1" s="2" t="s">
        <v>1</v>
      </c>
      <c r="C1" s="34" t="s">
        <v>2</v>
      </c>
      <c r="D1" s="35"/>
      <c r="E1" s="35" t="s">
        <v>3</v>
      </c>
      <c r="F1" s="36"/>
      <c r="G1" s="3" t="s">
        <v>4</v>
      </c>
      <c r="H1" s="4" t="s">
        <v>5</v>
      </c>
      <c r="I1" s="5" t="s">
        <v>1</v>
      </c>
      <c r="J1" s="6"/>
      <c r="K1" s="6"/>
      <c r="L1" s="6"/>
    </row>
    <row r="2" spans="1:15" x14ac:dyDescent="0.25">
      <c r="A2" s="8" t="s">
        <v>6</v>
      </c>
      <c r="B2" s="9">
        <v>2</v>
      </c>
      <c r="C2" s="10">
        <v>0.375</v>
      </c>
      <c r="D2" s="11">
        <v>0.52083333333333337</v>
      </c>
      <c r="E2" s="11">
        <v>0.55208333333333337</v>
      </c>
      <c r="F2" s="12">
        <v>0.72916666666666663</v>
      </c>
      <c r="G2" s="13">
        <f>D2-C2</f>
        <v>0.14583333333333337</v>
      </c>
      <c r="H2" s="11">
        <f>F2-E2</f>
        <v>0.17708333333333326</v>
      </c>
      <c r="I2" s="14">
        <f>G2+H2</f>
        <v>0.32291666666666663</v>
      </c>
      <c r="J2" s="15"/>
      <c r="K2" s="15"/>
      <c r="L2" s="15"/>
    </row>
    <row r="3" spans="1:15" x14ac:dyDescent="0.25">
      <c r="A3" s="17" t="s">
        <v>7</v>
      </c>
      <c r="B3" s="18">
        <f>B2+1</f>
        <v>3</v>
      </c>
      <c r="C3" s="10">
        <v>0.375</v>
      </c>
      <c r="D3" s="11">
        <v>0.52083333333333337</v>
      </c>
      <c r="E3" s="11">
        <v>0.55208333333333337</v>
      </c>
      <c r="F3" s="12">
        <v>0.72916666666666663</v>
      </c>
      <c r="G3" s="19">
        <f t="shared" ref="G3:G6" si="0">D3-C3</f>
        <v>0.14583333333333337</v>
      </c>
      <c r="H3" s="20">
        <f t="shared" ref="H3:H6" si="1">F3-E3</f>
        <v>0.17708333333333326</v>
      </c>
      <c r="I3" s="21">
        <f t="shared" ref="I3:I6" si="2">G3+H3</f>
        <v>0.32291666666666663</v>
      </c>
      <c r="J3" s="16"/>
      <c r="K3" s="16"/>
      <c r="L3" s="15"/>
    </row>
    <row r="4" spans="1:15" x14ac:dyDescent="0.25">
      <c r="A4" s="17" t="s">
        <v>8</v>
      </c>
      <c r="B4" s="9">
        <f>B3+1</f>
        <v>4</v>
      </c>
      <c r="C4" s="10">
        <v>0.375</v>
      </c>
      <c r="D4" s="11">
        <v>0.52083333333333337</v>
      </c>
      <c r="E4" s="11">
        <v>0.55208333333333337</v>
      </c>
      <c r="F4" s="12">
        <v>0.72916666666666663</v>
      </c>
      <c r="G4" s="19">
        <f t="shared" si="0"/>
        <v>0.14583333333333337</v>
      </c>
      <c r="H4" s="20">
        <f t="shared" si="1"/>
        <v>0.17708333333333326</v>
      </c>
      <c r="I4" s="21">
        <f t="shared" si="2"/>
        <v>0.32291666666666663</v>
      </c>
      <c r="J4" s="22"/>
      <c r="K4" s="16"/>
      <c r="L4" s="15"/>
    </row>
    <row r="5" spans="1:15" ht="15.75" thickBot="1" x14ac:dyDescent="0.3">
      <c r="A5" s="17" t="s">
        <v>9</v>
      </c>
      <c r="B5" s="9">
        <f t="shared" ref="B5:B6" si="3">B4+1</f>
        <v>5</v>
      </c>
      <c r="C5" s="10">
        <v>0.375</v>
      </c>
      <c r="D5" s="11">
        <v>0.52083333333333337</v>
      </c>
      <c r="E5" s="11">
        <v>0.55208333333333337</v>
      </c>
      <c r="F5" s="12">
        <v>0.72916666666666663</v>
      </c>
      <c r="G5" s="19">
        <f t="shared" si="0"/>
        <v>0.14583333333333337</v>
      </c>
      <c r="H5" s="20">
        <f t="shared" si="1"/>
        <v>0.17708333333333326</v>
      </c>
      <c r="I5" s="21">
        <f t="shared" si="2"/>
        <v>0.32291666666666663</v>
      </c>
    </row>
    <row r="6" spans="1:15" ht="15.75" thickBot="1" x14ac:dyDescent="0.3">
      <c r="A6" s="17" t="s">
        <v>10</v>
      </c>
      <c r="B6" s="9">
        <f t="shared" si="3"/>
        <v>6</v>
      </c>
      <c r="C6" s="10">
        <v>0.375</v>
      </c>
      <c r="D6" s="11">
        <v>0.52083333333333337</v>
      </c>
      <c r="E6" s="11">
        <v>0.55208333333333337</v>
      </c>
      <c r="F6" s="12">
        <v>0.69097222222222221</v>
      </c>
      <c r="G6" s="19">
        <f t="shared" si="0"/>
        <v>0.14583333333333337</v>
      </c>
      <c r="H6" s="20">
        <f t="shared" si="1"/>
        <v>0.13888888888888884</v>
      </c>
      <c r="I6" s="21">
        <f t="shared" si="2"/>
        <v>0.28472222222222221</v>
      </c>
      <c r="J6" s="23" t="s">
        <v>11</v>
      </c>
      <c r="K6" s="24" t="s">
        <v>12</v>
      </c>
      <c r="L6" s="39" t="s">
        <v>26</v>
      </c>
      <c r="M6" s="40" t="s">
        <v>27</v>
      </c>
      <c r="N6" s="39" t="s">
        <v>28</v>
      </c>
      <c r="O6" s="40" t="s">
        <v>29</v>
      </c>
    </row>
    <row r="7" spans="1:15" ht="15.75" thickBot="1" x14ac:dyDescent="0.3">
      <c r="A7" s="37" t="s">
        <v>13</v>
      </c>
      <c r="B7" s="37"/>
      <c r="C7" s="37"/>
      <c r="D7" s="37"/>
      <c r="E7" s="37"/>
      <c r="F7" s="37"/>
      <c r="G7" s="37"/>
      <c r="H7" s="37"/>
      <c r="I7" s="38"/>
      <c r="J7" s="25">
        <f>SUM(I2:I6)</f>
        <v>1.5763888888888888</v>
      </c>
      <c r="K7" s="26">
        <v>1.5694444444444444</v>
      </c>
      <c r="L7" s="41">
        <f>IF(J7&gt;K7,  J7-K7,0)</f>
        <v>6.9444444444444198E-3</v>
      </c>
      <c r="M7" s="42">
        <f>IF(J7&lt;K7,  K7-J7,0)</f>
        <v>0</v>
      </c>
      <c r="N7" s="44">
        <f>IF(SUM(L$7:L7)-SUM(M$7:M7)&lt;0,0,SUM(L$7:L7)-SUM(M$7:M7))</f>
        <v>6.9444444444444198E-3</v>
      </c>
      <c r="O7" s="45">
        <f>IF(SUM(M$7:M7)-SUM(L$7:L7)&lt;0,0,SUM(M$7:M7)-SUM(L$7:L7))</f>
        <v>0</v>
      </c>
    </row>
    <row r="8" spans="1:15" ht="15.75" thickBot="1" x14ac:dyDescent="0.3">
      <c r="B8" s="27"/>
    </row>
    <row r="9" spans="1:15" ht="15.75" thickBot="1" x14ac:dyDescent="0.3">
      <c r="A9" s="1" t="s">
        <v>14</v>
      </c>
      <c r="B9" s="2" t="s">
        <v>1</v>
      </c>
      <c r="C9" s="34" t="s">
        <v>2</v>
      </c>
      <c r="D9" s="35"/>
      <c r="E9" s="35" t="s">
        <v>3</v>
      </c>
      <c r="F9" s="36"/>
      <c r="G9" s="3" t="s">
        <v>4</v>
      </c>
      <c r="H9" s="4" t="s">
        <v>5</v>
      </c>
      <c r="I9" s="5" t="s">
        <v>1</v>
      </c>
      <c r="J9" s="6"/>
      <c r="K9" s="6"/>
      <c r="L9" s="6"/>
    </row>
    <row r="10" spans="1:15" ht="15" customHeight="1" x14ac:dyDescent="0.25">
      <c r="A10" s="8" t="s">
        <v>6</v>
      </c>
      <c r="B10" s="9">
        <f>B6+3</f>
        <v>9</v>
      </c>
      <c r="C10" s="10">
        <v>0.375</v>
      </c>
      <c r="D10" s="11">
        <v>0.52083333333333337</v>
      </c>
      <c r="E10" s="11">
        <v>0.55208333333333337</v>
      </c>
      <c r="F10" s="12">
        <v>0.72916666666666663</v>
      </c>
      <c r="G10" s="13">
        <f>D10-C10</f>
        <v>0.14583333333333337</v>
      </c>
      <c r="H10" s="11">
        <f>F10-E10</f>
        <v>0.17708333333333326</v>
      </c>
      <c r="I10" s="14">
        <f>G10+H10</f>
        <v>0.32291666666666663</v>
      </c>
      <c r="J10" s="28"/>
      <c r="K10" s="29"/>
      <c r="L10" s="15"/>
    </row>
    <row r="11" spans="1:15" x14ac:dyDescent="0.25">
      <c r="A11" s="17" t="s">
        <v>7</v>
      </c>
      <c r="B11" s="18">
        <f>B10+1</f>
        <v>10</v>
      </c>
      <c r="C11" s="10">
        <v>0.375</v>
      </c>
      <c r="D11" s="11">
        <v>0.52083333333333337</v>
      </c>
      <c r="E11" s="11">
        <v>0.55208333333333337</v>
      </c>
      <c r="F11" s="12">
        <v>0.72916666666666663</v>
      </c>
      <c r="G11" s="19">
        <f t="shared" ref="G11:G14" si="4">D11-C11</f>
        <v>0.14583333333333337</v>
      </c>
      <c r="H11" s="20">
        <f t="shared" ref="H11:H14" si="5">F11-E11</f>
        <v>0.17708333333333326</v>
      </c>
      <c r="I11" s="21">
        <f t="shared" ref="I11:I14" si="6">G11+H11</f>
        <v>0.32291666666666663</v>
      </c>
      <c r="J11" s="30"/>
      <c r="K11" s="29"/>
      <c r="L11" s="15"/>
    </row>
    <row r="12" spans="1:15" x14ac:dyDescent="0.25">
      <c r="A12" s="17" t="s">
        <v>8</v>
      </c>
      <c r="B12" s="18">
        <f t="shared" ref="B12:B14" si="7">B11+1</f>
        <v>11</v>
      </c>
      <c r="C12" s="10">
        <v>0.375</v>
      </c>
      <c r="D12" s="11">
        <v>0.52083333333333337</v>
      </c>
      <c r="E12" s="11">
        <v>0.55208333333333337</v>
      </c>
      <c r="F12" s="12">
        <v>0.72916666666666663</v>
      </c>
      <c r="G12" s="19">
        <f t="shared" si="4"/>
        <v>0.14583333333333337</v>
      </c>
      <c r="H12" s="20">
        <f t="shared" si="5"/>
        <v>0.17708333333333326</v>
      </c>
      <c r="I12" s="21">
        <f t="shared" si="6"/>
        <v>0.32291666666666663</v>
      </c>
      <c r="J12" s="31"/>
      <c r="K12" s="32"/>
      <c r="L12" s="15"/>
    </row>
    <row r="13" spans="1:15" ht="15.75" thickBot="1" x14ac:dyDescent="0.3">
      <c r="A13" s="17" t="s">
        <v>9</v>
      </c>
      <c r="B13" s="18">
        <f t="shared" si="7"/>
        <v>12</v>
      </c>
      <c r="C13" s="10">
        <v>0.375</v>
      </c>
      <c r="D13" s="11">
        <v>0.52083333333333337</v>
      </c>
      <c r="E13" s="11">
        <v>0.55208333333333337</v>
      </c>
      <c r="F13" s="12">
        <v>0.72916666666666663</v>
      </c>
      <c r="G13" s="19">
        <f t="shared" si="4"/>
        <v>0.14583333333333337</v>
      </c>
      <c r="H13" s="20">
        <f t="shared" si="5"/>
        <v>0.17708333333333326</v>
      </c>
      <c r="I13" s="21">
        <f t="shared" si="6"/>
        <v>0.32291666666666663</v>
      </c>
    </row>
    <row r="14" spans="1:15" ht="15.75" thickBot="1" x14ac:dyDescent="0.3">
      <c r="A14" s="17" t="s">
        <v>10</v>
      </c>
      <c r="B14" s="18">
        <f t="shared" si="7"/>
        <v>13</v>
      </c>
      <c r="C14" s="10">
        <v>0.375</v>
      </c>
      <c r="D14" s="11">
        <v>0.52083333333333337</v>
      </c>
      <c r="E14" s="11">
        <v>0.55208333333333337</v>
      </c>
      <c r="F14" s="12">
        <v>0.72569444444444453</v>
      </c>
      <c r="G14" s="19">
        <f t="shared" si="4"/>
        <v>0.14583333333333337</v>
      </c>
      <c r="H14" s="20">
        <f t="shared" si="5"/>
        <v>0.17361111111111116</v>
      </c>
      <c r="I14" s="21">
        <f t="shared" si="6"/>
        <v>0.31944444444444453</v>
      </c>
      <c r="J14" s="23" t="s">
        <v>11</v>
      </c>
      <c r="K14" s="24" t="s">
        <v>12</v>
      </c>
      <c r="L14" s="39" t="s">
        <v>26</v>
      </c>
      <c r="M14" s="40" t="s">
        <v>27</v>
      </c>
      <c r="N14" s="39" t="s">
        <v>28</v>
      </c>
      <c r="O14" s="40" t="s">
        <v>29</v>
      </c>
    </row>
    <row r="15" spans="1:15" ht="15.75" thickBot="1" x14ac:dyDescent="0.3">
      <c r="A15" s="37" t="s">
        <v>13</v>
      </c>
      <c r="B15" s="37"/>
      <c r="C15" s="37"/>
      <c r="D15" s="37"/>
      <c r="E15" s="37"/>
      <c r="F15" s="37"/>
      <c r="G15" s="37"/>
      <c r="H15" s="37"/>
      <c r="I15" s="38"/>
      <c r="J15" s="25">
        <f>SUM(I10:I14)</f>
        <v>1.6111111111111112</v>
      </c>
      <c r="K15" s="26">
        <v>1.5694444444444444</v>
      </c>
      <c r="L15" s="41">
        <f>IF(J15&gt;K15,  J15-K15,0)</f>
        <v>4.1666666666666741E-2</v>
      </c>
      <c r="M15" s="42">
        <f>IF(J15&lt;K15,  K15-J15,0)</f>
        <v>0</v>
      </c>
      <c r="N15" s="44">
        <f>IF(SUM(L$7:L15)-SUM(M$7:M15)&lt;0,0,SUM(L$7:L15)-SUM(M$7:M15))</f>
        <v>4.861111111111116E-2</v>
      </c>
      <c r="O15" s="45">
        <f>IF(SUM(M$7:M15)-SUM(L$7:L15)&lt;0,0,SUM(M$7:M15)-SUM(L$7:L15))</f>
        <v>0</v>
      </c>
    </row>
    <row r="16" spans="1:15" ht="15.75" thickBot="1" x14ac:dyDescent="0.3">
      <c r="B16" s="27"/>
    </row>
    <row r="17" spans="1:15" ht="15.75" thickBot="1" x14ac:dyDescent="0.3">
      <c r="A17" s="1" t="s">
        <v>15</v>
      </c>
      <c r="B17" s="2" t="s">
        <v>1</v>
      </c>
      <c r="C17" s="34" t="s">
        <v>2</v>
      </c>
      <c r="D17" s="35"/>
      <c r="E17" s="35" t="s">
        <v>3</v>
      </c>
      <c r="F17" s="36"/>
      <c r="G17" s="3" t="s">
        <v>4</v>
      </c>
      <c r="H17" s="4" t="s">
        <v>5</v>
      </c>
      <c r="I17" s="5" t="s">
        <v>1</v>
      </c>
      <c r="J17" s="6"/>
      <c r="K17" s="6"/>
      <c r="L17" s="6"/>
    </row>
    <row r="18" spans="1:15" ht="15" customHeight="1" x14ac:dyDescent="0.25">
      <c r="A18" s="8" t="s">
        <v>6</v>
      </c>
      <c r="B18" s="9">
        <f>B14+3</f>
        <v>16</v>
      </c>
      <c r="C18" s="10">
        <v>0.375</v>
      </c>
      <c r="D18" s="11">
        <v>0.52083333333333337</v>
      </c>
      <c r="E18" s="11">
        <v>0.55208333333333337</v>
      </c>
      <c r="F18" s="12">
        <v>0.72916666666666663</v>
      </c>
      <c r="G18" s="13">
        <f>D18-C18</f>
        <v>0.14583333333333337</v>
      </c>
      <c r="H18" s="11">
        <f>F18-E18</f>
        <v>0.17708333333333326</v>
      </c>
      <c r="I18" s="14">
        <f>G18+H18</f>
        <v>0.32291666666666663</v>
      </c>
      <c r="J18" s="28"/>
      <c r="K18" s="29"/>
      <c r="L18" s="15"/>
    </row>
    <row r="19" spans="1:15" x14ac:dyDescent="0.25">
      <c r="A19" s="17" t="s">
        <v>7</v>
      </c>
      <c r="B19" s="18">
        <f>B18+1</f>
        <v>17</v>
      </c>
      <c r="C19" s="10">
        <v>0.375</v>
      </c>
      <c r="D19" s="11">
        <v>0.52083333333333337</v>
      </c>
      <c r="E19" s="11">
        <v>0.55208333333333337</v>
      </c>
      <c r="F19" s="12">
        <v>0.72916666666666663</v>
      </c>
      <c r="G19" s="19">
        <f t="shared" ref="G19:G22" si="8">D19-C19</f>
        <v>0.14583333333333337</v>
      </c>
      <c r="H19" s="20">
        <f t="shared" ref="H19:H22" si="9">F19-E19</f>
        <v>0.17708333333333326</v>
      </c>
      <c r="I19" s="21">
        <f t="shared" ref="I19:I22" si="10">G19+H19</f>
        <v>0.32291666666666663</v>
      </c>
      <c r="J19" s="30"/>
      <c r="K19" s="29"/>
      <c r="L19" s="15"/>
    </row>
    <row r="20" spans="1:15" x14ac:dyDescent="0.25">
      <c r="A20" s="17" t="s">
        <v>8</v>
      </c>
      <c r="B20" s="18">
        <f t="shared" ref="B20:B22" si="11">B19+1</f>
        <v>18</v>
      </c>
      <c r="C20" s="10">
        <v>0.375</v>
      </c>
      <c r="D20" s="11">
        <v>0.52083333333333337</v>
      </c>
      <c r="E20" s="11">
        <v>0.55208333333333337</v>
      </c>
      <c r="F20" s="12">
        <v>0.72916666666666663</v>
      </c>
      <c r="G20" s="19">
        <f t="shared" si="8"/>
        <v>0.14583333333333337</v>
      </c>
      <c r="H20" s="20">
        <f t="shared" si="9"/>
        <v>0.17708333333333326</v>
      </c>
      <c r="I20" s="21">
        <f t="shared" si="10"/>
        <v>0.32291666666666663</v>
      </c>
      <c r="J20" s="31"/>
      <c r="K20" s="32"/>
      <c r="L20" s="15"/>
    </row>
    <row r="21" spans="1:15" ht="15.75" thickBot="1" x14ac:dyDescent="0.3">
      <c r="A21" s="17" t="s">
        <v>9</v>
      </c>
      <c r="B21" s="18">
        <f t="shared" si="11"/>
        <v>19</v>
      </c>
      <c r="C21" s="10">
        <v>0.375</v>
      </c>
      <c r="D21" s="11">
        <v>0.52083333333333337</v>
      </c>
      <c r="E21" s="11">
        <v>0.55208333333333337</v>
      </c>
      <c r="F21" s="12">
        <v>0.72916666666666663</v>
      </c>
      <c r="G21" s="19">
        <f t="shared" si="8"/>
        <v>0.14583333333333337</v>
      </c>
      <c r="H21" s="20">
        <f t="shared" si="9"/>
        <v>0.17708333333333326</v>
      </c>
      <c r="I21" s="21">
        <f t="shared" si="10"/>
        <v>0.32291666666666663</v>
      </c>
    </row>
    <row r="22" spans="1:15" ht="15.75" thickBot="1" x14ac:dyDescent="0.3">
      <c r="A22" s="17" t="s">
        <v>10</v>
      </c>
      <c r="B22" s="18">
        <f t="shared" si="11"/>
        <v>20</v>
      </c>
      <c r="C22" s="10">
        <v>0.375</v>
      </c>
      <c r="D22" s="11">
        <v>0.52083333333333337</v>
      </c>
      <c r="E22" s="11">
        <v>0.55208333333333337</v>
      </c>
      <c r="F22" s="12">
        <v>0.72569444444444453</v>
      </c>
      <c r="G22" s="19">
        <f t="shared" si="8"/>
        <v>0.14583333333333337</v>
      </c>
      <c r="H22" s="20">
        <f t="shared" si="9"/>
        <v>0.17361111111111116</v>
      </c>
      <c r="I22" s="21">
        <f t="shared" si="10"/>
        <v>0.31944444444444453</v>
      </c>
      <c r="J22" s="23" t="s">
        <v>11</v>
      </c>
      <c r="K22" s="24" t="s">
        <v>12</v>
      </c>
      <c r="L22" s="39" t="s">
        <v>26</v>
      </c>
      <c r="M22" s="40" t="s">
        <v>27</v>
      </c>
      <c r="N22" s="39" t="s">
        <v>28</v>
      </c>
      <c r="O22" s="40" t="s">
        <v>29</v>
      </c>
    </row>
    <row r="23" spans="1:15" ht="15.75" thickBot="1" x14ac:dyDescent="0.3">
      <c r="A23" s="37" t="s">
        <v>13</v>
      </c>
      <c r="B23" s="37"/>
      <c r="C23" s="37"/>
      <c r="D23" s="37"/>
      <c r="E23" s="37"/>
      <c r="F23" s="37"/>
      <c r="G23" s="37"/>
      <c r="H23" s="37"/>
      <c r="I23" s="38"/>
      <c r="J23" s="25">
        <f>SUM(I18:I22)</f>
        <v>1.6111111111111112</v>
      </c>
      <c r="K23" s="26">
        <v>1.5694444444444444</v>
      </c>
      <c r="L23" s="41">
        <f>IF(J23&gt;K23,  J23-K23,0)</f>
        <v>4.1666666666666741E-2</v>
      </c>
      <c r="M23" s="42">
        <f>IF(J23&lt;K23,  K23-J23,0)</f>
        <v>0</v>
      </c>
      <c r="N23" s="44">
        <f>IF(SUM(L$7:L23)-SUM(M$7:M23)&lt;0,0,SUM(L$7:L23)-SUM(M$7:M23))</f>
        <v>9.0277777777777901E-2</v>
      </c>
      <c r="O23" s="45">
        <f>IF(SUM(M$7:M23)-SUM(L$7:L23)&lt;0,0,SUM(M$7:M23)-SUM(L$7:L23))</f>
        <v>0</v>
      </c>
    </row>
    <row r="24" spans="1:15" ht="15.75" thickBot="1" x14ac:dyDescent="0.3">
      <c r="B24" s="27"/>
    </row>
    <row r="25" spans="1:15" ht="15.75" thickBot="1" x14ac:dyDescent="0.3">
      <c r="A25" s="1" t="s">
        <v>16</v>
      </c>
      <c r="B25" s="2" t="s">
        <v>1</v>
      </c>
      <c r="C25" s="34" t="s">
        <v>2</v>
      </c>
      <c r="D25" s="35"/>
      <c r="E25" s="35" t="s">
        <v>3</v>
      </c>
      <c r="F25" s="36"/>
      <c r="G25" s="3" t="s">
        <v>4</v>
      </c>
      <c r="H25" s="4" t="s">
        <v>5</v>
      </c>
      <c r="I25" s="5" t="s">
        <v>1</v>
      </c>
      <c r="J25" s="6"/>
      <c r="K25" s="6"/>
      <c r="L25" s="6"/>
    </row>
    <row r="26" spans="1:15" ht="15" customHeight="1" x14ac:dyDescent="0.25">
      <c r="A26" s="8" t="s">
        <v>6</v>
      </c>
      <c r="B26" s="9">
        <f>B22+3</f>
        <v>23</v>
      </c>
      <c r="C26" s="10">
        <v>0.375</v>
      </c>
      <c r="D26" s="11">
        <v>0.52083333333333337</v>
      </c>
      <c r="E26" s="11">
        <v>0.55208333333333337</v>
      </c>
      <c r="F26" s="12">
        <v>0.72916666666666663</v>
      </c>
      <c r="G26" s="13">
        <f>D26-C26</f>
        <v>0.14583333333333337</v>
      </c>
      <c r="H26" s="11">
        <f>F26-E26</f>
        <v>0.17708333333333326</v>
      </c>
      <c r="I26" s="14">
        <f>G26+H26</f>
        <v>0.32291666666666663</v>
      </c>
      <c r="J26" s="28"/>
      <c r="K26" s="33"/>
      <c r="L26" s="15"/>
    </row>
    <row r="27" spans="1:15" x14ac:dyDescent="0.25">
      <c r="A27" s="17" t="s">
        <v>7</v>
      </c>
      <c r="B27" s="9">
        <f>B26+1</f>
        <v>24</v>
      </c>
      <c r="C27" s="10">
        <v>0.375</v>
      </c>
      <c r="D27" s="11">
        <v>0.52083333333333337</v>
      </c>
      <c r="E27" s="11">
        <v>0.55208333333333337</v>
      </c>
      <c r="F27" s="12">
        <v>0.72916666666666663</v>
      </c>
      <c r="G27" s="19">
        <f t="shared" ref="G27:G30" si="12">D27-C27</f>
        <v>0.14583333333333337</v>
      </c>
      <c r="H27" s="20">
        <f t="shared" ref="H27:H30" si="13">F27-E27</f>
        <v>0.17708333333333326</v>
      </c>
      <c r="I27" s="21">
        <f t="shared" ref="I27:I30" si="14">G27+H27</f>
        <v>0.32291666666666663</v>
      </c>
      <c r="J27" s="28"/>
      <c r="K27" s="33"/>
      <c r="L27" s="15"/>
    </row>
    <row r="28" spans="1:15" x14ac:dyDescent="0.25">
      <c r="A28" s="17" t="s">
        <v>8</v>
      </c>
      <c r="B28" s="9">
        <f t="shared" ref="B28:B29" si="15">B27+1</f>
        <v>25</v>
      </c>
      <c r="C28" s="10">
        <v>0.375</v>
      </c>
      <c r="D28" s="11">
        <v>0.52083333333333337</v>
      </c>
      <c r="E28" s="11">
        <v>0.55208333333333337</v>
      </c>
      <c r="F28" s="12">
        <v>0.72916666666666663</v>
      </c>
      <c r="G28" s="19">
        <f t="shared" si="12"/>
        <v>0.14583333333333337</v>
      </c>
      <c r="H28" s="20">
        <f t="shared" si="13"/>
        <v>0.17708333333333326</v>
      </c>
      <c r="I28" s="21">
        <f t="shared" si="14"/>
        <v>0.32291666666666663</v>
      </c>
      <c r="J28" s="31"/>
      <c r="K28" s="32"/>
      <c r="L28" s="15"/>
    </row>
    <row r="29" spans="1:15" ht="15.75" thickBot="1" x14ac:dyDescent="0.3">
      <c r="A29" s="17" t="s">
        <v>9</v>
      </c>
      <c r="B29" s="9">
        <f t="shared" si="15"/>
        <v>26</v>
      </c>
      <c r="C29" s="10">
        <v>0.375</v>
      </c>
      <c r="D29" s="11">
        <v>0.52083333333333337</v>
      </c>
      <c r="E29" s="11">
        <v>0.55208333333333337</v>
      </c>
      <c r="F29" s="12">
        <v>0.66666666666666663</v>
      </c>
      <c r="G29" s="19">
        <f t="shared" si="12"/>
        <v>0.14583333333333337</v>
      </c>
      <c r="H29" s="20">
        <f t="shared" si="13"/>
        <v>0.11458333333333326</v>
      </c>
      <c r="I29" s="21">
        <f t="shared" si="14"/>
        <v>0.26041666666666663</v>
      </c>
    </row>
    <row r="30" spans="1:15" ht="15.75" thickBot="1" x14ac:dyDescent="0.3">
      <c r="A30" s="17" t="s">
        <v>10</v>
      </c>
      <c r="B30" s="9">
        <f>B29+1</f>
        <v>27</v>
      </c>
      <c r="C30" s="10">
        <v>0.375</v>
      </c>
      <c r="D30" s="11">
        <v>0.52083333333333337</v>
      </c>
      <c r="E30" s="11">
        <v>0.55208333333333337</v>
      </c>
      <c r="F30" s="12">
        <v>0.68402777777777779</v>
      </c>
      <c r="G30" s="19">
        <f t="shared" si="12"/>
        <v>0.14583333333333337</v>
      </c>
      <c r="H30" s="20">
        <f t="shared" si="13"/>
        <v>0.13194444444444442</v>
      </c>
      <c r="I30" s="21">
        <f t="shared" si="14"/>
        <v>0.27777777777777779</v>
      </c>
      <c r="J30" s="23" t="s">
        <v>11</v>
      </c>
      <c r="K30" s="24" t="s">
        <v>12</v>
      </c>
      <c r="L30" s="39" t="s">
        <v>26</v>
      </c>
      <c r="M30" s="40" t="s">
        <v>27</v>
      </c>
      <c r="N30" s="39" t="s">
        <v>28</v>
      </c>
      <c r="O30" s="40" t="s">
        <v>29</v>
      </c>
    </row>
    <row r="31" spans="1:15" ht="15.75" thickBot="1" x14ac:dyDescent="0.3">
      <c r="A31" s="37" t="s">
        <v>13</v>
      </c>
      <c r="B31" s="37"/>
      <c r="C31" s="37"/>
      <c r="D31" s="37"/>
      <c r="E31" s="37"/>
      <c r="F31" s="37"/>
      <c r="G31" s="37"/>
      <c r="H31" s="37"/>
      <c r="I31" s="38"/>
      <c r="J31" s="25">
        <f>SUM(I26:I30)</f>
        <v>1.5069444444444442</v>
      </c>
      <c r="K31" s="26">
        <v>1.5694444444444444</v>
      </c>
      <c r="L31" s="41">
        <f>IF(J31&gt;K31,  J31-K31,0)</f>
        <v>0</v>
      </c>
      <c r="M31" s="42">
        <f>IF(J31&lt;K31,  K31-J31,0)</f>
        <v>6.2500000000000222E-2</v>
      </c>
      <c r="N31" s="44">
        <f>IF(SUM(L$7:L31)-SUM(M$7:M31)&lt;0,0,SUM(L$7:L31)-SUM(M$7:M31))</f>
        <v>2.7777777777777679E-2</v>
      </c>
      <c r="O31" s="45">
        <f>IF(SUM(M$7:M31)-SUM(L$7:L31)&lt;0,0,SUM(M$7:M31)-SUM(L$7:L31))</f>
        <v>0</v>
      </c>
    </row>
    <row r="32" spans="1:15" ht="15.75" thickBot="1" x14ac:dyDescent="0.3">
      <c r="B32" s="27"/>
    </row>
    <row r="33" spans="1:15" ht="15.75" thickBot="1" x14ac:dyDescent="0.3">
      <c r="A33" s="1" t="s">
        <v>17</v>
      </c>
      <c r="B33" s="2" t="s">
        <v>1</v>
      </c>
      <c r="C33" s="34" t="s">
        <v>2</v>
      </c>
      <c r="D33" s="35"/>
      <c r="E33" s="35" t="s">
        <v>3</v>
      </c>
      <c r="F33" s="36"/>
      <c r="G33" s="3" t="s">
        <v>4</v>
      </c>
      <c r="H33" s="4" t="s">
        <v>5</v>
      </c>
      <c r="I33" s="5" t="s">
        <v>1</v>
      </c>
      <c r="J33" s="6"/>
      <c r="K33" s="6"/>
      <c r="L33" s="6"/>
    </row>
    <row r="34" spans="1:15" x14ac:dyDescent="0.25">
      <c r="A34" s="8" t="s">
        <v>6</v>
      </c>
      <c r="B34" s="9">
        <f>B30+3</f>
        <v>30</v>
      </c>
      <c r="C34" s="10">
        <v>0.375</v>
      </c>
      <c r="D34" s="11">
        <v>0.52083333333333337</v>
      </c>
      <c r="E34" s="11">
        <v>0.55208333333333337</v>
      </c>
      <c r="F34" s="12">
        <v>0.72916666666666663</v>
      </c>
      <c r="G34" s="13">
        <f>D34-C34</f>
        <v>0.14583333333333337</v>
      </c>
      <c r="H34" s="11">
        <f>F34-E34</f>
        <v>0.17708333333333326</v>
      </c>
      <c r="I34" s="14">
        <f>G34+H34</f>
        <v>0.32291666666666663</v>
      </c>
      <c r="J34" s="30"/>
      <c r="K34" s="29"/>
      <c r="L34" s="15"/>
    </row>
    <row r="35" spans="1:15" x14ac:dyDescent="0.25">
      <c r="A35" s="17" t="s">
        <v>7</v>
      </c>
      <c r="B35" s="9">
        <f>B34+1</f>
        <v>31</v>
      </c>
      <c r="C35" s="10">
        <v>0.375</v>
      </c>
      <c r="D35" s="11">
        <v>0.52083333333333337</v>
      </c>
      <c r="E35" s="11">
        <v>0.55208333333333337</v>
      </c>
      <c r="F35" s="12">
        <v>0.72916666666666663</v>
      </c>
      <c r="G35" s="19">
        <f t="shared" ref="G35:G38" si="16">D35-C35</f>
        <v>0.14583333333333337</v>
      </c>
      <c r="H35" s="20">
        <f t="shared" ref="H35:H38" si="17">F35-E35</f>
        <v>0.17708333333333326</v>
      </c>
      <c r="I35" s="21">
        <f t="shared" ref="I35:I38" si="18">G35+H35</f>
        <v>0.32291666666666663</v>
      </c>
      <c r="J35" s="30"/>
      <c r="K35" s="29"/>
      <c r="L35" s="15"/>
    </row>
    <row r="36" spans="1:15" x14ac:dyDescent="0.25">
      <c r="A36" s="17" t="s">
        <v>8</v>
      </c>
      <c r="B36" s="9">
        <v>1</v>
      </c>
      <c r="C36" s="10">
        <v>0.375</v>
      </c>
      <c r="D36" s="11">
        <v>0.52083333333333337</v>
      </c>
      <c r="E36" s="11">
        <v>0.55208333333333337</v>
      </c>
      <c r="F36" s="12">
        <v>0.58333333333333337</v>
      </c>
      <c r="G36" s="19">
        <f t="shared" si="16"/>
        <v>0.14583333333333337</v>
      </c>
      <c r="H36" s="20">
        <f t="shared" si="17"/>
        <v>3.125E-2</v>
      </c>
      <c r="I36" s="21">
        <f t="shared" si="18"/>
        <v>0.17708333333333337</v>
      </c>
      <c r="J36" s="31"/>
      <c r="K36" s="32"/>
      <c r="L36" s="15"/>
    </row>
    <row r="37" spans="1:15" ht="15.75" thickBot="1" x14ac:dyDescent="0.3">
      <c r="A37" s="17" t="s">
        <v>9</v>
      </c>
      <c r="B37" s="9">
        <f t="shared" ref="B37" si="19">B36+1</f>
        <v>2</v>
      </c>
      <c r="C37" s="10">
        <v>0.375</v>
      </c>
      <c r="D37" s="11">
        <v>0.52083333333333337</v>
      </c>
      <c r="E37" s="11">
        <v>0.55208333333333337</v>
      </c>
      <c r="F37" s="12">
        <v>0.58333333333333337</v>
      </c>
      <c r="G37" s="19">
        <f t="shared" si="16"/>
        <v>0.14583333333333337</v>
      </c>
      <c r="H37" s="20">
        <f t="shared" si="17"/>
        <v>3.125E-2</v>
      </c>
      <c r="I37" s="21">
        <f t="shared" si="18"/>
        <v>0.17708333333333337</v>
      </c>
    </row>
    <row r="38" spans="1:15" ht="15.75" thickBot="1" x14ac:dyDescent="0.3">
      <c r="A38" s="17" t="s">
        <v>10</v>
      </c>
      <c r="B38" s="9">
        <f>B37+1</f>
        <v>3</v>
      </c>
      <c r="C38" s="10">
        <v>0.375</v>
      </c>
      <c r="D38" s="11">
        <v>0.52083333333333337</v>
      </c>
      <c r="E38" s="11">
        <v>0.55208333333333337</v>
      </c>
      <c r="F38" s="12">
        <v>0.72569444444444453</v>
      </c>
      <c r="G38" s="19">
        <f t="shared" si="16"/>
        <v>0.14583333333333337</v>
      </c>
      <c r="H38" s="20">
        <f t="shared" si="17"/>
        <v>0.17361111111111116</v>
      </c>
      <c r="I38" s="21">
        <f t="shared" si="18"/>
        <v>0.31944444444444453</v>
      </c>
      <c r="J38" s="23" t="s">
        <v>11</v>
      </c>
      <c r="K38" s="24" t="s">
        <v>12</v>
      </c>
      <c r="L38" s="39" t="s">
        <v>26</v>
      </c>
      <c r="M38" s="43" t="s">
        <v>27</v>
      </c>
      <c r="N38" s="39" t="s">
        <v>28</v>
      </c>
      <c r="O38" s="40" t="s">
        <v>29</v>
      </c>
    </row>
    <row r="39" spans="1:15" ht="15.75" thickBot="1" x14ac:dyDescent="0.3">
      <c r="A39" s="37" t="s">
        <v>13</v>
      </c>
      <c r="B39" s="37"/>
      <c r="C39" s="37"/>
      <c r="D39" s="37"/>
      <c r="E39" s="37"/>
      <c r="F39" s="37"/>
      <c r="G39" s="37"/>
      <c r="H39" s="37"/>
      <c r="I39" s="38"/>
      <c r="J39" s="25">
        <f>SUM(I34:I38)</f>
        <v>1.3194444444444446</v>
      </c>
      <c r="K39" s="26">
        <v>1.5694444444444444</v>
      </c>
      <c r="L39" s="42">
        <f>IF(J39&gt;K39,  J39-K39,0)</f>
        <v>0</v>
      </c>
      <c r="M39" s="42">
        <f>IF(J39&lt;K39,  K39-J39,0)</f>
        <v>0.24999999999999978</v>
      </c>
      <c r="N39" s="44">
        <f>IF(SUM(L$7:L39)-SUM(M$7:M39)&lt;0,0,SUM(L$7:L39)-SUM(M$7:M39))</f>
        <v>0</v>
      </c>
      <c r="O39" s="45">
        <f>IF(SUM(M$7:M39)-SUM(L$7:L39)&lt;0,0,SUM(M$7:M39)-SUM(L$7:L39))</f>
        <v>0.2222222222222221</v>
      </c>
    </row>
  </sheetData>
  <mergeCells count="15">
    <mergeCell ref="A15:I15"/>
    <mergeCell ref="C1:D1"/>
    <mergeCell ref="E1:F1"/>
    <mergeCell ref="A7:I7"/>
    <mergeCell ref="C9:D9"/>
    <mergeCell ref="E9:F9"/>
    <mergeCell ref="C33:D33"/>
    <mergeCell ref="E33:F33"/>
    <mergeCell ref="A39:I39"/>
    <mergeCell ref="C17:D17"/>
    <mergeCell ref="E17:F17"/>
    <mergeCell ref="A23:I23"/>
    <mergeCell ref="C25:D25"/>
    <mergeCell ref="E25:F25"/>
    <mergeCell ref="A31:I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FAA75-A6A1-4BB6-B066-14FE47649E86}">
  <dimension ref="A1:O31"/>
  <sheetViews>
    <sheetView tabSelected="1" workbookViewId="0">
      <selection activeCell="Q11" sqref="Q11"/>
    </sheetView>
  </sheetViews>
  <sheetFormatPr baseColWidth="10" defaultRowHeight="15" x14ac:dyDescent="0.25"/>
  <sheetData>
    <row r="1" spans="1:15" ht="15.75" thickBot="1" x14ac:dyDescent="0.3">
      <c r="A1" s="1" t="s">
        <v>18</v>
      </c>
      <c r="B1" s="2" t="s">
        <v>1</v>
      </c>
      <c r="C1" s="34" t="s">
        <v>2</v>
      </c>
      <c r="D1" s="35"/>
      <c r="E1" s="35" t="s">
        <v>3</v>
      </c>
      <c r="F1" s="36"/>
      <c r="G1" s="3" t="s">
        <v>4</v>
      </c>
      <c r="H1" s="4" t="s">
        <v>5</v>
      </c>
      <c r="I1" s="5" t="s">
        <v>1</v>
      </c>
      <c r="J1" s="6"/>
      <c r="K1" s="6"/>
      <c r="L1" s="7"/>
      <c r="N1" s="39" t="s">
        <v>28</v>
      </c>
      <c r="O1" s="40" t="s">
        <v>29</v>
      </c>
    </row>
    <row r="2" spans="1:15" ht="15.75" thickBot="1" x14ac:dyDescent="0.3">
      <c r="A2" s="8" t="s">
        <v>6</v>
      </c>
      <c r="B2" s="9">
        <f>'[1]Mars 2020'!B38+3</f>
        <v>6</v>
      </c>
      <c r="C2" s="10">
        <v>0.375</v>
      </c>
      <c r="D2" s="11">
        <v>0.52083333333333337</v>
      </c>
      <c r="E2" s="11">
        <v>0.55208333333333337</v>
      </c>
      <c r="F2" s="12">
        <v>0.72916666666666663</v>
      </c>
      <c r="G2" s="13">
        <f>D2-C2</f>
        <v>0.14583333333333337</v>
      </c>
      <c r="H2" s="11">
        <f>F2-E2</f>
        <v>0.17708333333333326</v>
      </c>
      <c r="I2" s="14">
        <f>G2+H2</f>
        <v>0.32291666666666663</v>
      </c>
      <c r="J2" s="15"/>
      <c r="K2" s="15"/>
      <c r="L2" s="16"/>
      <c r="M2" s="46" t="s">
        <v>30</v>
      </c>
      <c r="N2" s="44">
        <f>'Mars 2020'!N39</f>
        <v>0</v>
      </c>
      <c r="O2" s="45">
        <f>'Mars 2020'!O39</f>
        <v>0.2222222222222221</v>
      </c>
    </row>
    <row r="3" spans="1:15" x14ac:dyDescent="0.25">
      <c r="A3" s="17" t="s">
        <v>7</v>
      </c>
      <c r="B3" s="18">
        <f>B2+1</f>
        <v>7</v>
      </c>
      <c r="C3" s="10">
        <v>0.375</v>
      </c>
      <c r="D3" s="11">
        <v>0.52083333333333337</v>
      </c>
      <c r="E3" s="11">
        <v>0.55208333333333337</v>
      </c>
      <c r="F3" s="12">
        <v>0.72916666666666663</v>
      </c>
      <c r="G3" s="19">
        <f t="shared" ref="G3:G6" si="0">D3-C3</f>
        <v>0.14583333333333337</v>
      </c>
      <c r="H3" s="20">
        <f t="shared" ref="H3:H6" si="1">F3-E3</f>
        <v>0.17708333333333326</v>
      </c>
      <c r="I3" s="21">
        <f t="shared" ref="I3:I6" si="2">G3+H3</f>
        <v>0.32291666666666663</v>
      </c>
      <c r="J3" s="16"/>
      <c r="K3" s="16"/>
      <c r="L3" s="16"/>
    </row>
    <row r="4" spans="1:15" x14ac:dyDescent="0.25">
      <c r="A4" s="17" t="s">
        <v>8</v>
      </c>
      <c r="B4" s="9">
        <f>B3+1</f>
        <v>8</v>
      </c>
      <c r="C4" s="10">
        <v>0.375</v>
      </c>
      <c r="D4" s="11">
        <v>0.52083333333333337</v>
      </c>
      <c r="E4" s="11">
        <v>0.55208333333333337</v>
      </c>
      <c r="F4" s="12">
        <v>0.72916666666666663</v>
      </c>
      <c r="G4" s="19">
        <f t="shared" si="0"/>
        <v>0.14583333333333337</v>
      </c>
      <c r="H4" s="20">
        <f t="shared" si="1"/>
        <v>0.17708333333333326</v>
      </c>
      <c r="I4" s="21">
        <f t="shared" si="2"/>
        <v>0.32291666666666663</v>
      </c>
      <c r="J4" s="22"/>
      <c r="K4" s="16"/>
      <c r="L4" s="16"/>
    </row>
    <row r="5" spans="1:15" ht="15.75" thickBot="1" x14ac:dyDescent="0.3">
      <c r="A5" s="17" t="s">
        <v>9</v>
      </c>
      <c r="B5" s="9">
        <f t="shared" ref="B5:B6" si="3">B4+1</f>
        <v>9</v>
      </c>
      <c r="C5" s="10">
        <v>0.375</v>
      </c>
      <c r="D5" s="11">
        <v>0.52083333333333337</v>
      </c>
      <c r="E5" s="11">
        <v>0.55208333333333337</v>
      </c>
      <c r="F5" s="12">
        <v>0.72916666666666663</v>
      </c>
      <c r="G5" s="19">
        <f t="shared" si="0"/>
        <v>0.14583333333333337</v>
      </c>
      <c r="H5" s="20">
        <f t="shared" si="1"/>
        <v>0.17708333333333326</v>
      </c>
      <c r="I5" s="21">
        <f t="shared" si="2"/>
        <v>0.32291666666666663</v>
      </c>
    </row>
    <row r="6" spans="1:15" ht="15.75" thickBot="1" x14ac:dyDescent="0.3">
      <c r="A6" s="17" t="s">
        <v>10</v>
      </c>
      <c r="B6" s="9">
        <f t="shared" si="3"/>
        <v>10</v>
      </c>
      <c r="C6" s="10">
        <v>0.375</v>
      </c>
      <c r="D6" s="11">
        <v>0.52083333333333337</v>
      </c>
      <c r="E6" s="11">
        <v>0.55208333333333337</v>
      </c>
      <c r="F6" s="12">
        <v>0.72569444444444453</v>
      </c>
      <c r="G6" s="19">
        <f t="shared" si="0"/>
        <v>0.14583333333333337</v>
      </c>
      <c r="H6" s="20">
        <f t="shared" si="1"/>
        <v>0.17361111111111116</v>
      </c>
      <c r="I6" s="21">
        <f t="shared" si="2"/>
        <v>0.31944444444444453</v>
      </c>
      <c r="J6" s="23" t="s">
        <v>11</v>
      </c>
      <c r="K6" s="24" t="s">
        <v>12</v>
      </c>
      <c r="L6" s="39" t="s">
        <v>26</v>
      </c>
      <c r="M6" s="40" t="s">
        <v>27</v>
      </c>
      <c r="N6" s="39" t="s">
        <v>28</v>
      </c>
      <c r="O6" s="40" t="s">
        <v>29</v>
      </c>
    </row>
    <row r="7" spans="1:15" ht="15.75" thickBot="1" x14ac:dyDescent="0.3">
      <c r="A7" s="37" t="s">
        <v>13</v>
      </c>
      <c r="B7" s="37"/>
      <c r="C7" s="37"/>
      <c r="D7" s="37"/>
      <c r="E7" s="37"/>
      <c r="F7" s="37"/>
      <c r="G7" s="37"/>
      <c r="H7" s="37"/>
      <c r="I7" s="38"/>
      <c r="J7" s="25">
        <f>SUM(I2:I6)</f>
        <v>1.6111111111111112</v>
      </c>
      <c r="K7" s="26">
        <v>1.5694444444444444</v>
      </c>
      <c r="L7" s="41">
        <f>IF(J7&gt;K7,  J7-K7,0)</f>
        <v>4.1666666666666741E-2</v>
      </c>
      <c r="M7" s="42">
        <f>IF(J7&lt;K7,  K7-J7,0)</f>
        <v>0</v>
      </c>
      <c r="N7" s="44">
        <f>IF(SUM(L$7:L7)+$N$2-SUM(M$7:M7)-$O$2&lt;0,0,SUM(L$7:L7)+$N$2-SUM(M$7:M7)-$O$2)</f>
        <v>0</v>
      </c>
      <c r="O7" s="45">
        <f>IF(SUM(M$7:M7)+$O$2-SUM(L$7:L7)-$N$2&lt;0,0,SUM(M$7:M7)+$O$2-SUM(L$7:L7)-$N$2)</f>
        <v>0.18055555555555536</v>
      </c>
    </row>
    <row r="8" spans="1:15" ht="15.75" thickBot="1" x14ac:dyDescent="0.3">
      <c r="B8" s="27"/>
      <c r="L8" s="27"/>
      <c r="M8" s="27"/>
    </row>
    <row r="9" spans="1:15" ht="15.75" thickBot="1" x14ac:dyDescent="0.3">
      <c r="A9" s="1" t="s">
        <v>19</v>
      </c>
      <c r="B9" s="2" t="s">
        <v>1</v>
      </c>
      <c r="C9" s="34" t="s">
        <v>2</v>
      </c>
      <c r="D9" s="35"/>
      <c r="E9" s="35" t="s">
        <v>3</v>
      </c>
      <c r="F9" s="36"/>
      <c r="G9" s="3" t="s">
        <v>4</v>
      </c>
      <c r="H9" s="4" t="s">
        <v>5</v>
      </c>
      <c r="I9" s="5" t="s">
        <v>1</v>
      </c>
      <c r="J9" s="6"/>
      <c r="K9" s="6"/>
      <c r="L9" s="6"/>
      <c r="M9" s="27"/>
    </row>
    <row r="10" spans="1:15" x14ac:dyDescent="0.25">
      <c r="A10" s="8" t="s">
        <v>6</v>
      </c>
      <c r="B10" s="9">
        <f>B6+3</f>
        <v>13</v>
      </c>
      <c r="C10" s="10">
        <v>0.375</v>
      </c>
      <c r="D10" s="11">
        <v>0.52083333333333337</v>
      </c>
      <c r="E10" s="11">
        <v>0.55208333333333337</v>
      </c>
      <c r="F10" s="12">
        <v>0.72916666666666663</v>
      </c>
      <c r="G10" s="13">
        <f>D10-C10</f>
        <v>0.14583333333333337</v>
      </c>
      <c r="H10" s="11">
        <f>F10-E10</f>
        <v>0.17708333333333326</v>
      </c>
      <c r="I10" s="14">
        <f>G10+H10</f>
        <v>0.32291666666666663</v>
      </c>
      <c r="J10" s="28"/>
      <c r="K10" s="29"/>
      <c r="L10" s="15"/>
      <c r="M10" s="27"/>
    </row>
    <row r="11" spans="1:15" x14ac:dyDescent="0.25">
      <c r="A11" s="17" t="s">
        <v>7</v>
      </c>
      <c r="B11" s="18">
        <f>B10+1</f>
        <v>14</v>
      </c>
      <c r="C11" s="10">
        <v>0.375</v>
      </c>
      <c r="D11" s="11">
        <v>0.52083333333333337</v>
      </c>
      <c r="E11" s="11">
        <v>0.55208333333333337</v>
      </c>
      <c r="F11" s="12">
        <v>0.72916666666666663</v>
      </c>
      <c r="G11" s="19">
        <f t="shared" ref="G11:G14" si="4">D11-C11</f>
        <v>0.14583333333333337</v>
      </c>
      <c r="H11" s="20">
        <f t="shared" ref="H11:H14" si="5">F11-E11</f>
        <v>0.17708333333333326</v>
      </c>
      <c r="I11" s="21">
        <f t="shared" ref="I11:I14" si="6">G11+H11</f>
        <v>0.32291666666666663</v>
      </c>
      <c r="J11" s="30"/>
      <c r="K11" s="29"/>
      <c r="L11" s="15"/>
      <c r="M11" s="27"/>
    </row>
    <row r="12" spans="1:15" x14ac:dyDescent="0.25">
      <c r="A12" s="17" t="s">
        <v>8</v>
      </c>
      <c r="B12" s="18">
        <f t="shared" ref="B12:B14" si="7">B11+1</f>
        <v>15</v>
      </c>
      <c r="C12" s="10">
        <v>0.375</v>
      </c>
      <c r="D12" s="11">
        <v>0.52083333333333337</v>
      </c>
      <c r="E12" s="11">
        <v>0.55208333333333337</v>
      </c>
      <c r="F12" s="12">
        <v>0.72916666666666663</v>
      </c>
      <c r="G12" s="19">
        <f t="shared" si="4"/>
        <v>0.14583333333333337</v>
      </c>
      <c r="H12" s="20">
        <f t="shared" si="5"/>
        <v>0.17708333333333326</v>
      </c>
      <c r="I12" s="21">
        <f t="shared" si="6"/>
        <v>0.32291666666666663</v>
      </c>
      <c r="J12" s="31"/>
      <c r="K12" s="32"/>
      <c r="L12" s="15"/>
      <c r="M12" s="27"/>
    </row>
    <row r="13" spans="1:15" ht="15.75" thickBot="1" x14ac:dyDescent="0.3">
      <c r="A13" s="17" t="s">
        <v>9</v>
      </c>
      <c r="B13" s="18">
        <f t="shared" si="7"/>
        <v>16</v>
      </c>
      <c r="C13" s="10">
        <v>0.375</v>
      </c>
      <c r="D13" s="11">
        <v>0.52083333333333337</v>
      </c>
      <c r="E13" s="11">
        <v>0.55208333333333337</v>
      </c>
      <c r="F13" s="12">
        <v>0.72916666666666663</v>
      </c>
      <c r="G13" s="19">
        <f t="shared" si="4"/>
        <v>0.14583333333333337</v>
      </c>
      <c r="H13" s="20">
        <f t="shared" si="5"/>
        <v>0.17708333333333326</v>
      </c>
      <c r="I13" s="21">
        <f t="shared" si="6"/>
        <v>0.32291666666666663</v>
      </c>
      <c r="L13" s="27"/>
      <c r="M13" s="27"/>
    </row>
    <row r="14" spans="1:15" ht="15.75" thickBot="1" x14ac:dyDescent="0.3">
      <c r="A14" s="17" t="s">
        <v>10</v>
      </c>
      <c r="B14" s="18">
        <f t="shared" si="7"/>
        <v>17</v>
      </c>
      <c r="C14" s="10">
        <v>0.375</v>
      </c>
      <c r="D14" s="11">
        <v>0.52083333333333337</v>
      </c>
      <c r="E14" s="11">
        <v>0.55208333333333337</v>
      </c>
      <c r="F14" s="12">
        <v>0.72569444444444453</v>
      </c>
      <c r="G14" s="19">
        <f t="shared" si="4"/>
        <v>0.14583333333333337</v>
      </c>
      <c r="H14" s="20">
        <f t="shared" si="5"/>
        <v>0.17361111111111116</v>
      </c>
      <c r="I14" s="21">
        <f t="shared" si="6"/>
        <v>0.31944444444444453</v>
      </c>
      <c r="J14" s="23" t="s">
        <v>11</v>
      </c>
      <c r="K14" s="24" t="s">
        <v>12</v>
      </c>
      <c r="L14" s="39" t="s">
        <v>26</v>
      </c>
      <c r="M14" s="40" t="s">
        <v>27</v>
      </c>
      <c r="N14" s="39" t="s">
        <v>28</v>
      </c>
      <c r="O14" s="40" t="s">
        <v>29</v>
      </c>
    </row>
    <row r="15" spans="1:15" ht="15.75" thickBot="1" x14ac:dyDescent="0.3">
      <c r="A15" s="37" t="s">
        <v>13</v>
      </c>
      <c r="B15" s="37"/>
      <c r="C15" s="37"/>
      <c r="D15" s="37"/>
      <c r="E15" s="37"/>
      <c r="F15" s="37"/>
      <c r="G15" s="37"/>
      <c r="H15" s="37"/>
      <c r="I15" s="38"/>
      <c r="J15" s="25">
        <f>SUM(I10:I14)</f>
        <v>1.6111111111111112</v>
      </c>
      <c r="K15" s="26">
        <v>1.5694444444444444</v>
      </c>
      <c r="L15" s="41">
        <f>IF(J15&gt;K15,  J15-K15,0)</f>
        <v>4.1666666666666741E-2</v>
      </c>
      <c r="M15" s="42">
        <f>IF(J15&lt;K15,  K15-J15,0)</f>
        <v>0</v>
      </c>
      <c r="N15" s="44">
        <f>IF(SUM(L$7:L15)+$N$2-SUM(M$7:M15)-$O$2&lt;0,0,SUM(L$7:L15)+$N$2-SUM(M$7:M15)-$O$2)</f>
        <v>0</v>
      </c>
      <c r="O15" s="45">
        <f>IF(SUM(M$7:M15)+$O$2-SUM(L$7:L15)-$N$2&lt;0,0,SUM(M$7:M15)+$O$2-SUM(L$7:L15)-$N$2)</f>
        <v>0.13888888888888862</v>
      </c>
    </row>
    <row r="16" spans="1:15" ht="15.75" thickBot="1" x14ac:dyDescent="0.3">
      <c r="B16" s="27"/>
      <c r="L16" s="27"/>
      <c r="M16" s="27"/>
    </row>
    <row r="17" spans="1:15" ht="15.75" thickBot="1" x14ac:dyDescent="0.3">
      <c r="A17" s="1" t="s">
        <v>20</v>
      </c>
      <c r="B17" s="2" t="s">
        <v>1</v>
      </c>
      <c r="C17" s="34" t="s">
        <v>2</v>
      </c>
      <c r="D17" s="35"/>
      <c r="E17" s="35" t="s">
        <v>3</v>
      </c>
      <c r="F17" s="36"/>
      <c r="G17" s="3" t="s">
        <v>4</v>
      </c>
      <c r="H17" s="4" t="s">
        <v>5</v>
      </c>
      <c r="I17" s="5" t="s">
        <v>1</v>
      </c>
      <c r="J17" s="6"/>
      <c r="K17" s="6"/>
      <c r="L17" s="6"/>
      <c r="M17" s="27"/>
    </row>
    <row r="18" spans="1:15" x14ac:dyDescent="0.25">
      <c r="A18" s="8" t="s">
        <v>6</v>
      </c>
      <c r="B18" s="9">
        <f>B14+3</f>
        <v>20</v>
      </c>
      <c r="C18" s="10">
        <v>0.375</v>
      </c>
      <c r="D18" s="11">
        <v>0.52083333333333337</v>
      </c>
      <c r="E18" s="11">
        <v>0.55208333333333337</v>
      </c>
      <c r="F18" s="12">
        <v>0.72916666666666663</v>
      </c>
      <c r="G18" s="13">
        <f>D18-C18</f>
        <v>0.14583333333333337</v>
      </c>
      <c r="H18" s="11">
        <f>F18-E18</f>
        <v>0.17708333333333326</v>
      </c>
      <c r="I18" s="14">
        <f>G18+H18</f>
        <v>0.32291666666666663</v>
      </c>
      <c r="J18" s="28"/>
      <c r="K18" s="29"/>
      <c r="L18" s="15"/>
      <c r="M18" s="27"/>
    </row>
    <row r="19" spans="1:15" x14ac:dyDescent="0.25">
      <c r="A19" s="17" t="s">
        <v>7</v>
      </c>
      <c r="B19" s="18">
        <f>B18+1</f>
        <v>21</v>
      </c>
      <c r="C19" s="10">
        <v>0.375</v>
      </c>
      <c r="D19" s="11">
        <v>0.52083333333333337</v>
      </c>
      <c r="E19" s="11">
        <v>0.55208333333333337</v>
      </c>
      <c r="F19" s="12">
        <v>0.72916666666666663</v>
      </c>
      <c r="G19" s="19">
        <f t="shared" ref="G19:G22" si="8">D19-C19</f>
        <v>0.14583333333333337</v>
      </c>
      <c r="H19" s="20">
        <f t="shared" ref="H19:H22" si="9">F19-E19</f>
        <v>0.17708333333333326</v>
      </c>
      <c r="I19" s="21">
        <f t="shared" ref="I19:I22" si="10">G19+H19</f>
        <v>0.32291666666666663</v>
      </c>
      <c r="J19" s="30"/>
      <c r="K19" s="29"/>
      <c r="L19" s="15"/>
      <c r="M19" s="27"/>
    </row>
    <row r="20" spans="1:15" x14ac:dyDescent="0.25">
      <c r="A20" s="17" t="s">
        <v>8</v>
      </c>
      <c r="B20" s="18">
        <f t="shared" ref="B20:B22" si="11">B19+1</f>
        <v>22</v>
      </c>
      <c r="C20" s="10">
        <v>0.375</v>
      </c>
      <c r="D20" s="11">
        <v>0.52083333333333337</v>
      </c>
      <c r="E20" s="11">
        <v>0.55208333333333337</v>
      </c>
      <c r="F20" s="12">
        <v>0.72916666666666663</v>
      </c>
      <c r="G20" s="19">
        <f t="shared" si="8"/>
        <v>0.14583333333333337</v>
      </c>
      <c r="H20" s="20">
        <f t="shared" si="9"/>
        <v>0.17708333333333326</v>
      </c>
      <c r="I20" s="21">
        <f t="shared" si="10"/>
        <v>0.32291666666666663</v>
      </c>
      <c r="J20" s="31"/>
      <c r="K20" s="32"/>
      <c r="L20" s="15"/>
      <c r="M20" s="27"/>
    </row>
    <row r="21" spans="1:15" ht="15.75" thickBot="1" x14ac:dyDescent="0.3">
      <c r="A21" s="17" t="s">
        <v>9</v>
      </c>
      <c r="B21" s="18">
        <f t="shared" si="11"/>
        <v>23</v>
      </c>
      <c r="C21" s="10">
        <v>0.375</v>
      </c>
      <c r="D21" s="11">
        <v>0.52083333333333337</v>
      </c>
      <c r="E21" s="11">
        <v>0.55208333333333337</v>
      </c>
      <c r="F21" s="12">
        <v>0.72916666666666663</v>
      </c>
      <c r="G21" s="19">
        <f t="shared" si="8"/>
        <v>0.14583333333333337</v>
      </c>
      <c r="H21" s="20">
        <f t="shared" si="9"/>
        <v>0.17708333333333326</v>
      </c>
      <c r="I21" s="21">
        <f t="shared" si="10"/>
        <v>0.32291666666666663</v>
      </c>
      <c r="L21" s="27"/>
      <c r="M21" s="27"/>
    </row>
    <row r="22" spans="1:15" ht="15.75" thickBot="1" x14ac:dyDescent="0.3">
      <c r="A22" s="17" t="s">
        <v>10</v>
      </c>
      <c r="B22" s="18">
        <f t="shared" si="11"/>
        <v>24</v>
      </c>
      <c r="C22" s="10">
        <v>0.375</v>
      </c>
      <c r="D22" s="11">
        <v>0.52083333333333337</v>
      </c>
      <c r="E22" s="11">
        <v>0.55208333333333337</v>
      </c>
      <c r="F22" s="12">
        <v>0.72569444444444453</v>
      </c>
      <c r="G22" s="19">
        <f t="shared" si="8"/>
        <v>0.14583333333333337</v>
      </c>
      <c r="H22" s="20">
        <f t="shared" si="9"/>
        <v>0.17361111111111116</v>
      </c>
      <c r="I22" s="21">
        <f t="shared" si="10"/>
        <v>0.31944444444444453</v>
      </c>
      <c r="J22" s="23" t="s">
        <v>11</v>
      </c>
      <c r="K22" s="24" t="s">
        <v>12</v>
      </c>
      <c r="L22" s="39" t="s">
        <v>26</v>
      </c>
      <c r="M22" s="40" t="s">
        <v>27</v>
      </c>
      <c r="N22" s="39" t="s">
        <v>28</v>
      </c>
      <c r="O22" s="40" t="s">
        <v>29</v>
      </c>
    </row>
    <row r="23" spans="1:15" ht="15.75" thickBot="1" x14ac:dyDescent="0.3">
      <c r="A23" s="37" t="s">
        <v>13</v>
      </c>
      <c r="B23" s="37"/>
      <c r="C23" s="37"/>
      <c r="D23" s="37"/>
      <c r="E23" s="37"/>
      <c r="F23" s="37"/>
      <c r="G23" s="37"/>
      <c r="H23" s="37"/>
      <c r="I23" s="38"/>
      <c r="J23" s="25">
        <f>SUM(I18:I22)</f>
        <v>1.6111111111111112</v>
      </c>
      <c r="K23" s="26">
        <v>1.5694444444444444</v>
      </c>
      <c r="L23" s="41">
        <f>IF(J23&gt;K23,  J23-K23,0)</f>
        <v>4.1666666666666741E-2</v>
      </c>
      <c r="M23" s="42">
        <f>IF(J23&lt;K23,  K23-J23,0)</f>
        <v>0</v>
      </c>
      <c r="N23" s="44">
        <f>IF(SUM(L$7:L23)+$N$2-SUM(M$7:M23)-$O$2&lt;0,0,SUM(L$7:L23)+$N$2-SUM(M$7:M23)-$O$2)</f>
        <v>0</v>
      </c>
      <c r="O23" s="45">
        <f>IF(SUM(M$7:M23)+$O$2-SUM(L$7:L23)-$N$2&lt;0,0,SUM(M$7:M23)+$O$2-SUM(L$7:L23)-$N$2)</f>
        <v>9.7222222222221877E-2</v>
      </c>
    </row>
    <row r="24" spans="1:15" ht="15.75" thickBot="1" x14ac:dyDescent="0.3">
      <c r="B24" s="27"/>
      <c r="L24" s="27"/>
      <c r="M24" s="27"/>
    </row>
    <row r="25" spans="1:15" ht="15.75" thickBot="1" x14ac:dyDescent="0.3">
      <c r="A25" s="1" t="s">
        <v>21</v>
      </c>
      <c r="B25" s="2" t="s">
        <v>1</v>
      </c>
      <c r="C25" s="34" t="s">
        <v>2</v>
      </c>
      <c r="D25" s="35"/>
      <c r="E25" s="35" t="s">
        <v>3</v>
      </c>
      <c r="F25" s="36"/>
      <c r="G25" s="3" t="s">
        <v>4</v>
      </c>
      <c r="H25" s="4" t="s">
        <v>5</v>
      </c>
      <c r="I25" s="5" t="s">
        <v>1</v>
      </c>
      <c r="J25" s="6"/>
      <c r="K25" s="6"/>
      <c r="L25" s="6"/>
      <c r="M25" s="27"/>
    </row>
    <row r="26" spans="1:15" x14ac:dyDescent="0.25">
      <c r="A26" s="8" t="s">
        <v>6</v>
      </c>
      <c r="B26" s="9">
        <f>B22+3</f>
        <v>27</v>
      </c>
      <c r="C26" s="10">
        <v>0.375</v>
      </c>
      <c r="D26" s="11">
        <v>0.52083333333333337</v>
      </c>
      <c r="E26" s="11">
        <v>0.55208333333333337</v>
      </c>
      <c r="F26" s="12">
        <v>0.72916666666666663</v>
      </c>
      <c r="G26" s="13">
        <f>D26-C26</f>
        <v>0.14583333333333337</v>
      </c>
      <c r="H26" s="11">
        <f>F26-E26</f>
        <v>0.17708333333333326</v>
      </c>
      <c r="I26" s="14">
        <f>G26+H26</f>
        <v>0.32291666666666663</v>
      </c>
      <c r="J26" s="28"/>
      <c r="K26" s="33"/>
      <c r="L26" s="15"/>
      <c r="M26" s="27"/>
    </row>
    <row r="27" spans="1:15" x14ac:dyDescent="0.25">
      <c r="A27" s="17" t="s">
        <v>7</v>
      </c>
      <c r="B27" s="9">
        <f>B26+1</f>
        <v>28</v>
      </c>
      <c r="C27" s="10">
        <v>0.375</v>
      </c>
      <c r="D27" s="11">
        <v>0.52083333333333337</v>
      </c>
      <c r="E27" s="11">
        <v>0.55208333333333337</v>
      </c>
      <c r="F27" s="12">
        <v>0.72916666666666663</v>
      </c>
      <c r="G27" s="19">
        <f t="shared" ref="G27:G30" si="12">D27-C27</f>
        <v>0.14583333333333337</v>
      </c>
      <c r="H27" s="20">
        <f t="shared" ref="H27:H30" si="13">F27-E27</f>
        <v>0.17708333333333326</v>
      </c>
      <c r="I27" s="21">
        <f t="shared" ref="I27:I30" si="14">G27+H27</f>
        <v>0.32291666666666663</v>
      </c>
      <c r="J27" s="28"/>
      <c r="K27" s="33"/>
      <c r="L27" s="15"/>
      <c r="M27" s="27"/>
    </row>
    <row r="28" spans="1:15" x14ac:dyDescent="0.25">
      <c r="A28" s="17" t="s">
        <v>8</v>
      </c>
      <c r="B28" s="9">
        <f t="shared" ref="B28:B29" si="15">B27+1</f>
        <v>29</v>
      </c>
      <c r="C28" s="10">
        <v>0.375</v>
      </c>
      <c r="D28" s="11">
        <v>0.52083333333333337</v>
      </c>
      <c r="E28" s="11">
        <v>0.55208333333333337</v>
      </c>
      <c r="F28" s="12">
        <v>0.72916666666666663</v>
      </c>
      <c r="G28" s="19">
        <f t="shared" si="12"/>
        <v>0.14583333333333337</v>
      </c>
      <c r="H28" s="20">
        <f t="shared" si="13"/>
        <v>0.17708333333333326</v>
      </c>
      <c r="I28" s="21">
        <f t="shared" si="14"/>
        <v>0.32291666666666663</v>
      </c>
      <c r="J28" s="31"/>
      <c r="K28" s="32"/>
      <c r="L28" s="15"/>
      <c r="M28" s="27"/>
    </row>
    <row r="29" spans="1:15" ht="15.75" thickBot="1" x14ac:dyDescent="0.3">
      <c r="A29" s="17" t="s">
        <v>9</v>
      </c>
      <c r="B29" s="9">
        <f t="shared" si="15"/>
        <v>30</v>
      </c>
      <c r="C29" s="10">
        <v>0.375</v>
      </c>
      <c r="D29" s="11">
        <v>0.52083333333333337</v>
      </c>
      <c r="E29" s="11">
        <v>0.55208333333333337</v>
      </c>
      <c r="F29" s="12">
        <v>0.72916666666666663</v>
      </c>
      <c r="G29" s="19">
        <f t="shared" si="12"/>
        <v>0.14583333333333337</v>
      </c>
      <c r="H29" s="20">
        <f t="shared" si="13"/>
        <v>0.17708333333333326</v>
      </c>
      <c r="I29" s="21">
        <f t="shared" si="14"/>
        <v>0.32291666666666663</v>
      </c>
      <c r="L29" s="27"/>
      <c r="M29" s="27"/>
    </row>
    <row r="30" spans="1:15" ht="15.75" thickBot="1" x14ac:dyDescent="0.3">
      <c r="A30" s="17" t="s">
        <v>10</v>
      </c>
      <c r="B30" s="9">
        <v>1</v>
      </c>
      <c r="C30" s="10">
        <v>0.375</v>
      </c>
      <c r="D30" s="11">
        <v>0.52083333333333337</v>
      </c>
      <c r="E30" s="11">
        <v>0.55208333333333337</v>
      </c>
      <c r="F30" s="12">
        <v>0.72569444444444453</v>
      </c>
      <c r="G30" s="19">
        <f t="shared" si="12"/>
        <v>0.14583333333333337</v>
      </c>
      <c r="H30" s="20">
        <f t="shared" si="13"/>
        <v>0.17361111111111116</v>
      </c>
      <c r="I30" s="21">
        <f t="shared" si="14"/>
        <v>0.31944444444444453</v>
      </c>
      <c r="J30" s="23" t="s">
        <v>11</v>
      </c>
      <c r="K30" s="24" t="s">
        <v>12</v>
      </c>
      <c r="L30" s="39" t="s">
        <v>26</v>
      </c>
      <c r="M30" s="40" t="s">
        <v>27</v>
      </c>
      <c r="N30" s="39" t="s">
        <v>28</v>
      </c>
      <c r="O30" s="40" t="s">
        <v>29</v>
      </c>
    </row>
    <row r="31" spans="1:15" ht="15.75" thickBot="1" x14ac:dyDescent="0.3">
      <c r="A31" s="37" t="s">
        <v>13</v>
      </c>
      <c r="B31" s="37"/>
      <c r="C31" s="37"/>
      <c r="D31" s="37"/>
      <c r="E31" s="37"/>
      <c r="F31" s="37"/>
      <c r="G31" s="37"/>
      <c r="H31" s="37"/>
      <c r="I31" s="38"/>
      <c r="J31" s="25">
        <f>SUM(I26:I30)</f>
        <v>1.6111111111111112</v>
      </c>
      <c r="K31" s="26">
        <v>1.5694444444444444</v>
      </c>
      <c r="L31" s="41">
        <f>IF(J31&gt;K31,  J31-K31,0)</f>
        <v>4.1666666666666741E-2</v>
      </c>
      <c r="M31" s="42">
        <f>IF(J31&lt;K31,  K31-J31,0)</f>
        <v>0</v>
      </c>
      <c r="N31" s="44">
        <f>IF(SUM(L$7:L31)+$N$2-SUM(M$7:M31)-$O$2&lt;0,0,SUM(L$7:L31)+$N$2-SUM(M$7:M31)-$O$2)</f>
        <v>0</v>
      </c>
      <c r="O31" s="45">
        <f>IF(SUM(M$7:M31)+$O$2-SUM(L$7:L31)-$N$2&lt;0,0,SUM(M$7:M31)+$O$2-SUM(L$7:L31)-$N$2)</f>
        <v>5.5555555555555136E-2</v>
      </c>
    </row>
  </sheetData>
  <mergeCells count="12">
    <mergeCell ref="A31:I31"/>
    <mergeCell ref="C1:D1"/>
    <mergeCell ref="E1:F1"/>
    <mergeCell ref="A7:I7"/>
    <mergeCell ref="C9:D9"/>
    <mergeCell ref="E9:F9"/>
    <mergeCell ref="A15:I15"/>
    <mergeCell ref="C17:D17"/>
    <mergeCell ref="E17:F17"/>
    <mergeCell ref="A23:I23"/>
    <mergeCell ref="C25:D25"/>
    <mergeCell ref="E25:F2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E6509-9937-4BFB-87A5-A0F3131A7EE1}">
  <dimension ref="A1:O31"/>
  <sheetViews>
    <sheetView workbookViewId="0">
      <selection activeCell="P5" sqref="P5"/>
    </sheetView>
  </sheetViews>
  <sheetFormatPr baseColWidth="10" defaultRowHeight="15" x14ac:dyDescent="0.25"/>
  <cols>
    <col min="12" max="12" width="7" customWidth="1"/>
  </cols>
  <sheetData>
    <row r="1" spans="1:15" ht="15.75" thickBot="1" x14ac:dyDescent="0.3">
      <c r="A1" s="1" t="s">
        <v>22</v>
      </c>
      <c r="B1" s="2" t="s">
        <v>1</v>
      </c>
      <c r="C1" s="34" t="s">
        <v>2</v>
      </c>
      <c r="D1" s="35"/>
      <c r="E1" s="35" t="s">
        <v>3</v>
      </c>
      <c r="F1" s="36"/>
      <c r="G1" s="3" t="s">
        <v>4</v>
      </c>
      <c r="H1" s="4" t="s">
        <v>5</v>
      </c>
      <c r="I1" s="5" t="s">
        <v>1</v>
      </c>
      <c r="J1" s="6"/>
      <c r="K1" s="6"/>
      <c r="L1" s="7"/>
      <c r="N1" s="39" t="s">
        <v>28</v>
      </c>
      <c r="O1" s="40" t="s">
        <v>29</v>
      </c>
    </row>
    <row r="2" spans="1:15" ht="15.75" thickBot="1" x14ac:dyDescent="0.3">
      <c r="A2" s="8" t="s">
        <v>6</v>
      </c>
      <c r="B2" s="9">
        <f>'[1]Avril 2020'!B30+3</f>
        <v>4</v>
      </c>
      <c r="C2" s="10">
        <v>0.375</v>
      </c>
      <c r="D2" s="11">
        <v>0.52083333333333337</v>
      </c>
      <c r="E2" s="11">
        <v>0.55208333333333337</v>
      </c>
      <c r="F2" s="12">
        <v>0.72916666666666663</v>
      </c>
      <c r="G2" s="13">
        <f>D2-C2</f>
        <v>0.14583333333333337</v>
      </c>
      <c r="H2" s="11">
        <f>F2-E2</f>
        <v>0.17708333333333326</v>
      </c>
      <c r="I2" s="14">
        <f>G2+H2</f>
        <v>0.32291666666666663</v>
      </c>
      <c r="J2" s="15"/>
      <c r="K2" s="15"/>
      <c r="L2" s="16"/>
      <c r="M2" s="46" t="s">
        <v>31</v>
      </c>
      <c r="N2" s="44">
        <f>'Avril 2020'!N31</f>
        <v>0</v>
      </c>
      <c r="O2" s="45">
        <f>'Avril 2020'!O31</f>
        <v>5.5555555555555136E-2</v>
      </c>
    </row>
    <row r="3" spans="1:15" x14ac:dyDescent="0.25">
      <c r="A3" s="17" t="s">
        <v>7</v>
      </c>
      <c r="B3" s="18">
        <f>B2+1</f>
        <v>5</v>
      </c>
      <c r="C3" s="10">
        <v>0.375</v>
      </c>
      <c r="D3" s="11">
        <v>0.52083333333333337</v>
      </c>
      <c r="E3" s="11">
        <v>0.55208333333333337</v>
      </c>
      <c r="F3" s="12">
        <v>0.72916666666666663</v>
      </c>
      <c r="G3" s="19">
        <f t="shared" ref="G3:G6" si="0">D3-C3</f>
        <v>0.14583333333333337</v>
      </c>
      <c r="H3" s="20">
        <f t="shared" ref="H3:H6" si="1">F3-E3</f>
        <v>0.17708333333333326</v>
      </c>
      <c r="I3" s="21">
        <f t="shared" ref="I3:I6" si="2">G3+H3</f>
        <v>0.32291666666666663</v>
      </c>
      <c r="J3" s="16"/>
      <c r="K3" s="16"/>
      <c r="L3" s="16"/>
    </row>
    <row r="4" spans="1:15" x14ac:dyDescent="0.25">
      <c r="A4" s="17" t="s">
        <v>8</v>
      </c>
      <c r="B4" s="9">
        <f>B3+1</f>
        <v>6</v>
      </c>
      <c r="C4" s="10">
        <v>0.375</v>
      </c>
      <c r="D4" s="11">
        <v>0.52083333333333337</v>
      </c>
      <c r="E4" s="11">
        <v>0.55208333333333337</v>
      </c>
      <c r="F4" s="12">
        <v>0.72916666666666663</v>
      </c>
      <c r="G4" s="19">
        <f t="shared" si="0"/>
        <v>0.14583333333333337</v>
      </c>
      <c r="H4" s="20">
        <f t="shared" si="1"/>
        <v>0.17708333333333326</v>
      </c>
      <c r="I4" s="21">
        <f t="shared" si="2"/>
        <v>0.32291666666666663</v>
      </c>
      <c r="J4" s="22"/>
      <c r="K4" s="16"/>
      <c r="L4" s="16"/>
    </row>
    <row r="5" spans="1:15" ht="15.75" thickBot="1" x14ac:dyDescent="0.3">
      <c r="A5" s="17" t="s">
        <v>9</v>
      </c>
      <c r="B5" s="9">
        <f t="shared" ref="B5:B6" si="3">B4+1</f>
        <v>7</v>
      </c>
      <c r="C5" s="10">
        <v>0.375</v>
      </c>
      <c r="D5" s="11">
        <v>0.52083333333333337</v>
      </c>
      <c r="E5" s="11">
        <v>0.55208333333333337</v>
      </c>
      <c r="F5" s="12">
        <v>0.72916666666666663</v>
      </c>
      <c r="G5" s="19">
        <f t="shared" si="0"/>
        <v>0.14583333333333337</v>
      </c>
      <c r="H5" s="20">
        <f t="shared" si="1"/>
        <v>0.17708333333333326</v>
      </c>
      <c r="I5" s="21">
        <f t="shared" si="2"/>
        <v>0.32291666666666663</v>
      </c>
    </row>
    <row r="6" spans="1:15" ht="15.75" thickBot="1" x14ac:dyDescent="0.3">
      <c r="A6" s="17" t="s">
        <v>10</v>
      </c>
      <c r="B6" s="9">
        <f t="shared" si="3"/>
        <v>8</v>
      </c>
      <c r="C6" s="10">
        <v>0.375</v>
      </c>
      <c r="D6" s="11">
        <v>0.52083333333333337</v>
      </c>
      <c r="E6" s="11">
        <v>0.55208333333333337</v>
      </c>
      <c r="F6" s="12">
        <v>0.72569444444444453</v>
      </c>
      <c r="G6" s="19">
        <f t="shared" si="0"/>
        <v>0.14583333333333337</v>
      </c>
      <c r="H6" s="20">
        <f t="shared" si="1"/>
        <v>0.17361111111111116</v>
      </c>
      <c r="I6" s="21">
        <f t="shared" si="2"/>
        <v>0.31944444444444453</v>
      </c>
      <c r="J6" s="23" t="s">
        <v>11</v>
      </c>
      <c r="K6" s="24" t="s">
        <v>12</v>
      </c>
      <c r="L6" s="39" t="s">
        <v>26</v>
      </c>
      <c r="M6" s="40" t="s">
        <v>27</v>
      </c>
      <c r="N6" s="39" t="s">
        <v>28</v>
      </c>
      <c r="O6" s="40" t="s">
        <v>29</v>
      </c>
    </row>
    <row r="7" spans="1:15" ht="15.75" thickBot="1" x14ac:dyDescent="0.3">
      <c r="A7" s="37" t="s">
        <v>13</v>
      </c>
      <c r="B7" s="37"/>
      <c r="C7" s="37"/>
      <c r="D7" s="37"/>
      <c r="E7" s="37"/>
      <c r="F7" s="37"/>
      <c r="G7" s="37"/>
      <c r="H7" s="37"/>
      <c r="I7" s="38"/>
      <c r="J7" s="25">
        <f>SUM(I2:I6)</f>
        <v>1.6111111111111112</v>
      </c>
      <c r="K7" s="26">
        <v>1.5694444444444444</v>
      </c>
      <c r="L7" s="41">
        <f>IF(J7&gt;K7,  J7-K7,0)</f>
        <v>4.1666666666666741E-2</v>
      </c>
      <c r="M7" s="42">
        <f>IF(J7&lt;K7,  K7-J7,0)</f>
        <v>0</v>
      </c>
      <c r="N7" s="44">
        <f>IF(SUM(L$7:L7)+$N$2-SUM(M$7:M7)-$O$2&lt;0,0,SUM(L$7:L7)+$N$2-SUM(M$7:M7)-$O$2)</f>
        <v>0</v>
      </c>
      <c r="O7" s="45">
        <f>IF(SUM(M$7:M7)+$O$2-SUM(L$7:L7)-$N$2&lt;0,0,SUM(M$7:M7)+$O$2-SUM(L$7:L7)-$N$2)</f>
        <v>1.3888888888888395E-2</v>
      </c>
    </row>
    <row r="8" spans="1:15" ht="15.75" thickBot="1" x14ac:dyDescent="0.3">
      <c r="B8" s="27"/>
      <c r="L8" s="27"/>
      <c r="M8" s="27"/>
    </row>
    <row r="9" spans="1:15" ht="15.75" thickBot="1" x14ac:dyDescent="0.3">
      <c r="A9" s="1" t="s">
        <v>23</v>
      </c>
      <c r="B9" s="2" t="s">
        <v>1</v>
      </c>
      <c r="C9" s="34" t="s">
        <v>2</v>
      </c>
      <c r="D9" s="35"/>
      <c r="E9" s="35" t="s">
        <v>3</v>
      </c>
      <c r="F9" s="36"/>
      <c r="G9" s="3" t="s">
        <v>4</v>
      </c>
      <c r="H9" s="4" t="s">
        <v>5</v>
      </c>
      <c r="I9" s="5" t="s">
        <v>1</v>
      </c>
      <c r="J9" s="6"/>
      <c r="K9" s="6"/>
      <c r="L9" s="6"/>
      <c r="M9" s="27"/>
    </row>
    <row r="10" spans="1:15" x14ac:dyDescent="0.25">
      <c r="A10" s="8" t="s">
        <v>6</v>
      </c>
      <c r="B10" s="9">
        <f>B6+3</f>
        <v>11</v>
      </c>
      <c r="C10" s="10">
        <v>0.375</v>
      </c>
      <c r="D10" s="11">
        <v>0.52083333333333337</v>
      </c>
      <c r="E10" s="11">
        <v>0.55208333333333337</v>
      </c>
      <c r="F10" s="12">
        <v>0.72916666666666663</v>
      </c>
      <c r="G10" s="13">
        <f>D10-C10</f>
        <v>0.14583333333333337</v>
      </c>
      <c r="H10" s="11">
        <f>F10-E10</f>
        <v>0.17708333333333326</v>
      </c>
      <c r="I10" s="14">
        <f>G10+H10</f>
        <v>0.32291666666666663</v>
      </c>
      <c r="J10" s="28"/>
      <c r="K10" s="29"/>
      <c r="L10" s="15"/>
      <c r="M10" s="27"/>
    </row>
    <row r="11" spans="1:15" x14ac:dyDescent="0.25">
      <c r="A11" s="17" t="s">
        <v>7</v>
      </c>
      <c r="B11" s="18">
        <f>B10+1</f>
        <v>12</v>
      </c>
      <c r="C11" s="10">
        <v>0.375</v>
      </c>
      <c r="D11" s="11">
        <v>0.52083333333333337</v>
      </c>
      <c r="E11" s="11">
        <v>0.55208333333333337</v>
      </c>
      <c r="F11" s="12">
        <v>0.72916666666666663</v>
      </c>
      <c r="G11" s="19">
        <f t="shared" ref="G11:G14" si="4">D11-C11</f>
        <v>0.14583333333333337</v>
      </c>
      <c r="H11" s="20">
        <f t="shared" ref="H11:H14" si="5">F11-E11</f>
        <v>0.17708333333333326</v>
      </c>
      <c r="I11" s="21">
        <f t="shared" ref="I11:I14" si="6">G11+H11</f>
        <v>0.32291666666666663</v>
      </c>
      <c r="J11" s="30"/>
      <c r="K11" s="29"/>
      <c r="L11" s="15"/>
      <c r="M11" s="27"/>
    </row>
    <row r="12" spans="1:15" x14ac:dyDescent="0.25">
      <c r="A12" s="17" t="s">
        <v>8</v>
      </c>
      <c r="B12" s="18">
        <f t="shared" ref="B12:B14" si="7">B11+1</f>
        <v>13</v>
      </c>
      <c r="C12" s="10">
        <v>0.375</v>
      </c>
      <c r="D12" s="11">
        <v>0.52083333333333337</v>
      </c>
      <c r="E12" s="11">
        <v>0.55208333333333337</v>
      </c>
      <c r="F12" s="12">
        <v>0.58333333333333337</v>
      </c>
      <c r="G12" s="19">
        <f t="shared" si="4"/>
        <v>0.14583333333333337</v>
      </c>
      <c r="H12" s="20">
        <f t="shared" si="5"/>
        <v>3.125E-2</v>
      </c>
      <c r="I12" s="21">
        <f t="shared" si="6"/>
        <v>0.17708333333333337</v>
      </c>
      <c r="J12" s="31"/>
      <c r="K12" s="32"/>
      <c r="L12" s="15"/>
      <c r="M12" s="27"/>
    </row>
    <row r="13" spans="1:15" ht="15.75" thickBot="1" x14ac:dyDescent="0.3">
      <c r="A13" s="17" t="s">
        <v>9</v>
      </c>
      <c r="B13" s="18">
        <f t="shared" si="7"/>
        <v>14</v>
      </c>
      <c r="C13" s="10">
        <v>0.375</v>
      </c>
      <c r="D13" s="11">
        <v>0.52083333333333337</v>
      </c>
      <c r="E13" s="11">
        <v>0.55208333333333337</v>
      </c>
      <c r="F13" s="12">
        <v>0.58333333333333337</v>
      </c>
      <c r="G13" s="19">
        <f t="shared" si="4"/>
        <v>0.14583333333333337</v>
      </c>
      <c r="H13" s="20">
        <f t="shared" si="5"/>
        <v>3.125E-2</v>
      </c>
      <c r="I13" s="21">
        <f t="shared" si="6"/>
        <v>0.17708333333333337</v>
      </c>
      <c r="L13" s="27"/>
      <c r="M13" s="27"/>
    </row>
    <row r="14" spans="1:15" ht="15.75" thickBot="1" x14ac:dyDescent="0.3">
      <c r="A14" s="17" t="s">
        <v>10</v>
      </c>
      <c r="B14" s="18">
        <f t="shared" si="7"/>
        <v>15</v>
      </c>
      <c r="C14" s="10">
        <v>0.375</v>
      </c>
      <c r="D14" s="11">
        <v>0.52083333333333337</v>
      </c>
      <c r="E14" s="11">
        <v>0.55208333333333337</v>
      </c>
      <c r="F14" s="12">
        <v>0.72569444444444453</v>
      </c>
      <c r="G14" s="19">
        <f t="shared" si="4"/>
        <v>0.14583333333333337</v>
      </c>
      <c r="H14" s="20">
        <f t="shared" si="5"/>
        <v>0.17361111111111116</v>
      </c>
      <c r="I14" s="21">
        <f t="shared" si="6"/>
        <v>0.31944444444444453</v>
      </c>
      <c r="J14" s="23" t="s">
        <v>11</v>
      </c>
      <c r="K14" s="24" t="s">
        <v>12</v>
      </c>
      <c r="L14" s="39" t="s">
        <v>26</v>
      </c>
      <c r="M14" s="40" t="s">
        <v>27</v>
      </c>
      <c r="N14" s="39" t="s">
        <v>28</v>
      </c>
      <c r="O14" s="40" t="s">
        <v>29</v>
      </c>
    </row>
    <row r="15" spans="1:15" ht="15.75" thickBot="1" x14ac:dyDescent="0.3">
      <c r="A15" s="37" t="s">
        <v>13</v>
      </c>
      <c r="B15" s="37"/>
      <c r="C15" s="37"/>
      <c r="D15" s="37"/>
      <c r="E15" s="37"/>
      <c r="F15" s="37"/>
      <c r="G15" s="37"/>
      <c r="H15" s="37"/>
      <c r="I15" s="38"/>
      <c r="J15" s="25">
        <f>SUM(I10:I14)</f>
        <v>1.3194444444444446</v>
      </c>
      <c r="K15" s="26">
        <v>1.5694444444444444</v>
      </c>
      <c r="L15" s="41">
        <f>IF(J15&gt;K15,  J15-K15,0)</f>
        <v>0</v>
      </c>
      <c r="M15" s="42">
        <f>IF(J15&lt;K15,  K15-J15,0)</f>
        <v>0.24999999999999978</v>
      </c>
      <c r="N15" s="44">
        <f>IF(SUM(L$7:L15)+$N$2-SUM(M$7:M15)-$O$2&lt;0,0,SUM(L$7:L15)+$N$2-SUM(M$7:M15)-$O$2)</f>
        <v>0</v>
      </c>
      <c r="O15" s="45">
        <f>IF(SUM(M$7:M15)+$O$2-SUM(L$7:L15)-$N$2&lt;0,0,SUM(M$7:M15)+$O$2-SUM(L$7:L15)-$N$2)</f>
        <v>0.26388888888888817</v>
      </c>
    </row>
    <row r="16" spans="1:15" ht="15.75" thickBot="1" x14ac:dyDescent="0.3">
      <c r="B16" s="27"/>
      <c r="L16" s="27"/>
      <c r="M16" s="27"/>
    </row>
    <row r="17" spans="1:15" ht="15.75" thickBot="1" x14ac:dyDescent="0.3">
      <c r="A17" s="1" t="s">
        <v>24</v>
      </c>
      <c r="B17" s="2" t="s">
        <v>1</v>
      </c>
      <c r="C17" s="34" t="s">
        <v>2</v>
      </c>
      <c r="D17" s="35"/>
      <c r="E17" s="35" t="s">
        <v>3</v>
      </c>
      <c r="F17" s="36"/>
      <c r="G17" s="3" t="s">
        <v>4</v>
      </c>
      <c r="H17" s="4" t="s">
        <v>5</v>
      </c>
      <c r="I17" s="5" t="s">
        <v>1</v>
      </c>
      <c r="J17" s="6"/>
      <c r="K17" s="6"/>
      <c r="L17" s="6"/>
      <c r="M17" s="27"/>
    </row>
    <row r="18" spans="1:15" x14ac:dyDescent="0.25">
      <c r="A18" s="8" t="s">
        <v>6</v>
      </c>
      <c r="B18" s="9">
        <f>B14+3</f>
        <v>18</v>
      </c>
      <c r="C18" s="10">
        <v>0.375</v>
      </c>
      <c r="D18" s="11">
        <v>0.52083333333333337</v>
      </c>
      <c r="E18" s="11">
        <v>0.55208333333333337</v>
      </c>
      <c r="F18" s="12">
        <v>0.72916666666666663</v>
      </c>
      <c r="G18" s="13">
        <f>D18-C18</f>
        <v>0.14583333333333337</v>
      </c>
      <c r="H18" s="11">
        <f>F18-E18</f>
        <v>0.17708333333333326</v>
      </c>
      <c r="I18" s="14">
        <f>G18+H18</f>
        <v>0.32291666666666663</v>
      </c>
      <c r="J18" s="28"/>
      <c r="K18" s="29"/>
      <c r="L18" s="15"/>
      <c r="M18" s="27"/>
    </row>
    <row r="19" spans="1:15" x14ac:dyDescent="0.25">
      <c r="A19" s="17" t="s">
        <v>7</v>
      </c>
      <c r="B19" s="18">
        <f>B18+1</f>
        <v>19</v>
      </c>
      <c r="C19" s="10">
        <v>0.375</v>
      </c>
      <c r="D19" s="11">
        <v>0.52083333333333337</v>
      </c>
      <c r="E19" s="11">
        <v>0.55208333333333337</v>
      </c>
      <c r="F19" s="12">
        <v>0.72916666666666663</v>
      </c>
      <c r="G19" s="19">
        <f t="shared" ref="G19:G22" si="8">D19-C19</f>
        <v>0.14583333333333337</v>
      </c>
      <c r="H19" s="20">
        <f t="shared" ref="H19:H22" si="9">F19-E19</f>
        <v>0.17708333333333326</v>
      </c>
      <c r="I19" s="21">
        <f t="shared" ref="I19:I22" si="10">G19+H19</f>
        <v>0.32291666666666663</v>
      </c>
      <c r="J19" s="30"/>
      <c r="K19" s="29"/>
      <c r="L19" s="15"/>
      <c r="M19" s="27"/>
    </row>
    <row r="20" spans="1:15" x14ac:dyDescent="0.25">
      <c r="A20" s="17" t="s">
        <v>8</v>
      </c>
      <c r="B20" s="18">
        <f t="shared" ref="B20:B22" si="11">B19+1</f>
        <v>20</v>
      </c>
      <c r="C20" s="10">
        <v>0.375</v>
      </c>
      <c r="D20" s="11">
        <v>0.52083333333333337</v>
      </c>
      <c r="E20" s="11">
        <v>0.55208333333333337</v>
      </c>
      <c r="F20" s="12">
        <v>0.72916666666666663</v>
      </c>
      <c r="G20" s="19">
        <f t="shared" si="8"/>
        <v>0.14583333333333337</v>
      </c>
      <c r="H20" s="20">
        <f t="shared" si="9"/>
        <v>0.17708333333333326</v>
      </c>
      <c r="I20" s="21">
        <f t="shared" si="10"/>
        <v>0.32291666666666663</v>
      </c>
      <c r="J20" s="31"/>
      <c r="K20" s="32"/>
      <c r="L20" s="15"/>
      <c r="M20" s="27"/>
    </row>
    <row r="21" spans="1:15" ht="15.75" thickBot="1" x14ac:dyDescent="0.3">
      <c r="A21" s="17" t="s">
        <v>9</v>
      </c>
      <c r="B21" s="18">
        <f t="shared" si="11"/>
        <v>21</v>
      </c>
      <c r="C21" s="10">
        <v>0.375</v>
      </c>
      <c r="D21" s="11">
        <v>0.52083333333333337</v>
      </c>
      <c r="E21" s="11">
        <v>0.55208333333333337</v>
      </c>
      <c r="F21" s="12">
        <v>0.72916666666666663</v>
      </c>
      <c r="G21" s="19">
        <f t="shared" si="8"/>
        <v>0.14583333333333337</v>
      </c>
      <c r="H21" s="20">
        <f t="shared" si="9"/>
        <v>0.17708333333333326</v>
      </c>
      <c r="I21" s="21">
        <f t="shared" si="10"/>
        <v>0.32291666666666663</v>
      </c>
      <c r="L21" s="27"/>
      <c r="M21" s="27"/>
    </row>
    <row r="22" spans="1:15" ht="15.75" thickBot="1" x14ac:dyDescent="0.3">
      <c r="A22" s="17" t="s">
        <v>10</v>
      </c>
      <c r="B22" s="18">
        <f t="shared" si="11"/>
        <v>22</v>
      </c>
      <c r="C22" s="10">
        <v>0.375</v>
      </c>
      <c r="D22" s="11">
        <v>0.52083333333333337</v>
      </c>
      <c r="E22" s="11">
        <v>0.55208333333333337</v>
      </c>
      <c r="F22" s="12">
        <v>0.72569444444444453</v>
      </c>
      <c r="G22" s="19">
        <f t="shared" si="8"/>
        <v>0.14583333333333337</v>
      </c>
      <c r="H22" s="20">
        <f t="shared" si="9"/>
        <v>0.17361111111111116</v>
      </c>
      <c r="I22" s="21">
        <f t="shared" si="10"/>
        <v>0.31944444444444453</v>
      </c>
      <c r="J22" s="23" t="s">
        <v>11</v>
      </c>
      <c r="K22" s="24" t="s">
        <v>12</v>
      </c>
      <c r="L22" s="39" t="s">
        <v>26</v>
      </c>
      <c r="M22" s="40" t="s">
        <v>27</v>
      </c>
      <c r="N22" s="39" t="s">
        <v>28</v>
      </c>
      <c r="O22" s="40" t="s">
        <v>29</v>
      </c>
    </row>
    <row r="23" spans="1:15" ht="15.75" thickBot="1" x14ac:dyDescent="0.3">
      <c r="A23" s="37" t="s">
        <v>13</v>
      </c>
      <c r="B23" s="37"/>
      <c r="C23" s="37"/>
      <c r="D23" s="37"/>
      <c r="E23" s="37"/>
      <c r="F23" s="37"/>
      <c r="G23" s="37"/>
      <c r="H23" s="37"/>
      <c r="I23" s="38"/>
      <c r="J23" s="25">
        <f>SUM(I18:I22)</f>
        <v>1.6111111111111112</v>
      </c>
      <c r="K23" s="26">
        <v>1.5694444444444444</v>
      </c>
      <c r="L23" s="41">
        <f>IF(J23&gt;K23,  J23-K23,0)</f>
        <v>4.1666666666666741E-2</v>
      </c>
      <c r="M23" s="42">
        <f>IF(J23&lt;K23,  K23-J23,0)</f>
        <v>0</v>
      </c>
      <c r="N23" s="44">
        <f>IF(SUM(L$7:L23)+$N$2-SUM(M$7:M23)-$O$2&lt;0,0,SUM(L$7:L23)+$N$2-SUM(M$7:M23)-$O$2)</f>
        <v>0</v>
      </c>
      <c r="O23" s="45">
        <f>IF(SUM(M$7:M23)+$O$2-SUM(L$7:L23)-$N$2&lt;0,0,SUM(M$7:M23)+$O$2-SUM(L$7:L23)-$N$2)</f>
        <v>0.22222222222222143</v>
      </c>
    </row>
    <row r="24" spans="1:15" ht="15.75" thickBot="1" x14ac:dyDescent="0.3">
      <c r="B24" s="27"/>
      <c r="L24" s="27"/>
      <c r="M24" s="27"/>
    </row>
    <row r="25" spans="1:15" ht="15.75" thickBot="1" x14ac:dyDescent="0.3">
      <c r="A25" s="1" t="s">
        <v>25</v>
      </c>
      <c r="B25" s="2" t="s">
        <v>1</v>
      </c>
      <c r="C25" s="34" t="s">
        <v>2</v>
      </c>
      <c r="D25" s="35"/>
      <c r="E25" s="35" t="s">
        <v>3</v>
      </c>
      <c r="F25" s="36"/>
      <c r="G25" s="3" t="s">
        <v>4</v>
      </c>
      <c r="H25" s="4" t="s">
        <v>5</v>
      </c>
      <c r="I25" s="5" t="s">
        <v>1</v>
      </c>
      <c r="J25" s="6"/>
      <c r="K25" s="6"/>
      <c r="L25" s="6"/>
      <c r="M25" s="27"/>
    </row>
    <row r="26" spans="1:15" x14ac:dyDescent="0.25">
      <c r="A26" s="8" t="s">
        <v>6</v>
      </c>
      <c r="B26" s="9">
        <f>B22+3</f>
        <v>25</v>
      </c>
      <c r="C26" s="10">
        <v>0.375</v>
      </c>
      <c r="D26" s="11">
        <v>0.52083333333333337</v>
      </c>
      <c r="E26" s="11">
        <v>0.55208333333333337</v>
      </c>
      <c r="F26" s="12">
        <v>0.72916666666666663</v>
      </c>
      <c r="G26" s="13">
        <f>D26-C26</f>
        <v>0.14583333333333337</v>
      </c>
      <c r="H26" s="11">
        <f>F26-E26</f>
        <v>0.17708333333333326</v>
      </c>
      <c r="I26" s="14">
        <f>G26+H26</f>
        <v>0.32291666666666663</v>
      </c>
      <c r="J26" s="28"/>
      <c r="K26" s="33"/>
      <c r="L26" s="15"/>
      <c r="M26" s="27"/>
    </row>
    <row r="27" spans="1:15" x14ac:dyDescent="0.25">
      <c r="A27" s="17" t="s">
        <v>7</v>
      </c>
      <c r="B27" s="9">
        <f>B26+1</f>
        <v>26</v>
      </c>
      <c r="C27" s="10">
        <v>0.375</v>
      </c>
      <c r="D27" s="11">
        <v>0.52083333333333337</v>
      </c>
      <c r="E27" s="11">
        <v>0.55208333333333337</v>
      </c>
      <c r="F27" s="12">
        <v>0.72916666666666663</v>
      </c>
      <c r="G27" s="19">
        <f t="shared" ref="G27:G30" si="12">D27-C27</f>
        <v>0.14583333333333337</v>
      </c>
      <c r="H27" s="20">
        <f t="shared" ref="H27:H30" si="13">F27-E27</f>
        <v>0.17708333333333326</v>
      </c>
      <c r="I27" s="21">
        <f t="shared" ref="I27:I30" si="14">G27+H27</f>
        <v>0.32291666666666663</v>
      </c>
      <c r="J27" s="28"/>
      <c r="K27" s="33"/>
      <c r="L27" s="15"/>
      <c r="M27" s="27"/>
    </row>
    <row r="28" spans="1:15" x14ac:dyDescent="0.25">
      <c r="A28" s="17" t="s">
        <v>8</v>
      </c>
      <c r="B28" s="9">
        <f t="shared" ref="B28:B30" si="15">B27+1</f>
        <v>27</v>
      </c>
      <c r="C28" s="10">
        <v>0.375</v>
      </c>
      <c r="D28" s="11">
        <v>0.52083333333333337</v>
      </c>
      <c r="E28" s="11">
        <v>0.55208333333333337</v>
      </c>
      <c r="F28" s="12">
        <v>0.72916666666666663</v>
      </c>
      <c r="G28" s="19">
        <f t="shared" si="12"/>
        <v>0.14583333333333337</v>
      </c>
      <c r="H28" s="20">
        <f t="shared" si="13"/>
        <v>0.17708333333333326</v>
      </c>
      <c r="I28" s="21">
        <f t="shared" si="14"/>
        <v>0.32291666666666663</v>
      </c>
      <c r="J28" s="31"/>
      <c r="K28" s="32"/>
      <c r="L28" s="15"/>
      <c r="M28" s="27"/>
    </row>
    <row r="29" spans="1:15" ht="15.75" thickBot="1" x14ac:dyDescent="0.3">
      <c r="A29" s="17" t="s">
        <v>9</v>
      </c>
      <c r="B29" s="9">
        <f t="shared" si="15"/>
        <v>28</v>
      </c>
      <c r="C29" s="10">
        <v>0.375</v>
      </c>
      <c r="D29" s="11">
        <v>0.52083333333333337</v>
      </c>
      <c r="E29" s="11">
        <v>0.55208333333333337</v>
      </c>
      <c r="F29" s="12">
        <v>0.58333333333333337</v>
      </c>
      <c r="G29" s="19">
        <f t="shared" si="12"/>
        <v>0.14583333333333337</v>
      </c>
      <c r="H29" s="20">
        <f t="shared" si="13"/>
        <v>3.125E-2</v>
      </c>
      <c r="I29" s="21">
        <f t="shared" si="14"/>
        <v>0.17708333333333337</v>
      </c>
      <c r="L29" s="27"/>
      <c r="M29" s="27"/>
    </row>
    <row r="30" spans="1:15" ht="15.75" thickBot="1" x14ac:dyDescent="0.3">
      <c r="A30" s="17" t="s">
        <v>10</v>
      </c>
      <c r="B30" s="9">
        <f t="shared" si="15"/>
        <v>29</v>
      </c>
      <c r="C30" s="10">
        <v>0.375</v>
      </c>
      <c r="D30" s="11">
        <v>0.52083333333333337</v>
      </c>
      <c r="E30" s="11">
        <v>0.55208333333333337</v>
      </c>
      <c r="F30" s="12">
        <v>0.58333333333333337</v>
      </c>
      <c r="G30" s="19">
        <f t="shared" si="12"/>
        <v>0.14583333333333337</v>
      </c>
      <c r="H30" s="20">
        <f t="shared" si="13"/>
        <v>3.125E-2</v>
      </c>
      <c r="I30" s="21">
        <f t="shared" si="14"/>
        <v>0.17708333333333337</v>
      </c>
      <c r="J30" s="23" t="s">
        <v>11</v>
      </c>
      <c r="K30" s="24" t="s">
        <v>12</v>
      </c>
      <c r="L30" s="39" t="s">
        <v>26</v>
      </c>
      <c r="M30" s="40" t="s">
        <v>27</v>
      </c>
      <c r="N30" s="39" t="s">
        <v>28</v>
      </c>
      <c r="O30" s="40" t="s">
        <v>29</v>
      </c>
    </row>
    <row r="31" spans="1:15" ht="15.75" thickBot="1" x14ac:dyDescent="0.3">
      <c r="A31" s="37" t="s">
        <v>13</v>
      </c>
      <c r="B31" s="37"/>
      <c r="C31" s="37"/>
      <c r="D31" s="37"/>
      <c r="E31" s="37"/>
      <c r="F31" s="37"/>
      <c r="G31" s="37"/>
      <c r="H31" s="37"/>
      <c r="I31" s="38"/>
      <c r="J31" s="25">
        <f>SUM(I26:I30)</f>
        <v>1.3229166666666665</v>
      </c>
      <c r="K31" s="26">
        <v>1.5694444444444444</v>
      </c>
      <c r="L31" s="41">
        <f>IF(J31&gt;K31,  J31-K31,0)</f>
        <v>0</v>
      </c>
      <c r="M31" s="42">
        <f>IF(J31&lt;K31,  K31-J31,0)</f>
        <v>0.2465277777777779</v>
      </c>
      <c r="N31" s="44">
        <f>IF(SUM(L$7:L31)+$N$2-SUM(M$7:M31)-$O$2&lt;0,0,SUM(L$7:L31)+$N$2-SUM(M$7:M31)-$O$2)</f>
        <v>0</v>
      </c>
      <c r="O31" s="45">
        <f>IF(SUM(M$7:M31)+$O$2-SUM(L$7:L31)-$N$2&lt;0,0,SUM(M$7:M31)+$O$2-SUM(L$7:L31)-$N$2)</f>
        <v>0.46874999999999933</v>
      </c>
    </row>
  </sheetData>
  <mergeCells count="12">
    <mergeCell ref="A31:I31"/>
    <mergeCell ref="C1:D1"/>
    <mergeCell ref="E1:F1"/>
    <mergeCell ref="A7:I7"/>
    <mergeCell ref="C9:D9"/>
    <mergeCell ref="E9:F9"/>
    <mergeCell ref="A15:I15"/>
    <mergeCell ref="C17:D17"/>
    <mergeCell ref="E17:F17"/>
    <mergeCell ref="A23:I23"/>
    <mergeCell ref="C25:D25"/>
    <mergeCell ref="E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Mars 2020</vt:lpstr>
      <vt:lpstr>Avril 2020</vt:lpstr>
      <vt:lpstr>Mai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TISSOT</cp:lastModifiedBy>
  <dcterms:created xsi:type="dcterms:W3CDTF">2020-03-14T15:05:48Z</dcterms:created>
  <dcterms:modified xsi:type="dcterms:W3CDTF">2020-03-14T15:59:13Z</dcterms:modified>
</cp:coreProperties>
</file>