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Z-CCM Réponses en cours\"/>
    </mc:Choice>
  </mc:AlternateContent>
  <bookViews>
    <workbookView xWindow="0" yWindow="0" windowWidth="27465" windowHeight="11715"/>
  </bookViews>
  <sheets>
    <sheet name="Feuil1" sheetId="1" r:id="rId1"/>
    <sheet name="Feuil2" sheetId="2" r:id="rId2"/>
  </sheets>
  <definedNames>
    <definedName name="DATE_REF">Feuil1!$A$2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S14" i="1" l="1"/>
  <c r="S13" i="1"/>
  <c r="S12" i="1"/>
  <c r="S11" i="1"/>
  <c r="S10" i="1"/>
  <c r="S7" i="1"/>
  <c r="S6" i="1"/>
  <c r="S3" i="1"/>
  <c r="S9" i="1" s="1"/>
  <c r="S2" i="1"/>
  <c r="S4" i="1" l="1"/>
  <c r="S8" i="1"/>
  <c r="S5" i="1"/>
</calcChain>
</file>

<file path=xl/sharedStrings.xml><?xml version="1.0" encoding="utf-8"?>
<sst xmlns="http://schemas.openxmlformats.org/spreadsheetml/2006/main" count="30" uniqueCount="27">
  <si>
    <t>Jour de l'an</t>
  </si>
  <si>
    <t>Pâques</t>
  </si>
  <si>
    <t>lundi Pâques</t>
  </si>
  <si>
    <t>Ascension</t>
  </si>
  <si>
    <t>Fête du travail</t>
  </si>
  <si>
    <t>Armistice 1945</t>
  </si>
  <si>
    <t>Pentecôte</t>
  </si>
  <si>
    <t>Lundi de Pentecôte</t>
  </si>
  <si>
    <t>Fête Nationale</t>
  </si>
  <si>
    <t>Assomption</t>
  </si>
  <si>
    <t>Toussaint</t>
  </si>
  <si>
    <t>Armistice 1918</t>
  </si>
  <si>
    <t>Noël</t>
  </si>
  <si>
    <t>FÉRIÉS</t>
  </si>
  <si>
    <t>les congés pris à soustraire</t>
  </si>
  <si>
    <t>ENTREES</t>
  </si>
  <si>
    <t>SORTIES</t>
  </si>
  <si>
    <t>NOM</t>
  </si>
  <si>
    <t>A</t>
  </si>
  <si>
    <t>B</t>
  </si>
  <si>
    <t>C</t>
  </si>
  <si>
    <t>D</t>
  </si>
  <si>
    <t>E</t>
  </si>
  <si>
    <t>F</t>
  </si>
  <si>
    <t>G</t>
  </si>
  <si>
    <t>=SI(OU(A2="";B2="");"";SI(ET(ANNEE(B2)&lt;$S$1;OU(C2="";ANNEE(C2)&gt;$S$1));NB.JOURS.OUVRES(DATE($S$1;1;1);DATE($S$1;12;31);$S$2:$S$14);SI(ET(B2&gt;=DATE($S$1;1;1);OU(C2="";ANNEE(C2)&gt;$S$1));NB.JOURS.OUVRES(B2;DATE($S$1;12;31);$S$2:$S$14);SI(ET(ANNEE(B2)&lt;$S$1;C2&lt;=DATE($S$1;12;31));NB.JOURS.OUVRES(DATE($S$1;1;1);C2;$S$2:$S$14);SI(ET(B2&gt;=DATE($S$1;1;1);C2&lt;=DATE($S$1;12;31));NB.JOURS.OUVRES(B2;C2;$S$2:$S$14);"")))))</t>
  </si>
  <si>
    <t>EN 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</si>
</sst>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 dd\-mmm\-yyyy"/>
  </numFmts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" fontId="1" fillId="0" borderId="1" xfId="0" applyNumberFormat="1" applyFont="1" applyBorder="1" applyAlignment="1" applyProtection="1">
      <alignment horizontal="left"/>
    </xf>
    <xf numFmtId="164" fontId="0" fillId="0" borderId="1" xfId="0" applyNumberForma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quotePrefix="1" applyAlignment="1">
      <alignment vertical="top" wrapText="1"/>
    </xf>
    <xf numFmtId="0" fontId="0" fillId="0" borderId="0" xfId="0" quotePrefix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selection activeCell="A17" sqref="A17:H24"/>
    </sheetView>
  </sheetViews>
  <sheetFormatPr baseColWidth="10" defaultRowHeight="15" x14ac:dyDescent="0.25"/>
  <cols>
    <col min="4" max="4" width="9.42578125" customWidth="1"/>
    <col min="18" max="18" width="18.85546875" bestFit="1" customWidth="1"/>
    <col min="19" max="19" width="16.140625" bestFit="1" customWidth="1"/>
  </cols>
  <sheetData>
    <row r="1" spans="1:19" x14ac:dyDescent="0.25">
      <c r="A1" t="s">
        <v>17</v>
      </c>
      <c r="B1" s="6" t="s">
        <v>15</v>
      </c>
      <c r="C1" s="6" t="s">
        <v>16</v>
      </c>
      <c r="R1" s="4" t="s">
        <v>13</v>
      </c>
      <c r="S1" s="5">
        <v>2019</v>
      </c>
    </row>
    <row r="2" spans="1:19" ht="16.5" customHeight="1" x14ac:dyDescent="0.25">
      <c r="A2" t="s">
        <v>18</v>
      </c>
      <c r="B2" s="7">
        <v>42036</v>
      </c>
      <c r="C2" s="7">
        <v>43742</v>
      </c>
      <c r="D2" s="9">
        <f>IF(OR(A2="",B2=""),"",IF(AND(YEAR(B2)&lt;$S$1,OR(C2="",YEAR(C2)&gt;$S$1)),NETWORKDAYS(DATE($S$1,1,1),DATE($S$1,12,31),$S$2:$S$14),IF(AND(B2&gt;=DATE($S$1,1,1),OR(C2="",YEAR(C2)&gt;$S$1)),NETWORKDAYS(B2,DATE($S$1,12,31),$S$2:$S$14),IF(AND(YEAR(B2)&lt;$S$1,C2&lt;=DATE($S$1,12,31)),NETWORKDAYS(DATE($S$1,1,1),C2,$S$2:$S$14),IF(AND(B2&gt;=DATE($S$1,1,1),C2&lt;=DATE($S$1,12,31)),NETWORKDAYS(B2,C2,$S$2:$S$14),"")))))</f>
        <v>192</v>
      </c>
      <c r="E2" t="s">
        <v>14</v>
      </c>
      <c r="R2" s="1" t="s">
        <v>0</v>
      </c>
      <c r="S2" s="2">
        <f>DATE(S1,1,1)</f>
        <v>43466</v>
      </c>
    </row>
    <row r="3" spans="1:19" x14ac:dyDescent="0.25">
      <c r="A3" t="s">
        <v>19</v>
      </c>
      <c r="B3" s="7">
        <v>43590</v>
      </c>
      <c r="C3" s="7"/>
      <c r="D3" s="9">
        <f t="shared" ref="D3:D8" si="0">IF(OR(A3="",B3=""),"",IF(AND(YEAR(B3)&lt;$S$1,OR(C3="",YEAR(C3)&gt;$S$1)),NETWORKDAYS(DATE($S$1,1,1),DATE($S$1,12,31),$S$2:$S$14),IF(AND(B3&gt;=DATE($S$1,1,1),OR(C3="",YEAR(C3)&gt;$S$1)),NETWORKDAYS(B3,DATE($S$1,12,31),$S$2:$S$14),IF(AND(YEAR(B3)&lt;$S$1,C3&lt;=DATE($S$1,12,31)),NETWORKDAYS(DATE($S$1,1,1),C3,$S$2:$S$14),IF(AND(B3&gt;=DATE($S$1,1,1),C3&lt;=DATE($S$1,12,31)),NETWORKDAYS(B3,C3,$S$2:$S$14),"")))))</f>
        <v>165</v>
      </c>
      <c r="E3" t="s">
        <v>14</v>
      </c>
      <c r="R3" s="3" t="s">
        <v>1</v>
      </c>
      <c r="S3" s="2">
        <f>ROUND(DATE(S1,4,MOD(234-11*MOD(S1,19),30))/7,0)*7-6</f>
        <v>43576</v>
      </c>
    </row>
    <row r="4" spans="1:19" x14ac:dyDescent="0.25">
      <c r="A4" t="s">
        <v>20</v>
      </c>
      <c r="B4" s="7">
        <v>43744</v>
      </c>
      <c r="C4" s="7">
        <v>43861</v>
      </c>
      <c r="D4" s="9">
        <f t="shared" si="0"/>
        <v>59</v>
      </c>
      <c r="E4" t="s">
        <v>14</v>
      </c>
      <c r="R4" s="3" t="s">
        <v>2</v>
      </c>
      <c r="S4" s="2">
        <f>S3+1</f>
        <v>43577</v>
      </c>
    </row>
    <row r="5" spans="1:19" x14ac:dyDescent="0.25">
      <c r="A5" t="s">
        <v>21</v>
      </c>
      <c r="B5" s="7">
        <v>42036</v>
      </c>
      <c r="C5" s="7">
        <v>43861</v>
      </c>
      <c r="D5" s="9">
        <f t="shared" si="0"/>
        <v>251</v>
      </c>
      <c r="E5" t="s">
        <v>14</v>
      </c>
      <c r="R5" s="3" t="s">
        <v>3</v>
      </c>
      <c r="S5" s="2">
        <f>S3+39</f>
        <v>43615</v>
      </c>
    </row>
    <row r="6" spans="1:19" x14ac:dyDescent="0.25">
      <c r="A6" t="s">
        <v>22</v>
      </c>
      <c r="B6" s="6"/>
      <c r="C6" s="7"/>
      <c r="D6" s="9" t="str">
        <f t="shared" si="0"/>
        <v/>
      </c>
      <c r="R6" s="1" t="s">
        <v>4</v>
      </c>
      <c r="S6" s="2">
        <f>DATE(S1,5,1)</f>
        <v>43586</v>
      </c>
    </row>
    <row r="7" spans="1:19" x14ac:dyDescent="0.25">
      <c r="A7" t="s">
        <v>23</v>
      </c>
      <c r="B7" s="6"/>
      <c r="C7" s="7"/>
      <c r="D7" s="9" t="str">
        <f t="shared" si="0"/>
        <v/>
      </c>
      <c r="R7" s="1" t="s">
        <v>5</v>
      </c>
      <c r="S7" s="2">
        <f>DATE(S1,5,8)</f>
        <v>43593</v>
      </c>
    </row>
    <row r="8" spans="1:19" x14ac:dyDescent="0.25">
      <c r="A8" t="s">
        <v>24</v>
      </c>
      <c r="B8" s="6"/>
      <c r="C8" s="7"/>
      <c r="D8" s="9" t="str">
        <f t="shared" si="0"/>
        <v/>
      </c>
      <c r="R8" s="3" t="s">
        <v>6</v>
      </c>
      <c r="S8" s="2">
        <f>S3+49</f>
        <v>43625</v>
      </c>
    </row>
    <row r="9" spans="1:19" x14ac:dyDescent="0.25">
      <c r="B9" s="6"/>
      <c r="C9" s="7"/>
      <c r="D9" s="8"/>
      <c r="R9" s="3" t="s">
        <v>7</v>
      </c>
      <c r="S9" s="2">
        <f>S3+50</f>
        <v>43626</v>
      </c>
    </row>
    <row r="10" spans="1:19" x14ac:dyDescent="0.25">
      <c r="B10" s="6"/>
      <c r="C10" s="7"/>
      <c r="R10" s="1" t="s">
        <v>8</v>
      </c>
      <c r="S10" s="2">
        <f>DATE(S1,7,14)</f>
        <v>43660</v>
      </c>
    </row>
    <row r="11" spans="1:19" x14ac:dyDescent="0.25">
      <c r="B11" s="6"/>
      <c r="C11" s="7"/>
      <c r="R11" s="1" t="s">
        <v>9</v>
      </c>
      <c r="S11" s="2">
        <f>DATE(S1,8,15)</f>
        <v>43692</v>
      </c>
    </row>
    <row r="12" spans="1:19" x14ac:dyDescent="0.25">
      <c r="B12" s="6"/>
      <c r="C12" s="7"/>
      <c r="D12" s="8"/>
      <c r="R12" s="1" t="s">
        <v>10</v>
      </c>
      <c r="S12" s="2">
        <f>DATE(S1,11,1)</f>
        <v>43770</v>
      </c>
    </row>
    <row r="13" spans="1:19" x14ac:dyDescent="0.25">
      <c r="B13" s="6"/>
      <c r="C13" s="7"/>
      <c r="R13" s="1" t="s">
        <v>11</v>
      </c>
      <c r="S13" s="2">
        <f>DATE(S1,11,11)</f>
        <v>43780</v>
      </c>
    </row>
    <row r="14" spans="1:19" x14ac:dyDescent="0.25">
      <c r="D14" s="8"/>
      <c r="R14" s="3" t="s">
        <v>12</v>
      </c>
      <c r="S14" s="2">
        <f>DATE(S1,12,25)</f>
        <v>43824</v>
      </c>
    </row>
    <row r="16" spans="1:19" x14ac:dyDescent="0.25">
      <c r="A16" t="s">
        <v>26</v>
      </c>
      <c r="D16" s="8"/>
    </row>
    <row r="17" spans="1:8" ht="15" customHeight="1" x14ac:dyDescent="0.25">
      <c r="A17" s="11" t="s">
        <v>25</v>
      </c>
      <c r="B17" s="11"/>
      <c r="C17" s="11"/>
      <c r="D17" s="11"/>
      <c r="E17" s="11"/>
      <c r="F17" s="11"/>
      <c r="G17" s="11"/>
      <c r="H17" s="11"/>
    </row>
    <row r="18" spans="1:8" x14ac:dyDescent="0.25">
      <c r="A18" s="11"/>
      <c r="B18" s="11"/>
      <c r="C18" s="11"/>
      <c r="D18" s="11"/>
      <c r="E18" s="11"/>
      <c r="F18" s="11"/>
      <c r="G18" s="11"/>
      <c r="H18" s="11"/>
    </row>
    <row r="19" spans="1:8" x14ac:dyDescent="0.25">
      <c r="A19" s="11"/>
      <c r="B19" s="11"/>
      <c r="C19" s="11"/>
      <c r="D19" s="11"/>
      <c r="E19" s="11"/>
      <c r="F19" s="11"/>
      <c r="G19" s="11"/>
      <c r="H19" s="11"/>
    </row>
    <row r="20" spans="1:8" x14ac:dyDescent="0.25">
      <c r="A20" s="11"/>
      <c r="B20" s="11"/>
      <c r="C20" s="11"/>
      <c r="D20" s="11"/>
      <c r="E20" s="11"/>
      <c r="F20" s="11"/>
      <c r="G20" s="11"/>
      <c r="H20" s="11"/>
    </row>
    <row r="21" spans="1:8" x14ac:dyDescent="0.25">
      <c r="A21" s="11"/>
      <c r="B21" s="11"/>
      <c r="C21" s="11"/>
      <c r="D21" s="11"/>
      <c r="E21" s="11"/>
      <c r="F21" s="11"/>
      <c r="G21" s="11"/>
      <c r="H21" s="11"/>
    </row>
    <row r="22" spans="1:8" x14ac:dyDescent="0.25">
      <c r="A22" s="11"/>
      <c r="B22" s="11"/>
      <c r="C22" s="11"/>
      <c r="D22" s="11"/>
      <c r="E22" s="11"/>
      <c r="F22" s="11"/>
      <c r="G22" s="11"/>
      <c r="H22" s="11"/>
    </row>
    <row r="23" spans="1:8" x14ac:dyDescent="0.25">
      <c r="A23" s="11"/>
      <c r="B23" s="11"/>
      <c r="C23" s="11"/>
      <c r="D23" s="11"/>
      <c r="E23" s="11"/>
      <c r="F23" s="11"/>
      <c r="G23" s="11"/>
      <c r="H23" s="11"/>
    </row>
    <row r="24" spans="1:8" x14ac:dyDescent="0.25">
      <c r="A24" s="11"/>
      <c r="B24" s="11"/>
      <c r="C24" s="11"/>
      <c r="D24" s="11"/>
      <c r="E24" s="11"/>
      <c r="F24" s="11"/>
      <c r="G24" s="11"/>
      <c r="H24" s="11"/>
    </row>
    <row r="25" spans="1:8" x14ac:dyDescent="0.25">
      <c r="A25" s="10"/>
      <c r="B25" s="10"/>
      <c r="C25" s="10"/>
      <c r="D25" s="10"/>
      <c r="E25" s="10"/>
      <c r="F25" s="10"/>
      <c r="G25" s="10"/>
    </row>
    <row r="26" spans="1:8" x14ac:dyDescent="0.25">
      <c r="A26" s="10"/>
      <c r="B26" s="10"/>
      <c r="C26" s="10"/>
      <c r="D26" s="10"/>
      <c r="E26" s="10"/>
      <c r="F26" s="10"/>
      <c r="G26" s="10"/>
    </row>
  </sheetData>
  <mergeCells count="1">
    <mergeCell ref="A17:H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DATE_REF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2020-02-06T22:29:41Z</dcterms:created>
  <dcterms:modified xsi:type="dcterms:W3CDTF">2020-02-07T09:53:05Z</dcterms:modified>
</cp:coreProperties>
</file>