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l\Desktop\test\"/>
    </mc:Choice>
  </mc:AlternateContent>
  <xr:revisionPtr revIDLastSave="0" documentId="13_ncr:1_{B5B37E35-73BE-44AF-828F-142ED1CD3A45}" xr6:coauthVersionLast="45" xr6:coauthVersionMax="45" xr10:uidLastSave="{00000000-0000-0000-0000-000000000000}"/>
  <bookViews>
    <workbookView xWindow="19815" yWindow="1410" windowWidth="12690" windowHeight="15060" activeTab="1" xr2:uid="{061899AD-5024-4F4D-A084-FEE85D80D022}"/>
  </bookViews>
  <sheets>
    <sheet name="Réponses au formulaire 1" sheetId="2" r:id="rId1"/>
    <sheet name="commission" sheetId="1" r:id="rId2"/>
  </sheets>
  <externalReferences>
    <externalReference r:id="rId3"/>
  </externalReferences>
  <definedNames>
    <definedName name="_xlnm._FilterDatabase" localSheetId="0" hidden="1">'Réponses au formulaire 1'!$A$1:$AF$35</definedName>
    <definedName name="ON">'[1]Bilan global'!$A$100:$A$102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0" i="1"/>
  <c r="I10" i="1"/>
  <c r="H10" i="1"/>
  <c r="G10" i="1"/>
  <c r="F10" i="1"/>
  <c r="B10" i="1"/>
  <c r="J11" i="1"/>
  <c r="I11" i="1"/>
  <c r="H11" i="1"/>
  <c r="G11" i="1"/>
  <c r="F11" i="1"/>
  <c r="B11" i="1"/>
  <c r="J8" i="1"/>
  <c r="I8" i="1"/>
  <c r="H8" i="1"/>
  <c r="G8" i="1"/>
  <c r="F8" i="1"/>
  <c r="B8" i="1"/>
  <c r="B9" i="1"/>
  <c r="J7" i="1"/>
  <c r="I7" i="1"/>
  <c r="H7" i="1"/>
  <c r="G7" i="1"/>
  <c r="F7" i="1"/>
  <c r="B6" i="1"/>
  <c r="B7" i="1"/>
  <c r="F6" i="1"/>
  <c r="G6" i="1"/>
  <c r="H6" i="1"/>
  <c r="J6" i="1"/>
  <c r="I6" i="1"/>
  <c r="K9" i="1" l="1"/>
  <c r="K11" i="1"/>
  <c r="K10" i="1"/>
  <c r="K8" i="1"/>
  <c r="K7" i="1"/>
  <c r="K6" i="1"/>
  <c r="K13" i="1" l="1"/>
  <c r="D11" i="1" l="1"/>
  <c r="D10" i="1"/>
  <c r="D9" i="1"/>
  <c r="D8" i="1"/>
  <c r="D7" i="1"/>
  <c r="D6" i="1"/>
  <c r="G13" i="1" l="1"/>
  <c r="H13" i="1"/>
  <c r="I13" i="1"/>
  <c r="J13" i="1"/>
  <c r="F13" i="1"/>
  <c r="D13" i="1"/>
</calcChain>
</file>

<file path=xl/sharedStrings.xml><?xml version="1.0" encoding="utf-8"?>
<sst xmlns="http://schemas.openxmlformats.org/spreadsheetml/2006/main" count="76" uniqueCount="51">
  <si>
    <t>vente total par employé</t>
  </si>
  <si>
    <t>TOTAL GLOBAL</t>
  </si>
  <si>
    <t>TOTAL</t>
  </si>
  <si>
    <t>Total</t>
  </si>
  <si>
    <t>Extra étage</t>
  </si>
  <si>
    <t>Manœuvre difficile</t>
  </si>
  <si>
    <t>Pièces surdimensionner</t>
  </si>
  <si>
    <t>Contour prévention de bris</t>
  </si>
  <si>
    <t>Enlèvement de comptoir régulier (PL)</t>
  </si>
  <si>
    <t>Enlèvement de comptoir céramique (PC)</t>
  </si>
  <si>
    <t>Technicien</t>
  </si>
  <si>
    <t>date</t>
  </si>
  <si>
    <t># JOB</t>
  </si>
  <si>
    <t>UPGRADE</t>
  </si>
  <si>
    <t>Montant payé</t>
  </si>
  <si>
    <t>Horodateur</t>
  </si>
  <si>
    <t>Agent prise de mesure</t>
  </si>
  <si>
    <t>Numéro de Job</t>
  </si>
  <si>
    <t>Ajout de PC</t>
  </si>
  <si>
    <t>Prix / PC</t>
  </si>
  <si>
    <t>Descriptif de l'ajout de PC</t>
  </si>
  <si>
    <t>Ajout/changement edge en PL</t>
  </si>
  <si>
    <t>Prix / PL</t>
  </si>
  <si>
    <t>Descriptif de l'ajout/changement edge</t>
  </si>
  <si>
    <t>Ajout/changement dosseret en PL</t>
  </si>
  <si>
    <t>Descriptif de l'ajout/changement dosseret</t>
  </si>
  <si>
    <t>Évier undermount</t>
  </si>
  <si>
    <t>Évier drop-in / non-poli</t>
  </si>
  <si>
    <t>Extra Homme</t>
  </si>
  <si>
    <t>Pièce derrière cuisinière</t>
  </si>
  <si>
    <t>Rayon 3/4" à 3"</t>
  </si>
  <si>
    <t>Rayon 3 1/8" à 42"</t>
  </si>
  <si>
    <t>Rayon 43" à 100"</t>
  </si>
  <si>
    <t>Trou de prise électrique</t>
  </si>
  <si>
    <t>Banjo-avancée-Arc de comptoir</t>
  </si>
  <si>
    <t>Repose plat</t>
  </si>
  <si>
    <t>Autres Upgrade (décrire le plus possible)</t>
  </si>
  <si>
    <t xml:space="preserve">Prix total des autres Upgrade </t>
  </si>
  <si>
    <t>contoir lunch</t>
  </si>
  <si>
    <t>plus d'overhang</t>
  </si>
  <si>
    <t>jean</t>
  </si>
  <si>
    <t>edouard</t>
  </si>
  <si>
    <t>guillaume</t>
  </si>
  <si>
    <t>richard</t>
  </si>
  <si>
    <t>martine</t>
  </si>
  <si>
    <t>$$ au vendeur</t>
  </si>
  <si>
    <t>$$ directeur</t>
  </si>
  <si>
    <t>commission sur vente</t>
  </si>
  <si>
    <t>détails des commission payé</t>
  </si>
  <si>
    <t>je cherche comment allez cherché ces détails dans la base de donné (réponse au formulaire 1) 1 ligne détaillé par item vendu…. Voir ligne exemple</t>
  </si>
  <si>
    <t>Edouard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</si>
</sst>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0" fontId="5" fillId="0" borderId="0" xfId="0" applyFont="1"/>
    <xf numFmtId="0" fontId="0" fillId="0" borderId="0" xfId="0" quotePrefix="1"/>
    <xf numFmtId="44" fontId="2" fillId="0" borderId="0" xfId="1" applyFont="1"/>
    <xf numFmtId="0" fontId="6" fillId="0" borderId="0" xfId="0" applyFont="1" applyAlignment="1">
      <alignment horizontal="center"/>
    </xf>
    <xf numFmtId="44" fontId="0" fillId="0" borderId="0" xfId="0" quotePrefix="1" applyNumberFormat="1"/>
    <xf numFmtId="44" fontId="2" fillId="0" borderId="0" xfId="0" quotePrefix="1" applyNumberFormat="1" applyFont="1"/>
    <xf numFmtId="14" fontId="7" fillId="0" borderId="0" xfId="2" applyNumberFormat="1" applyFont="1"/>
    <xf numFmtId="0" fontId="7" fillId="0" borderId="0" xfId="2" applyFont="1"/>
    <xf numFmtId="0" fontId="5" fillId="0" borderId="0" xfId="2"/>
    <xf numFmtId="44" fontId="7" fillId="0" borderId="0" xfId="3" applyFont="1" applyFill="1" applyAlignment="1"/>
    <xf numFmtId="0" fontId="7" fillId="0" borderId="0" xfId="3" applyNumberFormat="1" applyFont="1" applyFill="1" applyAlignment="1"/>
    <xf numFmtId="164" fontId="7" fillId="0" borderId="0" xfId="2" applyNumberFormat="1" applyFont="1"/>
    <xf numFmtId="44" fontId="0" fillId="0" borderId="0" xfId="3" applyFont="1" applyFill="1" applyAlignment="1"/>
    <xf numFmtId="164" fontId="5" fillId="0" borderId="0" xfId="2" applyNumberFormat="1"/>
    <xf numFmtId="44" fontId="7" fillId="0" borderId="0" xfId="3" applyFont="1" applyFill="1"/>
    <xf numFmtId="0" fontId="0" fillId="0" borderId="0" xfId="3" applyNumberFormat="1" applyFont="1" applyFill="1"/>
    <xf numFmtId="44" fontId="0" fillId="0" borderId="0" xfId="3" applyFont="1" applyFill="1"/>
    <xf numFmtId="0" fontId="0" fillId="0" borderId="0" xfId="3" applyNumberFormat="1" applyFont="1" applyFill="1" applyAlignment="1"/>
    <xf numFmtId="44" fontId="0" fillId="0" borderId="0" xfId="3" applyFont="1"/>
    <xf numFmtId="0" fontId="0" fillId="0" borderId="0" xfId="3" applyNumberFormat="1" applyFont="1"/>
    <xf numFmtId="44" fontId="0" fillId="0" borderId="0" xfId="3" applyFont="1" applyAlignment="1"/>
    <xf numFmtId="0" fontId="0" fillId="0" borderId="0" xfId="3" applyNumberFormat="1" applyFont="1" applyAlignment="1"/>
    <xf numFmtId="44" fontId="7" fillId="0" borderId="0" xfId="3" applyFont="1" applyAlignment="1"/>
    <xf numFmtId="0" fontId="7" fillId="0" borderId="0" xfId="3" applyNumberFormat="1" applyFont="1" applyAlignment="1"/>
    <xf numFmtId="14" fontId="5" fillId="0" borderId="0" xfId="2" applyNumberFormat="1"/>
    <xf numFmtId="1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Monétaire" xfId="1" builtinId="4"/>
    <cellStyle name="Monétaire 2" xfId="3" xr:uid="{79492C20-673B-477B-AD66-2AEBB2CFB86C}"/>
    <cellStyle name="Normal" xfId="0" builtinId="0"/>
    <cellStyle name="Normal 2" xfId="2" xr:uid="{C988CE90-FB16-478C-9116-7485EF15A7D8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18</xdr:row>
      <xdr:rowOff>66675</xdr:rowOff>
    </xdr:from>
    <xdr:to>
      <xdr:col>9</xdr:col>
      <xdr:colOff>457200</xdr:colOff>
      <xdr:row>20</xdr:row>
      <xdr:rowOff>57150</xdr:rowOff>
    </xdr:to>
    <xdr:sp macro="" textlink="">
      <xdr:nvSpPr>
        <xdr:cNvPr id="2" name="Flèche : gauche 1">
          <a:extLst>
            <a:ext uri="{FF2B5EF4-FFF2-40B4-BE49-F238E27FC236}">
              <a16:creationId xmlns:a16="http://schemas.microsoft.com/office/drawing/2014/main" id="{997CC4A2-D597-44A4-88EB-936D0DBD4993}"/>
            </a:ext>
          </a:extLst>
        </xdr:cNvPr>
        <xdr:cNvSpPr/>
      </xdr:nvSpPr>
      <xdr:spPr>
        <a:xfrm>
          <a:off x="6219825" y="3505200"/>
          <a:ext cx="2114550" cy="3714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grade%20somm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 global"/>
      <sheetName val="Bilan Mensuel"/>
      <sheetName val="Bilan hebdo facturé"/>
      <sheetName val="Sommaire par date"/>
      <sheetName val="Bilan mensuel (2)"/>
      <sheetName val="Charles"/>
      <sheetName val="Dominic"/>
      <sheetName val="François"/>
      <sheetName val="Hugues"/>
      <sheetName val="Jérémie"/>
      <sheetName val="Jonathan"/>
      <sheetName val="Martin"/>
      <sheetName val="Ron"/>
      <sheetName val="Yan"/>
      <sheetName val="Ugrade payé par sébas"/>
    </sheetNames>
    <sheetDataSet>
      <sheetData sheetId="0">
        <row r="100">
          <cell r="A100" t="str">
            <v>OUI</v>
          </cell>
        </row>
        <row r="101">
          <cell r="A101" t="str">
            <v>En partie</v>
          </cell>
        </row>
        <row r="102">
          <cell r="A102" t="str">
            <v>NON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BD5C-D6C9-4FEE-950E-2A9E9DA370EF}">
  <sheetPr>
    <outlinePr summaryBelow="0" summaryRight="0"/>
  </sheetPr>
  <dimension ref="A1:AE15"/>
  <sheetViews>
    <sheetView workbookViewId="0">
      <selection activeCell="B11" sqref="A11:XFD11"/>
    </sheetView>
  </sheetViews>
  <sheetFormatPr baseColWidth="10" defaultColWidth="14.42578125" defaultRowHeight="15.75" customHeight="1" x14ac:dyDescent="0.2"/>
  <cols>
    <col min="1" max="1" width="21.5703125" style="30" customWidth="1"/>
    <col min="2" max="36" width="21.5703125" style="14" customWidth="1"/>
    <col min="37" max="16384" width="14.42578125" style="14"/>
  </cols>
  <sheetData>
    <row r="1" spans="1:31" ht="12.75" x14ac:dyDescent="0.2">
      <c r="A1" s="12" t="s">
        <v>15</v>
      </c>
      <c r="B1" s="13" t="s">
        <v>16</v>
      </c>
      <c r="C1" s="13" t="s">
        <v>17</v>
      </c>
      <c r="D1" s="13" t="s">
        <v>18</v>
      </c>
      <c r="E1" s="13" t="s">
        <v>19</v>
      </c>
      <c r="F1" s="13" t="s">
        <v>20</v>
      </c>
      <c r="G1" s="13" t="s">
        <v>21</v>
      </c>
      <c r="H1" s="13" t="s">
        <v>22</v>
      </c>
      <c r="I1" s="13" t="s">
        <v>23</v>
      </c>
      <c r="J1" s="13" t="s">
        <v>24</v>
      </c>
      <c r="K1" s="13" t="s">
        <v>22</v>
      </c>
      <c r="L1" s="13" t="s">
        <v>25</v>
      </c>
      <c r="M1" s="13" t="s">
        <v>26</v>
      </c>
      <c r="N1" s="13" t="s">
        <v>27</v>
      </c>
      <c r="O1" s="13" t="s">
        <v>4</v>
      </c>
      <c r="P1" s="13" t="s">
        <v>28</v>
      </c>
      <c r="Q1" s="13" t="s">
        <v>5</v>
      </c>
      <c r="R1" s="13" t="s">
        <v>6</v>
      </c>
      <c r="S1" s="13" t="s">
        <v>7</v>
      </c>
      <c r="T1" s="13" t="s">
        <v>29</v>
      </c>
      <c r="U1" s="13" t="s">
        <v>30</v>
      </c>
      <c r="V1" s="13" t="s">
        <v>31</v>
      </c>
      <c r="W1" s="13" t="s">
        <v>32</v>
      </c>
      <c r="X1" s="13" t="s">
        <v>33</v>
      </c>
      <c r="Y1" s="13" t="s">
        <v>34</v>
      </c>
      <c r="Z1" s="13" t="s">
        <v>35</v>
      </c>
      <c r="AA1" s="13" t="s">
        <v>8</v>
      </c>
      <c r="AB1" s="13" t="s">
        <v>9</v>
      </c>
      <c r="AC1" s="13" t="s">
        <v>36</v>
      </c>
      <c r="AD1" s="13" t="s">
        <v>37</v>
      </c>
    </row>
    <row r="2" spans="1:31" ht="15" x14ac:dyDescent="0.25">
      <c r="A2" s="12">
        <v>43854.413032407407</v>
      </c>
      <c r="B2" s="14" t="s">
        <v>40</v>
      </c>
      <c r="C2" s="13">
        <v>2957626</v>
      </c>
      <c r="E2" s="15"/>
      <c r="F2" s="13"/>
      <c r="G2" s="16">
        <v>3</v>
      </c>
      <c r="H2" s="15">
        <v>11</v>
      </c>
      <c r="I2" s="17"/>
      <c r="J2" s="13"/>
      <c r="K2" s="18"/>
      <c r="Z2" s="14">
        <v>1</v>
      </c>
      <c r="AD2" s="18"/>
      <c r="AE2" s="19"/>
    </row>
    <row r="3" spans="1:31" ht="15" x14ac:dyDescent="0.25">
      <c r="A3" s="12">
        <v>43858.413032407407</v>
      </c>
      <c r="B3" s="14" t="s">
        <v>41</v>
      </c>
      <c r="C3" s="13">
        <v>25786926</v>
      </c>
      <c r="D3" s="13"/>
      <c r="E3" s="20"/>
      <c r="F3" s="19"/>
      <c r="G3" s="21">
        <v>2</v>
      </c>
      <c r="H3" s="22">
        <v>12</v>
      </c>
      <c r="K3" s="22"/>
      <c r="N3" s="14">
        <v>1</v>
      </c>
      <c r="R3" s="14">
        <v>4</v>
      </c>
      <c r="S3" s="13"/>
      <c r="U3" s="14">
        <v>5</v>
      </c>
      <c r="W3" s="14">
        <v>6</v>
      </c>
      <c r="AD3" s="22"/>
      <c r="AE3" s="19"/>
    </row>
    <row r="4" spans="1:31" ht="15" x14ac:dyDescent="0.25">
      <c r="A4" s="12">
        <v>43864.413032407407</v>
      </c>
      <c r="B4" s="14" t="s">
        <v>42</v>
      </c>
      <c r="C4" s="14">
        <v>11</v>
      </c>
      <c r="E4" s="18"/>
      <c r="G4" s="23"/>
      <c r="H4" s="18"/>
      <c r="I4" s="19"/>
      <c r="K4" s="18"/>
      <c r="M4" s="14">
        <v>2</v>
      </c>
      <c r="AD4" s="18"/>
      <c r="AE4" s="19"/>
    </row>
    <row r="5" spans="1:31" ht="15" x14ac:dyDescent="0.25">
      <c r="A5" s="12">
        <v>43875.413032407407</v>
      </c>
      <c r="B5" s="14" t="s">
        <v>43</v>
      </c>
      <c r="C5" s="13">
        <v>295672960</v>
      </c>
      <c r="E5" s="18"/>
      <c r="G5" s="23">
        <v>4</v>
      </c>
      <c r="H5" s="18">
        <v>10</v>
      </c>
      <c r="I5" s="19"/>
      <c r="K5" s="18"/>
      <c r="M5" s="14">
        <v>1</v>
      </c>
      <c r="AD5" s="18"/>
      <c r="AE5" s="19"/>
    </row>
    <row r="6" spans="1:31" ht="15.75" customHeight="1" x14ac:dyDescent="0.25">
      <c r="A6" s="12">
        <v>43879.413032407407</v>
      </c>
      <c r="B6" s="14" t="s">
        <v>44</v>
      </c>
      <c r="C6" s="13">
        <v>20668256</v>
      </c>
      <c r="D6" s="13">
        <v>34</v>
      </c>
      <c r="E6" s="24">
        <v>5</v>
      </c>
      <c r="F6" s="19"/>
      <c r="G6" s="25"/>
      <c r="H6" s="24"/>
      <c r="K6" s="24"/>
      <c r="L6" s="13"/>
      <c r="P6" s="13"/>
      <c r="Q6" s="14">
        <v>4</v>
      </c>
      <c r="R6" s="14">
        <v>4</v>
      </c>
      <c r="S6" s="14">
        <v>5</v>
      </c>
      <c r="AD6" s="24">
        <v>200</v>
      </c>
      <c r="AE6" s="19"/>
    </row>
    <row r="7" spans="1:31" ht="15.75" customHeight="1" x14ac:dyDescent="0.2">
      <c r="A7" s="12">
        <v>43889.411844444447</v>
      </c>
      <c r="B7" s="14" t="s">
        <v>44</v>
      </c>
      <c r="C7" s="13">
        <v>11111</v>
      </c>
      <c r="D7" s="13">
        <v>10</v>
      </c>
      <c r="E7" s="13">
        <v>83</v>
      </c>
      <c r="F7" s="13" t="s">
        <v>38</v>
      </c>
      <c r="M7" s="13">
        <v>1</v>
      </c>
      <c r="S7" s="13">
        <v>1</v>
      </c>
      <c r="AE7" s="19"/>
    </row>
    <row r="8" spans="1:31" ht="15.75" customHeight="1" x14ac:dyDescent="0.25">
      <c r="A8" s="12">
        <v>43889.413034270838</v>
      </c>
      <c r="B8" s="14" t="s">
        <v>42</v>
      </c>
      <c r="C8" s="13">
        <v>233556</v>
      </c>
      <c r="D8" s="14">
        <v>1</v>
      </c>
      <c r="E8" s="26">
        <v>10</v>
      </c>
      <c r="F8" s="19"/>
      <c r="G8" s="27"/>
      <c r="H8" s="28"/>
      <c r="I8" s="17"/>
      <c r="J8" s="13"/>
      <c r="K8" s="28"/>
      <c r="L8" s="13"/>
      <c r="M8" s="13"/>
      <c r="N8" s="13"/>
      <c r="O8" s="13">
        <v>3</v>
      </c>
      <c r="P8" s="13"/>
      <c r="Q8" s="13"/>
      <c r="Z8" s="14">
        <v>1</v>
      </c>
      <c r="AD8" s="24"/>
      <c r="AE8" s="19"/>
    </row>
    <row r="9" spans="1:31" ht="15.75" customHeight="1" x14ac:dyDescent="0.25">
      <c r="A9" s="12">
        <v>43887.413032407407</v>
      </c>
      <c r="B9" s="14" t="s">
        <v>44</v>
      </c>
      <c r="C9" s="13">
        <v>25464357</v>
      </c>
      <c r="D9" s="13">
        <v>2</v>
      </c>
      <c r="E9" s="28">
        <v>2</v>
      </c>
      <c r="F9" s="19"/>
      <c r="G9" s="27"/>
      <c r="H9" s="26"/>
      <c r="I9" s="19"/>
      <c r="J9" s="13"/>
      <c r="K9" s="28"/>
      <c r="M9" s="13"/>
      <c r="N9" s="13"/>
      <c r="O9" s="13">
        <v>2</v>
      </c>
      <c r="P9" s="13"/>
      <c r="Q9" s="13"/>
      <c r="T9" s="14">
        <v>7</v>
      </c>
      <c r="AD9" s="24"/>
      <c r="AE9" s="19"/>
    </row>
    <row r="10" spans="1:31" ht="15.75" customHeight="1" x14ac:dyDescent="0.2">
      <c r="A10" s="12">
        <v>43889.412502465275</v>
      </c>
      <c r="B10" s="13" t="s">
        <v>43</v>
      </c>
      <c r="C10" s="13">
        <v>9991881</v>
      </c>
      <c r="J10" s="13">
        <v>10</v>
      </c>
      <c r="K10" s="13">
        <v>48</v>
      </c>
      <c r="N10" s="13">
        <v>1</v>
      </c>
      <c r="Q10" s="13">
        <v>1</v>
      </c>
      <c r="T10" s="13">
        <v>1</v>
      </c>
      <c r="Y10" s="13">
        <v>4</v>
      </c>
      <c r="AE10" s="19"/>
    </row>
    <row r="11" spans="1:31" ht="15.75" customHeight="1" x14ac:dyDescent="0.25">
      <c r="A11" s="12">
        <v>43889.413034270838</v>
      </c>
      <c r="B11" s="14" t="s">
        <v>41</v>
      </c>
      <c r="C11" s="13">
        <v>211111</v>
      </c>
      <c r="E11" s="26"/>
      <c r="F11" s="13"/>
      <c r="G11" s="29"/>
      <c r="H11" s="26"/>
      <c r="I11" s="19"/>
      <c r="J11" s="13"/>
      <c r="K11" s="28"/>
      <c r="L11" s="13"/>
      <c r="M11" s="13">
        <v>3</v>
      </c>
      <c r="N11" s="13"/>
      <c r="O11" s="13"/>
      <c r="P11" s="13"/>
      <c r="Q11" s="13">
        <v>1</v>
      </c>
      <c r="S11" s="14">
        <v>5</v>
      </c>
      <c r="U11" s="14">
        <v>4</v>
      </c>
      <c r="AD11" s="24"/>
      <c r="AE11" s="19"/>
    </row>
    <row r="12" spans="1:31" ht="15.75" customHeight="1" x14ac:dyDescent="0.25">
      <c r="A12" s="12">
        <v>43889.413034270838</v>
      </c>
      <c r="B12" s="14" t="s">
        <v>40</v>
      </c>
      <c r="C12" s="13">
        <v>976526</v>
      </c>
      <c r="D12" s="13">
        <v>2</v>
      </c>
      <c r="E12" s="28">
        <v>20</v>
      </c>
      <c r="F12" s="19"/>
      <c r="G12" s="27"/>
      <c r="H12" s="26"/>
      <c r="I12" s="19"/>
      <c r="J12" s="13"/>
      <c r="K12" s="28"/>
      <c r="L12" s="13"/>
      <c r="M12" s="13"/>
      <c r="N12" s="13">
        <v>1</v>
      </c>
      <c r="O12" s="13"/>
      <c r="Z12" s="14">
        <v>1</v>
      </c>
      <c r="AD12" s="24"/>
      <c r="AE12" s="19"/>
    </row>
    <row r="13" spans="1:31" ht="15.75" customHeight="1" x14ac:dyDescent="0.2">
      <c r="A13" s="12">
        <v>43889.413034270838</v>
      </c>
      <c r="B13" s="14" t="s">
        <v>44</v>
      </c>
      <c r="C13" s="13">
        <v>87888</v>
      </c>
      <c r="G13" s="13">
        <v>20</v>
      </c>
      <c r="H13" s="13">
        <v>55</v>
      </c>
      <c r="O13" s="13">
        <v>1</v>
      </c>
      <c r="Q13" s="13">
        <v>2</v>
      </c>
      <c r="S13" s="13">
        <v>1</v>
      </c>
      <c r="X13" s="13">
        <v>1</v>
      </c>
      <c r="AE13" s="19"/>
    </row>
    <row r="14" spans="1:31" ht="15.75" customHeight="1" x14ac:dyDescent="0.2">
      <c r="A14" s="12">
        <v>43888.608538611108</v>
      </c>
      <c r="B14" s="14" t="s">
        <v>40</v>
      </c>
      <c r="C14" s="13">
        <v>10000</v>
      </c>
      <c r="D14" s="13">
        <v>10</v>
      </c>
      <c r="E14" s="13">
        <v>73</v>
      </c>
      <c r="F14" s="13" t="s">
        <v>39</v>
      </c>
      <c r="M14" s="13">
        <v>2</v>
      </c>
      <c r="O14" s="13">
        <v>2</v>
      </c>
      <c r="Q14" s="13">
        <v>2</v>
      </c>
      <c r="S14" s="13">
        <v>1</v>
      </c>
      <c r="AE14" s="19"/>
    </row>
    <row r="15" spans="1:31" ht="15.75" customHeight="1" x14ac:dyDescent="0.25">
      <c r="E15" s="26"/>
      <c r="G15" s="27"/>
      <c r="H15" s="26"/>
      <c r="I15" s="19"/>
      <c r="K15" s="26"/>
      <c r="AD15" s="26"/>
      <c r="AE15" s="19"/>
    </row>
  </sheetData>
  <autoFilter ref="A1:AF35" xr:uid="{DE489862-6990-479F-BB13-42F4025B8607}">
    <sortState ref="A7:AF35">
      <sortCondition ref="B1:B35"/>
    </sortState>
  </autoFilter>
  <conditionalFormatting sqref="C6:C15">
    <cfRule type="expression" dxfId="0" priority="1">
      <formula>$AF6="non"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48F6-54F7-4BE2-B886-B458C418B272}">
  <dimension ref="A1:N19"/>
  <sheetViews>
    <sheetView tabSelected="1" workbookViewId="0">
      <selection activeCell="B20" sqref="B20"/>
    </sheetView>
  </sheetViews>
  <sheetFormatPr baseColWidth="10" defaultRowHeight="15" x14ac:dyDescent="0.25"/>
  <cols>
    <col min="3" max="3" width="12" bestFit="1" customWidth="1"/>
    <col min="5" max="5" width="26.140625" customWidth="1"/>
    <col min="13" max="13" width="13.28515625" customWidth="1"/>
  </cols>
  <sheetData>
    <row r="1" spans="1:14" ht="15" customHeight="1" x14ac:dyDescent="0.2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D3" s="1"/>
      <c r="F3" s="33" t="s">
        <v>0</v>
      </c>
      <c r="G3" s="33"/>
      <c r="H3" s="33"/>
      <c r="I3" s="33"/>
      <c r="J3" s="33"/>
    </row>
    <row r="4" spans="1:14" x14ac:dyDescent="0.25">
      <c r="B4" s="33" t="s">
        <v>1</v>
      </c>
      <c r="C4" s="33"/>
      <c r="D4" s="33"/>
      <c r="F4" s="2" t="s">
        <v>40</v>
      </c>
      <c r="G4" s="3" t="s">
        <v>41</v>
      </c>
      <c r="H4" s="2" t="s">
        <v>42</v>
      </c>
      <c r="I4" s="2" t="s">
        <v>44</v>
      </c>
      <c r="J4" s="2" t="s">
        <v>43</v>
      </c>
      <c r="K4" s="2" t="s">
        <v>2</v>
      </c>
      <c r="M4" s="2" t="s">
        <v>45</v>
      </c>
      <c r="N4" s="2" t="s">
        <v>46</v>
      </c>
    </row>
    <row r="5" spans="1:14" x14ac:dyDescent="0.25">
      <c r="B5" s="2" t="s">
        <v>3</v>
      </c>
      <c r="C5" s="4"/>
      <c r="D5" s="5" t="s">
        <v>3</v>
      </c>
      <c r="F5" s="6"/>
    </row>
    <row r="6" spans="1:14" x14ac:dyDescent="0.25">
      <c r="A6" s="4" t="s">
        <v>4</v>
      </c>
      <c r="B6" s="7">
        <f>SUBTOTAL(9,'Réponses au formulaire 1'!$O:$O)</f>
        <v>8</v>
      </c>
      <c r="C6" s="1">
        <v>95</v>
      </c>
      <c r="D6" s="1">
        <f t="shared" ref="D6:D11" si="0">B6*C6</f>
        <v>760</v>
      </c>
      <c r="F6" s="1">
        <f>SUMIFS('Réponses au formulaire 1'!$O:$O,'Réponses au formulaire 1'!$B:$B,"="&amp;F$4)*$C$6</f>
        <v>190</v>
      </c>
      <c r="G6" s="1">
        <f>SUMIFS('Réponses au formulaire 1'!$O:$O,'Réponses au formulaire 1'!$B:$B,"="&amp;G$4)*$C$6</f>
        <v>0</v>
      </c>
      <c r="H6" s="1">
        <f>SUMIFS('Réponses au formulaire 1'!$O:$O,'Réponses au formulaire 1'!$B:$B,"="&amp;H$4)*$C$6</f>
        <v>285</v>
      </c>
      <c r="I6" s="1">
        <f>SUMIFS('Réponses au formulaire 1'!$O:$O,'Réponses au formulaire 1'!$B:$B,"="&amp;I$4)*$C$6</f>
        <v>285</v>
      </c>
      <c r="J6" s="1">
        <f>SUMIFS('Réponses au formulaire 1'!$O:$O,'Réponses au formulaire 1'!$B:$B,"="&amp;J$4)*$C$6</f>
        <v>0</v>
      </c>
      <c r="K6" s="1">
        <f>SUM(F6:J6)</f>
        <v>760</v>
      </c>
      <c r="M6" s="1">
        <v>5</v>
      </c>
      <c r="N6" s="1"/>
    </row>
    <row r="7" spans="1:14" x14ac:dyDescent="0.25">
      <c r="A7" s="4" t="s">
        <v>5</v>
      </c>
      <c r="B7" s="7">
        <f>SUBTOTAL(9,'Réponses au formulaire 1'!$Q:$Q)</f>
        <v>10</v>
      </c>
      <c r="C7" s="1">
        <v>175</v>
      </c>
      <c r="D7" s="1">
        <f t="shared" si="0"/>
        <v>1750</v>
      </c>
      <c r="F7" s="1">
        <f>SUMIFS('Réponses au formulaire 1'!$Q:$Q,'Réponses au formulaire 1'!$B:$B,"=" &amp; F$4)*$C$7</f>
        <v>350</v>
      </c>
      <c r="G7" s="1">
        <f>SUMIFS('Réponses au formulaire 1'!$Q:$Q,'Réponses au formulaire 1'!$B:$B,"=" &amp; G$4)*$C$7</f>
        <v>175</v>
      </c>
      <c r="H7" s="1">
        <f>SUMIFS('Réponses au formulaire 1'!$Q:$Q,'Réponses au formulaire 1'!$B:$B,"=" &amp; H$4)*$C$7</f>
        <v>0</v>
      </c>
      <c r="I7" s="1">
        <f>SUMIFS('Réponses au formulaire 1'!$Q:$Q,'Réponses au formulaire 1'!$B:$B,"=" &amp; I$4)*$C$7</f>
        <v>1050</v>
      </c>
      <c r="J7" s="1">
        <f>SUMIFS('Réponses au formulaire 1'!$Q:$Q,'Réponses au formulaire 1'!$B:$B,"=" &amp; J$4)*$C$7</f>
        <v>175</v>
      </c>
      <c r="K7" s="1">
        <f t="shared" ref="K7:K11" si="1">SUM(F7:J7)</f>
        <v>1750</v>
      </c>
      <c r="M7" s="1">
        <v>10</v>
      </c>
      <c r="N7" s="1"/>
    </row>
    <row r="8" spans="1:14" x14ac:dyDescent="0.25">
      <c r="A8" s="4" t="s">
        <v>6</v>
      </c>
      <c r="B8" s="7">
        <f>SUBTOTAL(9,'Réponses au formulaire 1'!$R:$R)</f>
        <v>8</v>
      </c>
      <c r="C8" s="1">
        <v>175</v>
      </c>
      <c r="D8" s="1">
        <f t="shared" si="0"/>
        <v>1400</v>
      </c>
      <c r="F8" s="1">
        <f>SUMIFS('Réponses au formulaire 1'!$R:$R,'Réponses au formulaire 1'!$B:$B,"=" &amp; F$4)*$C$8</f>
        <v>0</v>
      </c>
      <c r="G8" s="1">
        <f>SUMIFS('Réponses au formulaire 1'!$R:$R,'Réponses au formulaire 1'!$B:$B,"=" &amp; G$4)*$C$8</f>
        <v>700</v>
      </c>
      <c r="H8" s="1">
        <f>SUMIFS('Réponses au formulaire 1'!$R:$R,'Réponses au formulaire 1'!$B:$B,"=" &amp; H$4)*$C$8</f>
        <v>0</v>
      </c>
      <c r="I8" s="1">
        <f>SUMIFS('Réponses au formulaire 1'!$R:$R,'Réponses au formulaire 1'!$B:$B,"=" &amp; I$4)*$C$8</f>
        <v>700</v>
      </c>
      <c r="J8" s="1">
        <f>SUMIFS('Réponses au formulaire 1'!$R:$R,'Réponses au formulaire 1'!$B:$B,"=" &amp; J$4)*$C$8</f>
        <v>0</v>
      </c>
      <c r="K8" s="1">
        <f t="shared" si="1"/>
        <v>1400</v>
      </c>
      <c r="M8" s="1">
        <v>10</v>
      </c>
      <c r="N8" s="1"/>
    </row>
    <row r="9" spans="1:14" x14ac:dyDescent="0.25">
      <c r="A9" s="4" t="s">
        <v>7</v>
      </c>
      <c r="B9" s="7">
        <f>SUBTOTAL(9,'Réponses au formulaire 1'!$S:$S)</f>
        <v>13</v>
      </c>
      <c r="C9" s="1">
        <v>275</v>
      </c>
      <c r="D9" s="1">
        <f t="shared" si="0"/>
        <v>3575</v>
      </c>
      <c r="F9" s="1">
        <f>SUMIFS('Réponses au formulaire 1'!$S:$S,'Réponses au formulaire 1'!$B:$B,"=" &amp; F$4)*$C$9</f>
        <v>275</v>
      </c>
      <c r="G9" s="1">
        <f>SUMIFS('Réponses au formulaire 1'!$S:$S,'Réponses au formulaire 1'!$B:$B,"=" &amp; G$4)*$C$9</f>
        <v>1375</v>
      </c>
      <c r="H9" s="1">
        <f>SUMIFS('Réponses au formulaire 1'!$S:$S,'Réponses au formulaire 1'!$B:$B,"=" &amp; H$4)*$C$9</f>
        <v>0</v>
      </c>
      <c r="I9" s="1">
        <f>SUMIFS('Réponses au formulaire 1'!$S:$S,'Réponses au formulaire 1'!$B:$B,"=" &amp; I$4)*$C$9</f>
        <v>1925</v>
      </c>
      <c r="J9" s="1">
        <f>SUMIFS('Réponses au formulaire 1'!$S:$S,'Réponses au formulaire 1'!$B:$B,"=" &amp; J$4)*$C$9</f>
        <v>0</v>
      </c>
      <c r="K9" s="1">
        <f t="shared" si="1"/>
        <v>3575</v>
      </c>
      <c r="M9" s="1">
        <v>20</v>
      </c>
      <c r="N9" s="1">
        <v>5</v>
      </c>
    </row>
    <row r="10" spans="1:14" x14ac:dyDescent="0.25">
      <c r="A10" s="4" t="s">
        <v>8</v>
      </c>
      <c r="B10" s="7">
        <f>SUBTOTAL(9,'Réponses au formulaire 1'!$AA:$AA)</f>
        <v>0</v>
      </c>
      <c r="C10" s="1">
        <v>17</v>
      </c>
      <c r="D10" s="1">
        <f t="shared" si="0"/>
        <v>0</v>
      </c>
      <c r="F10" s="1">
        <f>SUMIFS('Réponses au formulaire 1'!$AA:$AA,'Réponses au formulaire 1'!$B:$B,"=" &amp; F$4)*$C$10</f>
        <v>0</v>
      </c>
      <c r="G10" s="1">
        <f>SUMIFS('Réponses au formulaire 1'!$AA:$AA,'Réponses au formulaire 1'!$B:$B,"=" &amp; G$4)*$C$10</f>
        <v>0</v>
      </c>
      <c r="H10" s="1">
        <f>SUMIFS('Réponses au formulaire 1'!$AA:$AA,'Réponses au formulaire 1'!$B:$B,"=" &amp; H$4)*$C$10</f>
        <v>0</v>
      </c>
      <c r="I10" s="1">
        <f>SUMIFS('Réponses au formulaire 1'!$AA:$AA,'Réponses au formulaire 1'!$B:$B,"=" &amp; I$4)*$C$10</f>
        <v>0</v>
      </c>
      <c r="J10" s="1">
        <f>SUMIFS('Réponses au formulaire 1'!$AA:$AA,'Réponses au formulaire 1'!$B:$B,"=" &amp; J$4)*$C$10</f>
        <v>0</v>
      </c>
      <c r="K10" s="1">
        <f t="shared" si="1"/>
        <v>0</v>
      </c>
      <c r="M10" s="1">
        <v>10</v>
      </c>
      <c r="N10" s="1"/>
    </row>
    <row r="11" spans="1:14" x14ac:dyDescent="0.25">
      <c r="A11" s="4" t="s">
        <v>9</v>
      </c>
      <c r="B11" s="7">
        <f>SUBTOTAL(9,'Réponses au formulaire 1'!$AB:$AB)</f>
        <v>0</v>
      </c>
      <c r="C11" s="1">
        <v>17</v>
      </c>
      <c r="D11" s="1">
        <f t="shared" si="0"/>
        <v>0</v>
      </c>
      <c r="F11" s="1">
        <f>SUMIFS('Réponses au formulaire 1'!$AB:$AB,'Réponses au formulaire 1'!$B:$B,"=" &amp; F$4)*$C$10</f>
        <v>0</v>
      </c>
      <c r="G11" s="1">
        <f>SUMIFS('Réponses au formulaire 1'!$AB:$AB,'Réponses au formulaire 1'!$B:$B,"=" &amp; G$4)*$C$10</f>
        <v>0</v>
      </c>
      <c r="H11" s="1">
        <f>SUMIFS('Réponses au formulaire 1'!$AB:$AB,'Réponses au formulaire 1'!$B:$B,"=" &amp; H$4)*$C$10</f>
        <v>0</v>
      </c>
      <c r="I11" s="1">
        <f>SUMIFS('Réponses au formulaire 1'!$AB:$AB,'Réponses au formulaire 1'!$B:$B,"=" &amp; I$4)*$C$10</f>
        <v>0</v>
      </c>
      <c r="J11" s="1">
        <f>SUMIFS('Réponses au formulaire 1'!$AB:$AB,'Réponses au formulaire 1'!$B:$B,"=" &amp; J$4)*$C$10</f>
        <v>0</v>
      </c>
      <c r="K11" s="1">
        <f t="shared" si="1"/>
        <v>0</v>
      </c>
      <c r="M11" s="1">
        <v>10</v>
      </c>
      <c r="N11" s="1"/>
    </row>
    <row r="12" spans="1:14" x14ac:dyDescent="0.25">
      <c r="C12" s="1"/>
      <c r="D12" s="1"/>
    </row>
    <row r="13" spans="1:14" ht="15.75" x14ac:dyDescent="0.25">
      <c r="C13" s="9" t="s">
        <v>3</v>
      </c>
      <c r="D13" s="8">
        <f>SUM(D6:D11)</f>
        <v>7485</v>
      </c>
      <c r="F13" s="8">
        <f t="shared" ref="F13:K13" si="2">SUM(F6:F11)</f>
        <v>815</v>
      </c>
      <c r="G13" s="8">
        <f t="shared" si="2"/>
        <v>2250</v>
      </c>
      <c r="H13" s="8">
        <f t="shared" si="2"/>
        <v>285</v>
      </c>
      <c r="I13" s="8">
        <f t="shared" si="2"/>
        <v>3960</v>
      </c>
      <c r="J13" s="8">
        <f t="shared" si="2"/>
        <v>175</v>
      </c>
      <c r="K13" s="8">
        <f t="shared" si="2"/>
        <v>7485</v>
      </c>
    </row>
    <row r="14" spans="1:14" x14ac:dyDescent="0.25">
      <c r="G14" s="10"/>
      <c r="H14" s="10"/>
      <c r="I14" s="10"/>
      <c r="J14" s="10"/>
      <c r="K14" s="10"/>
      <c r="M14" s="4"/>
    </row>
    <row r="15" spans="1:14" x14ac:dyDescent="0.25">
      <c r="G15" s="10"/>
      <c r="H15" s="10"/>
      <c r="I15" s="10"/>
      <c r="J15" s="10"/>
      <c r="K15" s="10"/>
      <c r="M15" s="4"/>
    </row>
    <row r="16" spans="1:14" x14ac:dyDescent="0.25">
      <c r="B16" s="33" t="s">
        <v>48</v>
      </c>
      <c r="C16" s="33"/>
      <c r="D16" s="33"/>
      <c r="E16" s="33"/>
      <c r="F16" s="33"/>
    </row>
    <row r="17" spans="2:10" x14ac:dyDescent="0.25">
      <c r="B17" s="4" t="s">
        <v>10</v>
      </c>
      <c r="C17" s="4" t="s">
        <v>11</v>
      </c>
      <c r="D17" s="8" t="s">
        <v>12</v>
      </c>
      <c r="E17" s="4" t="s">
        <v>13</v>
      </c>
      <c r="F17" s="11" t="s">
        <v>14</v>
      </c>
    </row>
    <row r="18" spans="2:10" x14ac:dyDescent="0.25">
      <c r="B18" t="s">
        <v>50</v>
      </c>
      <c r="C18" s="31">
        <v>43889</v>
      </c>
      <c r="D18">
        <v>211111</v>
      </c>
      <c r="E18" t="s">
        <v>5</v>
      </c>
      <c r="F18">
        <v>10</v>
      </c>
      <c r="J18" t="s">
        <v>49</v>
      </c>
    </row>
    <row r="19" spans="2:10" x14ac:dyDescent="0.25">
      <c r="B19" t="s">
        <v>50</v>
      </c>
      <c r="C19" s="31">
        <v>43889</v>
      </c>
      <c r="D19">
        <v>211111</v>
      </c>
      <c r="E19" t="s">
        <v>7</v>
      </c>
      <c r="F19">
        <v>100</v>
      </c>
    </row>
  </sheetData>
  <mergeCells count="4">
    <mergeCell ref="A1:N2"/>
    <mergeCell ref="F3:J3"/>
    <mergeCell ref="B4:D4"/>
    <mergeCell ref="B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Réponses au formulaire 1</vt:lpstr>
      <vt:lpstr>commission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CHRISTIAENSSENS</dc:creator>
  <cp:lastModifiedBy>FRANCOIS CHRISTIAENSSENS</cp:lastModifiedBy>
  <dcterms:created xsi:type="dcterms:W3CDTF">2020-02-29T18:38:41Z</dcterms:created>
  <dcterms:modified xsi:type="dcterms:W3CDTF">2020-02-29T19:08:45Z</dcterms:modified>
</cp:coreProperties>
</file>