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Users\Stefan56\Desktop\"/>
    </mc:Choice>
  </mc:AlternateContent>
  <bookViews>
    <workbookView xWindow="-38520" yWindow="-120" windowWidth="38640" windowHeight="21240" activeTab="1"/>
  </bookViews>
  <sheets>
    <sheet name="Accueil" sheetId="3" r:id="rId1"/>
    <sheet name="Acquisition" sheetId="1" r:id="rId2"/>
    <sheet name="Base de donnée" sheetId="2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4" i="1" l="1"/>
  <c r="O14" i="1"/>
  <c r="M29" i="1"/>
  <c r="M30" i="1" s="1"/>
  <c r="L29" i="1"/>
  <c r="R15" i="1"/>
  <c r="L8" i="1" l="1"/>
  <c r="M8" i="1"/>
  <c r="L9" i="1"/>
  <c r="M9" i="1"/>
  <c r="L10" i="1"/>
  <c r="M10" i="1"/>
  <c r="L11" i="1"/>
  <c r="M11" i="1"/>
  <c r="L12" i="1"/>
  <c r="M12" i="1"/>
  <c r="L13" i="1"/>
  <c r="M13" i="1"/>
  <c r="M7" i="1"/>
  <c r="L7" i="1"/>
  <c r="E39" i="1"/>
  <c r="F39" i="1" s="1"/>
  <c r="E37" i="1"/>
  <c r="F37" i="1" s="1"/>
  <c r="G37" i="1" s="1"/>
  <c r="H37" i="1" s="1"/>
  <c r="E35" i="1"/>
  <c r="E33" i="1"/>
  <c r="F33" i="1" s="1"/>
  <c r="G33" i="1" s="1"/>
  <c r="H33" i="1" s="1"/>
  <c r="G31" i="1"/>
  <c r="H31" i="1"/>
  <c r="F31" i="1"/>
  <c r="E31" i="1"/>
  <c r="E29" i="1"/>
  <c r="F29" i="1" s="1"/>
  <c r="E27" i="1"/>
  <c r="F27" i="1" s="1"/>
  <c r="E25" i="1"/>
  <c r="E23" i="1"/>
  <c r="F23" i="1" s="1"/>
  <c r="H15" i="2"/>
  <c r="I15" i="2"/>
  <c r="J15" i="2"/>
  <c r="K15" i="2"/>
  <c r="K9" i="2"/>
  <c r="K10" i="2"/>
  <c r="K11" i="2"/>
  <c r="J9" i="2"/>
  <c r="J10" i="2"/>
  <c r="J11" i="2"/>
  <c r="I9" i="2"/>
  <c r="I10" i="2"/>
  <c r="I11" i="2"/>
  <c r="H9" i="2"/>
  <c r="H10" i="2"/>
  <c r="H11" i="2"/>
  <c r="H8" i="2"/>
  <c r="G9" i="2"/>
  <c r="G10" i="2"/>
  <c r="G11" i="2"/>
  <c r="G39" i="2"/>
  <c r="H39" i="2"/>
  <c r="I39" i="2"/>
  <c r="J39" i="2"/>
  <c r="K39" i="2"/>
  <c r="K16" i="2"/>
  <c r="K17" i="2"/>
  <c r="K18" i="2"/>
  <c r="K32" i="2"/>
  <c r="K33" i="2"/>
  <c r="K34" i="2"/>
  <c r="K35" i="2"/>
  <c r="K36" i="2"/>
  <c r="K37" i="2"/>
  <c r="K38" i="2"/>
  <c r="K40" i="2"/>
  <c r="K41" i="2"/>
  <c r="J16" i="2"/>
  <c r="J17" i="2"/>
  <c r="J18" i="2"/>
  <c r="J32" i="2"/>
  <c r="J33" i="2"/>
  <c r="J34" i="2"/>
  <c r="J35" i="2"/>
  <c r="J36" i="2"/>
  <c r="J37" i="2"/>
  <c r="J38" i="2"/>
  <c r="J40" i="2"/>
  <c r="J41" i="2"/>
  <c r="I16" i="2"/>
  <c r="I17" i="2"/>
  <c r="I18" i="2"/>
  <c r="I22" i="2"/>
  <c r="I23" i="2"/>
  <c r="I24" i="2"/>
  <c r="I25" i="2"/>
  <c r="I26" i="2"/>
  <c r="I27" i="2"/>
  <c r="I28" i="2"/>
  <c r="I32" i="2"/>
  <c r="I33" i="2"/>
  <c r="I34" i="2"/>
  <c r="I35" i="2"/>
  <c r="I36" i="2"/>
  <c r="I37" i="2"/>
  <c r="I38" i="2"/>
  <c r="I40" i="2"/>
  <c r="I41" i="2"/>
  <c r="H16" i="2"/>
  <c r="H17" i="2"/>
  <c r="H18" i="2"/>
  <c r="H22" i="2"/>
  <c r="H23" i="2"/>
  <c r="H24" i="2"/>
  <c r="H25" i="2"/>
  <c r="H26" i="2"/>
  <c r="H27" i="2"/>
  <c r="H28" i="2"/>
  <c r="H32" i="2"/>
  <c r="H33" i="2"/>
  <c r="H34" i="2"/>
  <c r="H35" i="2"/>
  <c r="H36" i="2"/>
  <c r="H37" i="2"/>
  <c r="H38" i="2"/>
  <c r="H40" i="2"/>
  <c r="H41" i="2"/>
  <c r="G15" i="2"/>
  <c r="G16" i="2"/>
  <c r="G17" i="2"/>
  <c r="G18" i="2"/>
  <c r="G22" i="2"/>
  <c r="G23" i="2"/>
  <c r="G24" i="2"/>
  <c r="G25" i="2"/>
  <c r="G26" i="2"/>
  <c r="G27" i="2"/>
  <c r="G28" i="2"/>
  <c r="G32" i="2"/>
  <c r="G33" i="2"/>
  <c r="G34" i="2"/>
  <c r="G35" i="2"/>
  <c r="G36" i="2"/>
  <c r="G37" i="2"/>
  <c r="G38" i="2"/>
  <c r="G40" i="2"/>
  <c r="G41" i="2"/>
  <c r="G8" i="2"/>
  <c r="I8" i="2"/>
  <c r="J8" i="2"/>
  <c r="K8" i="2"/>
  <c r="E9" i="2"/>
  <c r="E10" i="2"/>
  <c r="E11" i="2"/>
  <c r="D9" i="2"/>
  <c r="D10" i="2"/>
  <c r="D11" i="2"/>
  <c r="D15" i="2"/>
  <c r="D16" i="2"/>
  <c r="D17" i="2"/>
  <c r="D18" i="2"/>
  <c r="D22" i="2"/>
  <c r="D23" i="2"/>
  <c r="D24" i="2"/>
  <c r="D25" i="2"/>
  <c r="D29" i="2"/>
  <c r="D30" i="2"/>
  <c r="D31" i="2"/>
  <c r="D32" i="2"/>
  <c r="D43" i="2"/>
  <c r="C9" i="2"/>
  <c r="C10" i="2"/>
  <c r="C11" i="2"/>
  <c r="C15" i="2"/>
  <c r="C16" i="2"/>
  <c r="C17" i="2"/>
  <c r="C18" i="2"/>
  <c r="C22" i="2"/>
  <c r="C23" i="2"/>
  <c r="C24" i="2"/>
  <c r="C25" i="2"/>
  <c r="C29" i="2"/>
  <c r="C30" i="2"/>
  <c r="C31" i="2"/>
  <c r="C32" i="2"/>
  <c r="C36" i="2"/>
  <c r="C37" i="2"/>
  <c r="C38" i="2"/>
  <c r="C39" i="2"/>
  <c r="C43" i="2"/>
  <c r="B9" i="2"/>
  <c r="B10" i="2"/>
  <c r="B11" i="2"/>
  <c r="B15" i="2"/>
  <c r="B16" i="2"/>
  <c r="B17" i="2"/>
  <c r="B18" i="2"/>
  <c r="B22" i="2"/>
  <c r="B23" i="2"/>
  <c r="B24" i="2"/>
  <c r="B25" i="2"/>
  <c r="B29" i="2"/>
  <c r="B30" i="2"/>
  <c r="B31" i="2"/>
  <c r="B32" i="2"/>
  <c r="B36" i="2"/>
  <c r="B37" i="2"/>
  <c r="B38" i="2"/>
  <c r="B39" i="2"/>
  <c r="B43" i="2"/>
  <c r="C8" i="2"/>
  <c r="D8" i="2"/>
  <c r="E8" i="2"/>
  <c r="B8" i="2"/>
  <c r="F25" i="1" l="1"/>
</calcChain>
</file>

<file path=xl/sharedStrings.xml><?xml version="1.0" encoding="utf-8"?>
<sst xmlns="http://schemas.openxmlformats.org/spreadsheetml/2006/main" count="354" uniqueCount="187">
  <si>
    <t>Capture Area=4656x3520</t>
  </si>
  <si>
    <t>Colour Space=MONO16</t>
  </si>
  <si>
    <t>Output Format=FITS files (*.fits)</t>
  </si>
  <si>
    <t>Binning=1</t>
  </si>
  <si>
    <t>Hardware Binning=Off</t>
  </si>
  <si>
    <t>High Speed Mode=Off</t>
  </si>
  <si>
    <t>Turbo USB=80(Auto)</t>
  </si>
  <si>
    <t>Flip=None</t>
  </si>
  <si>
    <t>Frame Rate Limit=Maximum</t>
  </si>
  <si>
    <t>Timestamp Frames=Off</t>
  </si>
  <si>
    <t>Pattern Adjust=0</t>
  </si>
  <si>
    <t>Banding Threshold=35</t>
  </si>
  <si>
    <t>Banding Suppression=0</t>
  </si>
  <si>
    <t>Display MidTone Point=0,5</t>
  </si>
  <si>
    <t>#White Point</t>
  </si>
  <si>
    <t>Display White Point=1</t>
  </si>
  <si>
    <t>Pan=0</t>
  </si>
  <si>
    <t>Tilt=0</t>
  </si>
  <si>
    <t>Gain=220</t>
  </si>
  <si>
    <t>Exposure=120</t>
  </si>
  <si>
    <t>Brightness=20</t>
  </si>
  <si>
    <t>Temperature=-2,7</t>
  </si>
  <si>
    <t>Cooler Power=0</t>
  </si>
  <si>
    <t>Target Temperature=-20</t>
  </si>
  <si>
    <t>Cooler=Off</t>
  </si>
  <si>
    <t>Auto Exp Max Gain=300</t>
  </si>
  <si>
    <t>Auto Exp Max Exp M S=30</t>
  </si>
  <si>
    <t>Auto Exp Target Brightness=100</t>
  </si>
  <si>
    <t>Apply Flat=None</t>
  </si>
  <si>
    <t>Subtract Dark=None</t>
  </si>
  <si>
    <t>#Black Point</t>
  </si>
  <si>
    <t>Display Black Point=0</t>
  </si>
  <si>
    <t>#MidTone Point</t>
  </si>
  <si>
    <t>TimeStamp=2019-12-03T22:32:08.0986009Z</t>
  </si>
  <si>
    <t>SharpCapVersion=3.2.6101.0</t>
  </si>
  <si>
    <t>PRISE DE VUE</t>
  </si>
  <si>
    <t>OBJETS</t>
  </si>
  <si>
    <t>SETUP</t>
  </si>
  <si>
    <t>CONDITION D'ACQUISITION</t>
  </si>
  <si>
    <t>DETAILS D'ACQUISITIONS</t>
  </si>
  <si>
    <t>SETUP CAMERA</t>
  </si>
  <si>
    <t>FILTRES</t>
  </si>
  <si>
    <t>BINNING</t>
  </si>
  <si>
    <t>TEMPS TOTAL</t>
  </si>
  <si>
    <t>Logiciel d'acquisition</t>
  </si>
  <si>
    <t>Logiciel de suivi</t>
  </si>
  <si>
    <t>Logiciel de carte du ciel</t>
  </si>
  <si>
    <t>Logiciel d'éphéméride</t>
  </si>
  <si>
    <t>DOF</t>
  </si>
  <si>
    <t xml:space="preserve">Nom                                               </t>
  </si>
  <si>
    <t xml:space="preserve">Catalogue                                            </t>
  </si>
  <si>
    <t xml:space="preserve">Contellation                                       </t>
  </si>
  <si>
    <t xml:space="preserve">Distance                                               </t>
  </si>
  <si>
    <t xml:space="preserve">Magnitude                                          </t>
  </si>
  <si>
    <t xml:space="preserve">Lieu                                                        </t>
  </si>
  <si>
    <t xml:space="preserve">Date                                                       </t>
  </si>
  <si>
    <t xml:space="preserve">Heure de début / Fin                      </t>
  </si>
  <si>
    <t xml:space="preserve">CONTITION METEO                          </t>
  </si>
  <si>
    <t xml:space="preserve">Température                                      </t>
  </si>
  <si>
    <t xml:space="preserve">Taux humidité                                   </t>
  </si>
  <si>
    <t xml:space="preserve">Echelle de Bortle ( obscurité)     </t>
  </si>
  <si>
    <t xml:space="preserve">Age de la Lune                                   </t>
  </si>
  <si>
    <t xml:space="preserve">camera d'acquisition                       </t>
  </si>
  <si>
    <t xml:space="preserve">Camera de suivi                                </t>
  </si>
  <si>
    <t xml:space="preserve">Dark                                   </t>
  </si>
  <si>
    <t xml:space="preserve">Offset                                </t>
  </si>
  <si>
    <t xml:space="preserve">Flat                                     </t>
  </si>
  <si>
    <t xml:space="preserve">Dark/Flat                          </t>
  </si>
  <si>
    <t>Occulaire</t>
  </si>
  <si>
    <t>Barlow</t>
  </si>
  <si>
    <t xml:space="preserve">I=&gt; </t>
  </si>
  <si>
    <t>TEMP DE POSE (en S)</t>
  </si>
  <si>
    <t>NBR DE POSE</t>
  </si>
  <si>
    <t>TPS DE POSE</t>
  </si>
  <si>
    <t>SII</t>
  </si>
  <si>
    <t>Prétraitement</t>
  </si>
  <si>
    <t>Traitement</t>
  </si>
  <si>
    <t>I=&gt;</t>
  </si>
  <si>
    <t>LOGICIELS</t>
  </si>
  <si>
    <t>Diamètre</t>
  </si>
  <si>
    <t>Focal</t>
  </si>
  <si>
    <t>SKYWATCHER 80 ED</t>
  </si>
  <si>
    <t>F/D</t>
  </si>
  <si>
    <t>Caméra/APN</t>
  </si>
  <si>
    <t>ZWO 1600MM</t>
  </si>
  <si>
    <t>CANON EOS 7D</t>
  </si>
  <si>
    <t>Capteur</t>
  </si>
  <si>
    <t>Résolution</t>
  </si>
  <si>
    <t>Nbr Pixel</t>
  </si>
  <si>
    <t>16 M</t>
  </si>
  <si>
    <t>Taille pixel</t>
  </si>
  <si>
    <t>3,8 x 3,8µ</t>
  </si>
  <si>
    <t>MONTURE</t>
  </si>
  <si>
    <t>LOSMANDY G11</t>
  </si>
  <si>
    <t>CAMERA DE SUIVI</t>
  </si>
  <si>
    <t>SBIG CC</t>
  </si>
  <si>
    <t>OCULAIRE</t>
  </si>
  <si>
    <t>BRALOW</t>
  </si>
  <si>
    <t>Focale</t>
  </si>
  <si>
    <t>champs vision</t>
  </si>
  <si>
    <t>Connexio</t>
  </si>
  <si>
    <t>1,25''</t>
  </si>
  <si>
    <t>Filtres</t>
  </si>
  <si>
    <t>REDUD/FOCAL</t>
  </si>
  <si>
    <t>Diametre</t>
  </si>
  <si>
    <t xml:space="preserve">                               </t>
  </si>
  <si>
    <t xml:space="preserve"> </t>
  </si>
  <si>
    <t xml:space="preserve">Correcteur réducteur focal   </t>
  </si>
  <si>
    <t>Monture</t>
  </si>
  <si>
    <t>Type</t>
  </si>
  <si>
    <t xml:space="preserve">                      </t>
  </si>
  <si>
    <t xml:space="preserve">Matériel de guidage  </t>
  </si>
  <si>
    <t>7,4µ</t>
  </si>
  <si>
    <t>640x480</t>
  </si>
  <si>
    <t>ccd</t>
  </si>
  <si>
    <t>Générique</t>
  </si>
  <si>
    <t>80 mm</t>
  </si>
  <si>
    <t>50 mm</t>
  </si>
  <si>
    <t>203 mm</t>
  </si>
  <si>
    <t>2000 mm</t>
  </si>
  <si>
    <t>4656 X 3520</t>
  </si>
  <si>
    <t>MAX 68°</t>
  </si>
  <si>
    <t>Super Plossl</t>
  </si>
  <si>
    <t>8   24</t>
  </si>
  <si>
    <t xml:space="preserve">Celestron </t>
  </si>
  <si>
    <t>Skywatcher</t>
  </si>
  <si>
    <t>celestron</t>
  </si>
  <si>
    <t>omni</t>
  </si>
  <si>
    <t>X2</t>
  </si>
  <si>
    <t>#2459423</t>
  </si>
  <si>
    <t>#2459422R</t>
  </si>
  <si>
    <t>#2459422G</t>
  </si>
  <si>
    <t>#2459422B</t>
  </si>
  <si>
    <t>#2459432</t>
  </si>
  <si>
    <t>#2459431</t>
  </si>
  <si>
    <t>#2459433</t>
  </si>
  <si>
    <t>Vert</t>
  </si>
  <si>
    <t>Rouge</t>
  </si>
  <si>
    <t>Luminance</t>
  </si>
  <si>
    <t>Halpha</t>
  </si>
  <si>
    <t>OII</t>
  </si>
  <si>
    <t>Bleu</t>
  </si>
  <si>
    <t>Rèf</t>
  </si>
  <si>
    <t>G11</t>
  </si>
  <si>
    <t>Système</t>
  </si>
  <si>
    <t>Gemini 2</t>
  </si>
  <si>
    <t>LUNETTE DE SUIVIE</t>
  </si>
  <si>
    <t>Baader Mark IV</t>
  </si>
  <si>
    <t>USB</t>
  </si>
  <si>
    <t>Starlight Xpress 36 mm</t>
  </si>
  <si>
    <t>36 mm</t>
  </si>
  <si>
    <t>BPGC</t>
  </si>
  <si>
    <t>MC</t>
  </si>
  <si>
    <t>Couleur</t>
  </si>
  <si>
    <t>Equipements optiques</t>
  </si>
  <si>
    <t>CELESTRON 8 HD</t>
  </si>
  <si>
    <t>7 filtres</t>
  </si>
  <si>
    <t xml:space="preserve">Remplissez les champs
Ils s'implantreron automatique dans la base de donnée
Aucun champ n'est obligatoire, vous pourez remplir vous-même les information sur la feuille acquistion mais les formule seront cassées </t>
  </si>
  <si>
    <t>Roue à filtre</t>
  </si>
  <si>
    <t>Marque</t>
  </si>
  <si>
    <t>Equipement optique</t>
  </si>
  <si>
    <t>Roue à filtres</t>
  </si>
  <si>
    <t>Résoluton</t>
  </si>
  <si>
    <t>Systéme</t>
  </si>
  <si>
    <t>Connexion</t>
  </si>
  <si>
    <t>600 mm</t>
  </si>
  <si>
    <t>Cmos</t>
  </si>
  <si>
    <t xml:space="preserve"> 4.29 µm</t>
  </si>
  <si>
    <t xml:space="preserve"> 5184 X 3456</t>
  </si>
  <si>
    <t xml:space="preserve"> 18 M</t>
  </si>
  <si>
    <t>Gossisement</t>
  </si>
  <si>
    <t>Grossisement</t>
  </si>
  <si>
    <t>Choix</t>
  </si>
  <si>
    <t>x</t>
  </si>
  <si>
    <t>Ccd</t>
  </si>
  <si>
    <t>NE PAS TOUCHEZ ! CONTIENT DES FORMULES</t>
  </si>
  <si>
    <r>
      <t xml:space="preserve">Bienvenue sur MSA
</t>
    </r>
    <r>
      <rPr>
        <b/>
        <i/>
        <sz val="10"/>
        <color theme="1"/>
        <rFont val="Calibri"/>
        <family val="2"/>
        <scheme val="minor"/>
      </rPr>
      <t>Mes soirées d'acquisition</t>
    </r>
  </si>
  <si>
    <t xml:space="preserve">NOMBRE DE POSE </t>
  </si>
  <si>
    <t>Total</t>
  </si>
  <si>
    <t>Total de pose</t>
  </si>
  <si>
    <t>Total en seconde</t>
  </si>
  <si>
    <t>Total en heure</t>
  </si>
  <si>
    <t>Données techniques</t>
  </si>
  <si>
    <t>DIAMETRE</t>
  </si>
  <si>
    <t>REFERANCE</t>
  </si>
  <si>
    <t>TYPE D'OBJET</t>
  </si>
  <si>
    <t>Marque/type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</si>
</sst>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:ss;@"/>
  </numFmts>
  <fonts count="21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rgb="FF222222"/>
      <name val="Calibri Light"/>
      <family val="2"/>
      <scheme val="major"/>
    </font>
    <font>
      <sz val="11"/>
      <name val="Calibri Light"/>
      <family val="2"/>
      <scheme val="major"/>
    </font>
    <font>
      <sz val="11"/>
      <color rgb="FF545454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i/>
      <sz val="2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b/>
      <i/>
      <sz val="11"/>
      <color theme="9" tint="0.59999389629810485"/>
      <name val="Calibri"/>
      <family val="2"/>
      <scheme val="minor"/>
    </font>
    <font>
      <b/>
      <i/>
      <sz val="11"/>
      <color theme="1"/>
      <name val="Calibri Light"/>
      <family val="2"/>
      <scheme val="major"/>
    </font>
    <font>
      <b/>
      <i/>
      <sz val="10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5BD5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3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3" borderId="0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0" fillId="5" borderId="25" xfId="0" applyFill="1" applyBorder="1" applyAlignment="1">
      <alignment horizontal="left" vertical="center"/>
    </xf>
    <xf numFmtId="0" fontId="0" fillId="2" borderId="20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0" fillId="3" borderId="24" xfId="0" applyFill="1" applyBorder="1" applyAlignment="1">
      <alignment horizontal="left" vertical="center"/>
    </xf>
    <xf numFmtId="0" fontId="0" fillId="2" borderId="25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8" borderId="19" xfId="0" applyFill="1" applyBorder="1" applyAlignment="1">
      <alignment horizontal="left" vertical="center"/>
    </xf>
    <xf numFmtId="0" fontId="0" fillId="8" borderId="22" xfId="0" applyFill="1" applyBorder="1" applyAlignment="1">
      <alignment horizontal="left" vertical="center"/>
    </xf>
    <xf numFmtId="0" fontId="0" fillId="8" borderId="0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9" borderId="20" xfId="0" applyFill="1" applyBorder="1" applyAlignment="1">
      <alignment horizontal="left" vertical="center"/>
    </xf>
    <xf numFmtId="0" fontId="0" fillId="9" borderId="0" xfId="0" applyFill="1" applyBorder="1" applyAlignment="1">
      <alignment horizontal="left" vertical="center"/>
    </xf>
    <xf numFmtId="0" fontId="0" fillId="9" borderId="25" xfId="0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left" vertical="center"/>
    </xf>
    <xf numFmtId="0" fontId="0" fillId="11" borderId="34" xfId="0" applyFill="1" applyBorder="1" applyAlignment="1">
      <alignment horizontal="left" vertical="center"/>
    </xf>
    <xf numFmtId="0" fontId="0" fillId="11" borderId="3" xfId="0" applyFill="1" applyBorder="1" applyAlignment="1">
      <alignment horizontal="left" vertical="center"/>
    </xf>
    <xf numFmtId="0" fontId="0" fillId="13" borderId="0" xfId="0" applyFill="1" applyBorder="1" applyAlignment="1">
      <alignment horizontal="left" vertical="center"/>
    </xf>
    <xf numFmtId="0" fontId="0" fillId="16" borderId="20" xfId="0" applyFill="1" applyBorder="1" applyAlignment="1">
      <alignment horizontal="left" vertical="center"/>
    </xf>
    <xf numFmtId="0" fontId="0" fillId="16" borderId="0" xfId="0" applyFill="1" applyBorder="1" applyAlignment="1">
      <alignment horizontal="left" vertical="center"/>
    </xf>
    <xf numFmtId="0" fontId="0" fillId="21" borderId="0" xfId="0" applyFill="1" applyBorder="1" applyAlignment="1">
      <alignment horizontal="left" vertical="center"/>
    </xf>
    <xf numFmtId="0" fontId="1" fillId="22" borderId="7" xfId="0" applyFont="1" applyFill="1" applyBorder="1" applyAlignment="1">
      <alignment horizontal="center" vertical="center"/>
    </xf>
    <xf numFmtId="0" fontId="0" fillId="8" borderId="2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9" borderId="0" xfId="0" applyFill="1" applyBorder="1" applyAlignment="1">
      <alignment horizontal="center" vertical="center"/>
    </xf>
    <xf numFmtId="0" fontId="1" fillId="18" borderId="6" xfId="0" applyFont="1" applyFill="1" applyBorder="1" applyAlignment="1">
      <alignment horizontal="center" vertical="center"/>
    </xf>
    <xf numFmtId="0" fontId="1" fillId="22" borderId="6" xfId="0" applyFont="1" applyFill="1" applyBorder="1" applyAlignment="1">
      <alignment horizontal="center" vertical="center"/>
    </xf>
    <xf numFmtId="0" fontId="0" fillId="22" borderId="42" xfId="0" applyFill="1" applyBorder="1" applyAlignment="1">
      <alignment horizontal="left" vertical="center"/>
    </xf>
    <xf numFmtId="0" fontId="0" fillId="20" borderId="43" xfId="0" applyFill="1" applyBorder="1" applyAlignment="1">
      <alignment horizontal="left" vertical="center"/>
    </xf>
    <xf numFmtId="0" fontId="0" fillId="22" borderId="44" xfId="0" applyFill="1" applyBorder="1" applyAlignment="1">
      <alignment horizontal="left" vertical="center"/>
    </xf>
    <xf numFmtId="0" fontId="0" fillId="20" borderId="45" xfId="0" applyFill="1" applyBorder="1" applyAlignment="1">
      <alignment horizontal="left" vertical="center"/>
    </xf>
    <xf numFmtId="0" fontId="0" fillId="18" borderId="44" xfId="0" applyFill="1" applyBorder="1" applyAlignment="1">
      <alignment horizontal="left" vertical="center"/>
    </xf>
    <xf numFmtId="0" fontId="0" fillId="18" borderId="45" xfId="0" applyFill="1" applyBorder="1" applyAlignment="1">
      <alignment horizontal="left" vertical="center"/>
    </xf>
    <xf numFmtId="0" fontId="0" fillId="2" borderId="46" xfId="0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0" fillId="2" borderId="47" xfId="0" applyFill="1" applyBorder="1" applyAlignment="1">
      <alignment horizontal="left" vertical="center" wrapText="1"/>
    </xf>
    <xf numFmtId="0" fontId="0" fillId="2" borderId="46" xfId="0" applyFill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0" fillId="2" borderId="47" xfId="0" applyFill="1" applyBorder="1" applyAlignment="1">
      <alignment vertical="center" wrapText="1"/>
    </xf>
    <xf numFmtId="0" fontId="0" fillId="2" borderId="46" xfId="0" applyFill="1" applyBorder="1" applyAlignment="1">
      <alignment horizontal="left" vertical="center"/>
    </xf>
    <xf numFmtId="0" fontId="0" fillId="2" borderId="47" xfId="0" applyFill="1" applyBorder="1" applyAlignment="1">
      <alignment horizontal="left" vertical="center"/>
    </xf>
    <xf numFmtId="0" fontId="0" fillId="2" borderId="48" xfId="0" applyFill="1" applyBorder="1" applyAlignment="1">
      <alignment horizontal="left" vertical="center"/>
    </xf>
    <xf numFmtId="0" fontId="0" fillId="8" borderId="20" xfId="0" applyFill="1" applyBorder="1" applyAlignment="1">
      <alignment vertical="center"/>
    </xf>
    <xf numFmtId="0" fontId="0" fillId="8" borderId="19" xfId="0" applyFill="1" applyBorder="1" applyAlignment="1">
      <alignment vertical="center"/>
    </xf>
    <xf numFmtId="0" fontId="0" fillId="8" borderId="21" xfId="0" applyFill="1" applyBorder="1" applyAlignment="1">
      <alignment vertical="center"/>
    </xf>
    <xf numFmtId="0" fontId="0" fillId="2" borderId="51" xfId="0" applyFill="1" applyBorder="1" applyAlignment="1">
      <alignment horizontal="left" vertical="center"/>
    </xf>
    <xf numFmtId="0" fontId="0" fillId="21" borderId="46" xfId="0" applyFill="1" applyBorder="1" applyAlignment="1">
      <alignment horizontal="left" vertical="center"/>
    </xf>
    <xf numFmtId="0" fontId="0" fillId="21" borderId="47" xfId="0" applyFill="1" applyBorder="1" applyAlignment="1">
      <alignment horizontal="left" vertical="center"/>
    </xf>
    <xf numFmtId="0" fontId="0" fillId="21" borderId="48" xfId="0" applyFill="1" applyBorder="1" applyAlignment="1">
      <alignment horizontal="left" vertical="center"/>
    </xf>
    <xf numFmtId="0" fontId="0" fillId="21" borderId="49" xfId="0" applyFill="1" applyBorder="1" applyAlignment="1">
      <alignment horizontal="left" vertical="center"/>
    </xf>
    <xf numFmtId="0" fontId="0" fillId="21" borderId="50" xfId="0" applyFill="1" applyBorder="1" applyAlignment="1">
      <alignment horizontal="left" vertical="center"/>
    </xf>
    <xf numFmtId="0" fontId="0" fillId="11" borderId="0" xfId="0" applyFill="1"/>
    <xf numFmtId="0" fontId="0" fillId="19" borderId="0" xfId="0" applyFill="1"/>
    <xf numFmtId="0" fontId="0" fillId="4" borderId="0" xfId="0" applyFill="1"/>
    <xf numFmtId="0" fontId="2" fillId="20" borderId="7" xfId="0" applyFont="1" applyFill="1" applyBorder="1" applyAlignment="1">
      <alignment horizontal="center" vertical="center"/>
    </xf>
    <xf numFmtId="0" fontId="2" fillId="20" borderId="6" xfId="0" applyFont="1" applyFill="1" applyBorder="1" applyAlignment="1">
      <alignment horizontal="center" vertical="center"/>
    </xf>
    <xf numFmtId="0" fontId="5" fillId="17" borderId="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 vertical="center"/>
    </xf>
    <xf numFmtId="0" fontId="0" fillId="0" borderId="0" xfId="0" applyBorder="1"/>
    <xf numFmtId="0" fontId="0" fillId="19" borderId="0" xfId="0" applyFont="1" applyFill="1"/>
    <xf numFmtId="0" fontId="0" fillId="0" borderId="0" xfId="0" applyFont="1" applyFill="1"/>
    <xf numFmtId="0" fontId="0" fillId="0" borderId="0" xfId="0" applyFont="1"/>
    <xf numFmtId="0" fontId="0" fillId="19" borderId="0" xfId="0" applyFont="1" applyFill="1" applyBorder="1"/>
    <xf numFmtId="0" fontId="8" fillId="19" borderId="52" xfId="0" applyFont="1" applyFill="1" applyBorder="1" applyAlignment="1">
      <alignment horizontal="center"/>
    </xf>
    <xf numFmtId="0" fontId="8" fillId="19" borderId="28" xfId="0" applyFont="1" applyFill="1" applyBorder="1" applyAlignment="1">
      <alignment horizontal="center"/>
    </xf>
    <xf numFmtId="0" fontId="8" fillId="19" borderId="29" xfId="0" applyFont="1" applyFill="1" applyBorder="1" applyAlignment="1">
      <alignment horizontal="center"/>
    </xf>
    <xf numFmtId="0" fontId="8" fillId="19" borderId="53" xfId="0" applyFont="1" applyFill="1" applyBorder="1" applyAlignment="1">
      <alignment horizontal="center"/>
    </xf>
    <xf numFmtId="0" fontId="8" fillId="19" borderId="8" xfId="0" applyFont="1" applyFill="1" applyBorder="1" applyAlignment="1">
      <alignment horizontal="center"/>
    </xf>
    <xf numFmtId="0" fontId="8" fillId="19" borderId="30" xfId="0" applyFont="1" applyFill="1" applyBorder="1" applyAlignment="1">
      <alignment horizontal="center"/>
    </xf>
    <xf numFmtId="0" fontId="8" fillId="19" borderId="54" xfId="0" applyFont="1" applyFill="1" applyBorder="1" applyAlignment="1">
      <alignment horizontal="center"/>
    </xf>
    <xf numFmtId="0" fontId="8" fillId="19" borderId="55" xfId="0" applyFont="1" applyFill="1" applyBorder="1" applyAlignment="1">
      <alignment horizontal="center"/>
    </xf>
    <xf numFmtId="0" fontId="8" fillId="19" borderId="56" xfId="0" applyFont="1" applyFill="1" applyBorder="1" applyAlignment="1">
      <alignment horizontal="center"/>
    </xf>
    <xf numFmtId="0" fontId="8" fillId="19" borderId="0" xfId="0" applyFont="1" applyFill="1" applyBorder="1"/>
    <xf numFmtId="0" fontId="8" fillId="19" borderId="0" xfId="0" applyFont="1" applyFill="1" applyBorder="1" applyAlignment="1">
      <alignment horizontal="center"/>
    </xf>
    <xf numFmtId="0" fontId="10" fillId="19" borderId="0" xfId="0" applyFont="1" applyFill="1" applyBorder="1" applyAlignment="1">
      <alignment horizontal="center" vertical="center"/>
    </xf>
    <xf numFmtId="0" fontId="0" fillId="19" borderId="46" xfId="0" applyFont="1" applyFill="1" applyBorder="1"/>
    <xf numFmtId="0" fontId="0" fillId="19" borderId="47" xfId="0" applyFont="1" applyFill="1" applyBorder="1"/>
    <xf numFmtId="0" fontId="8" fillId="19" borderId="46" xfId="0" applyFont="1" applyFill="1" applyBorder="1"/>
    <xf numFmtId="0" fontId="8" fillId="23" borderId="0" xfId="0" applyFont="1" applyFill="1" applyBorder="1" applyAlignment="1">
      <alignment horizontal="center"/>
    </xf>
    <xf numFmtId="0" fontId="8" fillId="19" borderId="9" xfId="0" applyFont="1" applyFill="1" applyBorder="1" applyAlignment="1">
      <alignment horizontal="center"/>
    </xf>
    <xf numFmtId="0" fontId="8" fillId="19" borderId="60" xfId="0" applyFont="1" applyFill="1" applyBorder="1" applyAlignment="1">
      <alignment horizontal="center"/>
    </xf>
    <xf numFmtId="0" fontId="10" fillId="19" borderId="4" xfId="0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/>
    </xf>
    <xf numFmtId="0" fontId="8" fillId="7" borderId="0" xfId="0" applyFont="1" applyFill="1" applyBorder="1"/>
    <xf numFmtId="0" fontId="8" fillId="15" borderId="0" xfId="0" applyFont="1" applyFill="1" applyBorder="1"/>
    <xf numFmtId="0" fontId="8" fillId="13" borderId="0" xfId="0" applyFont="1" applyFill="1" applyBorder="1" applyAlignment="1">
      <alignment horizontal="center"/>
    </xf>
    <xf numFmtId="0" fontId="8" fillId="14" borderId="0" xfId="0" applyFont="1" applyFill="1" applyBorder="1"/>
    <xf numFmtId="0" fontId="8" fillId="11" borderId="0" xfId="0" applyFont="1" applyFill="1" applyBorder="1"/>
    <xf numFmtId="0" fontId="8" fillId="4" borderId="0" xfId="0" applyFont="1" applyFill="1" applyBorder="1"/>
    <xf numFmtId="0" fontId="8" fillId="6" borderId="0" xfId="0" applyFont="1" applyFill="1" applyBorder="1"/>
    <xf numFmtId="0" fontId="8" fillId="12" borderId="0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/>
    </xf>
    <xf numFmtId="0" fontId="5" fillId="16" borderId="22" xfId="0" applyFont="1" applyFill="1" applyBorder="1" applyAlignment="1">
      <alignment horizontal="left" vertical="center"/>
    </xf>
    <xf numFmtId="0" fontId="5" fillId="13" borderId="22" xfId="0" applyFont="1" applyFill="1" applyBorder="1" applyAlignment="1">
      <alignment horizontal="left" vertical="center"/>
    </xf>
    <xf numFmtId="0" fontId="5" fillId="16" borderId="19" xfId="0" applyFont="1" applyFill="1" applyBorder="1" applyAlignment="1">
      <alignment horizontal="left" vertical="center"/>
    </xf>
    <xf numFmtId="0" fontId="5" fillId="4" borderId="22" xfId="0" applyFont="1" applyFill="1" applyBorder="1" applyAlignment="1">
      <alignment horizontal="left" vertical="center"/>
    </xf>
    <xf numFmtId="0" fontId="5" fillId="5" borderId="22" xfId="0" applyFont="1" applyFill="1" applyBorder="1" applyAlignment="1">
      <alignment horizontal="left" vertical="center"/>
    </xf>
    <xf numFmtId="0" fontId="5" fillId="5" borderId="24" xfId="0" applyFont="1" applyFill="1" applyBorder="1" applyAlignment="1">
      <alignment horizontal="left" vertical="center"/>
    </xf>
    <xf numFmtId="0" fontId="8" fillId="19" borderId="68" xfId="0" applyFont="1" applyFill="1" applyBorder="1" applyAlignment="1">
      <alignment horizontal="center"/>
    </xf>
    <xf numFmtId="0" fontId="8" fillId="19" borderId="62" xfId="0" applyFont="1" applyFill="1" applyBorder="1" applyAlignment="1">
      <alignment horizontal="center"/>
    </xf>
    <xf numFmtId="0" fontId="8" fillId="19" borderId="57" xfId="0" applyFont="1" applyFill="1" applyBorder="1" applyAlignment="1">
      <alignment horizontal="center"/>
    </xf>
    <xf numFmtId="0" fontId="8" fillId="19" borderId="2" xfId="0" applyFont="1" applyFill="1" applyBorder="1" applyAlignment="1">
      <alignment horizontal="center"/>
    </xf>
    <xf numFmtId="0" fontId="8" fillId="19" borderId="61" xfId="0" applyFont="1" applyFill="1" applyBorder="1" applyAlignment="1">
      <alignment horizontal="center"/>
    </xf>
    <xf numFmtId="0" fontId="8" fillId="19" borderId="69" xfId="0" applyFont="1" applyFill="1" applyBorder="1" applyAlignment="1">
      <alignment horizontal="center"/>
    </xf>
    <xf numFmtId="0" fontId="5" fillId="13" borderId="17" xfId="0" applyFont="1" applyFill="1" applyBorder="1" applyAlignment="1">
      <alignment horizontal="center" vertical="center"/>
    </xf>
    <xf numFmtId="0" fontId="5" fillId="13" borderId="11" xfId="0" applyFont="1" applyFill="1" applyBorder="1" applyAlignment="1">
      <alignment horizontal="center" vertical="center"/>
    </xf>
    <xf numFmtId="0" fontId="0" fillId="13" borderId="11" xfId="0" applyFill="1" applyBorder="1" applyAlignment="1">
      <alignment horizontal="left" vertical="center"/>
    </xf>
    <xf numFmtId="0" fontId="5" fillId="13" borderId="18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left" vertical="center"/>
    </xf>
    <xf numFmtId="0" fontId="0" fillId="16" borderId="12" xfId="0" applyFill="1" applyBorder="1" applyAlignment="1">
      <alignment horizontal="left" vertical="center"/>
    </xf>
    <xf numFmtId="0" fontId="0" fillId="16" borderId="12" xfId="0" applyFill="1" applyBorder="1" applyAlignment="1">
      <alignment horizontal="center" vertical="center"/>
    </xf>
    <xf numFmtId="0" fontId="0" fillId="16" borderId="66" xfId="0" applyFill="1" applyBorder="1" applyAlignment="1">
      <alignment horizontal="center" vertical="center"/>
    </xf>
    <xf numFmtId="0" fontId="0" fillId="13" borderId="17" xfId="0" applyFill="1" applyBorder="1" applyAlignment="1">
      <alignment horizontal="left" vertical="center"/>
    </xf>
    <xf numFmtId="0" fontId="17" fillId="13" borderId="17" xfId="0" applyFont="1" applyFill="1" applyBorder="1" applyAlignment="1">
      <alignment horizontal="left" vertical="center"/>
    </xf>
    <xf numFmtId="0" fontId="17" fillId="13" borderId="11" xfId="0" applyFont="1" applyFill="1" applyBorder="1" applyAlignment="1">
      <alignment horizontal="left" vertical="center"/>
    </xf>
    <xf numFmtId="0" fontId="16" fillId="13" borderId="11" xfId="0" applyFont="1" applyFill="1" applyBorder="1" applyAlignment="1">
      <alignment horizontal="center" vertical="center"/>
    </xf>
    <xf numFmtId="0" fontId="18" fillId="13" borderId="11" xfId="0" applyFont="1" applyFill="1" applyBorder="1" applyAlignment="1">
      <alignment horizontal="center" vertical="center"/>
    </xf>
    <xf numFmtId="0" fontId="18" fillId="13" borderId="18" xfId="0" applyFont="1" applyFill="1" applyBorder="1" applyAlignment="1">
      <alignment horizontal="center" vertical="center"/>
    </xf>
    <xf numFmtId="0" fontId="5" fillId="16" borderId="12" xfId="0" applyFont="1" applyFill="1" applyBorder="1" applyAlignment="1">
      <alignment horizontal="center" vertical="center"/>
    </xf>
    <xf numFmtId="0" fontId="5" fillId="16" borderId="66" xfId="0" applyFont="1" applyFill="1" applyBorder="1" applyAlignment="1">
      <alignment horizontal="center" vertical="center"/>
    </xf>
    <xf numFmtId="0" fontId="19" fillId="13" borderId="11" xfId="0" applyFont="1" applyFill="1" applyBorder="1" applyAlignment="1">
      <alignment horizontal="center"/>
    </xf>
    <xf numFmtId="0" fontId="19" fillId="13" borderId="18" xfId="0" applyFont="1" applyFill="1" applyBorder="1" applyAlignment="1">
      <alignment horizontal="center"/>
    </xf>
    <xf numFmtId="0" fontId="0" fillId="16" borderId="12" xfId="0" applyFill="1" applyBorder="1" applyAlignment="1">
      <alignment vertical="center"/>
    </xf>
    <xf numFmtId="0" fontId="17" fillId="13" borderId="17" xfId="0" applyFont="1" applyFill="1" applyBorder="1" applyAlignment="1">
      <alignment vertical="center"/>
    </xf>
    <xf numFmtId="0" fontId="5" fillId="16" borderId="65" xfId="0" applyFont="1" applyFill="1" applyBorder="1" applyAlignment="1">
      <alignment vertical="center"/>
    </xf>
    <xf numFmtId="0" fontId="0" fillId="9" borderId="12" xfId="0" applyFill="1" applyBorder="1" applyAlignment="1">
      <alignment horizontal="center" vertical="center"/>
    </xf>
    <xf numFmtId="0" fontId="0" fillId="5" borderId="40" xfId="0" applyFill="1" applyBorder="1" applyAlignment="1">
      <alignment vertical="center"/>
    </xf>
    <xf numFmtId="0" fontId="0" fillId="5" borderId="40" xfId="0" applyFill="1" applyBorder="1" applyAlignment="1">
      <alignment horizontal="center" vertical="center"/>
    </xf>
    <xf numFmtId="0" fontId="0" fillId="5" borderId="70" xfId="0" applyFill="1" applyBorder="1" applyAlignment="1">
      <alignment horizontal="center" vertical="center"/>
    </xf>
    <xf numFmtId="0" fontId="0" fillId="10" borderId="0" xfId="0" applyFill="1"/>
    <xf numFmtId="0" fontId="0" fillId="20" borderId="0" xfId="0" applyFill="1" applyBorder="1" applyAlignment="1">
      <alignment vertical="center"/>
    </xf>
    <xf numFmtId="0" fontId="0" fillId="20" borderId="2" xfId="0" applyFill="1" applyBorder="1" applyAlignment="1">
      <alignment vertical="center"/>
    </xf>
    <xf numFmtId="0" fontId="0" fillId="21" borderId="6" xfId="0" applyFill="1" applyBorder="1" applyAlignment="1">
      <alignment horizontal="left" vertical="center"/>
    </xf>
    <xf numFmtId="0" fontId="8" fillId="19" borderId="52" xfId="0" applyFont="1" applyFill="1" applyBorder="1" applyAlignment="1" applyProtection="1">
      <alignment horizontal="center"/>
      <protection locked="0"/>
    </xf>
    <xf numFmtId="0" fontId="8" fillId="19" borderId="28" xfId="0" applyFont="1" applyFill="1" applyBorder="1" applyAlignment="1" applyProtection="1">
      <alignment horizontal="center"/>
      <protection locked="0"/>
    </xf>
    <xf numFmtId="0" fontId="8" fillId="19" borderId="29" xfId="0" applyFont="1" applyFill="1" applyBorder="1" applyAlignment="1" applyProtection="1">
      <alignment horizontal="center"/>
      <protection locked="0"/>
    </xf>
    <xf numFmtId="0" fontId="8" fillId="19" borderId="53" xfId="0" applyFont="1" applyFill="1" applyBorder="1" applyAlignment="1" applyProtection="1">
      <alignment horizontal="center"/>
      <protection locked="0"/>
    </xf>
    <xf numFmtId="0" fontId="8" fillId="19" borderId="8" xfId="0" applyFont="1" applyFill="1" applyBorder="1" applyAlignment="1" applyProtection="1">
      <alignment horizontal="center"/>
      <protection locked="0"/>
    </xf>
    <xf numFmtId="0" fontId="8" fillId="19" borderId="30" xfId="0" applyFont="1" applyFill="1" applyBorder="1" applyAlignment="1" applyProtection="1">
      <alignment horizontal="center"/>
      <protection locked="0"/>
    </xf>
    <xf numFmtId="0" fontId="8" fillId="19" borderId="54" xfId="0" applyFont="1" applyFill="1" applyBorder="1" applyAlignment="1" applyProtection="1">
      <alignment horizontal="center"/>
      <protection locked="0"/>
    </xf>
    <xf numFmtId="0" fontId="8" fillId="19" borderId="55" xfId="0" applyFont="1" applyFill="1" applyBorder="1" applyAlignment="1" applyProtection="1">
      <alignment horizontal="center"/>
      <protection locked="0"/>
    </xf>
    <xf numFmtId="0" fontId="8" fillId="19" borderId="56" xfId="0" applyFont="1" applyFill="1" applyBorder="1" applyAlignment="1" applyProtection="1">
      <alignment horizontal="center"/>
      <protection locked="0"/>
    </xf>
    <xf numFmtId="0" fontId="9" fillId="19" borderId="28" xfId="0" applyFont="1" applyFill="1" applyBorder="1" applyAlignment="1" applyProtection="1">
      <alignment horizontal="center" vertical="center"/>
      <protection locked="0"/>
    </xf>
    <xf numFmtId="0" fontId="10" fillId="19" borderId="35" xfId="0" applyFont="1" applyFill="1" applyBorder="1" applyAlignment="1" applyProtection="1">
      <alignment horizontal="center" vertical="center"/>
      <protection locked="0"/>
    </xf>
    <xf numFmtId="0" fontId="8" fillId="19" borderId="59" xfId="0" applyFont="1" applyFill="1" applyBorder="1" applyAlignment="1" applyProtection="1">
      <alignment horizontal="center"/>
      <protection locked="0"/>
    </xf>
    <xf numFmtId="0" fontId="8" fillId="19" borderId="14" xfId="0" applyFont="1" applyFill="1" applyBorder="1" applyAlignment="1" applyProtection="1">
      <alignment horizontal="center"/>
      <protection locked="0"/>
    </xf>
    <xf numFmtId="0" fontId="10" fillId="19" borderId="14" xfId="0" applyFont="1" applyFill="1" applyBorder="1" applyAlignment="1" applyProtection="1">
      <alignment horizontal="center" vertical="center"/>
      <protection locked="0"/>
    </xf>
    <xf numFmtId="0" fontId="9" fillId="19" borderId="0" xfId="0" applyFont="1" applyFill="1" applyBorder="1" applyAlignment="1" applyProtection="1">
      <alignment horizontal="center" vertical="center"/>
      <protection locked="0"/>
    </xf>
    <xf numFmtId="0" fontId="9" fillId="19" borderId="67" xfId="0" applyFont="1" applyFill="1" applyBorder="1" applyAlignment="1" applyProtection="1">
      <alignment horizontal="center" vertical="center"/>
      <protection locked="0"/>
    </xf>
    <xf numFmtId="0" fontId="10" fillId="19" borderId="38" xfId="0" applyFont="1" applyFill="1" applyBorder="1" applyAlignment="1" applyProtection="1">
      <alignment horizontal="center" vertical="center"/>
      <protection locked="0"/>
    </xf>
    <xf numFmtId="0" fontId="8" fillId="19" borderId="52" xfId="0" applyFont="1" applyFill="1" applyBorder="1" applyAlignment="1" applyProtection="1">
      <alignment horizontal="center" vertical="center"/>
      <protection locked="0"/>
    </xf>
    <xf numFmtId="0" fontId="8" fillId="19" borderId="28" xfId="0" applyFont="1" applyFill="1" applyBorder="1" applyAlignment="1" applyProtection="1">
      <alignment horizontal="center" vertical="center"/>
      <protection locked="0"/>
    </xf>
    <xf numFmtId="0" fontId="10" fillId="19" borderId="28" xfId="0" applyFont="1" applyFill="1" applyBorder="1" applyAlignment="1" applyProtection="1">
      <alignment horizontal="center" vertical="center"/>
      <protection locked="0"/>
    </xf>
    <xf numFmtId="0" fontId="8" fillId="19" borderId="29" xfId="0" applyFont="1" applyFill="1" applyBorder="1" applyAlignment="1" applyProtection="1">
      <alignment horizontal="center" vertical="center"/>
      <protection locked="0"/>
    </xf>
    <xf numFmtId="0" fontId="8" fillId="19" borderId="53" xfId="0" applyFont="1" applyFill="1" applyBorder="1" applyAlignment="1" applyProtection="1">
      <alignment horizontal="center" vertical="center"/>
      <protection locked="0"/>
    </xf>
    <xf numFmtId="0" fontId="8" fillId="19" borderId="8" xfId="0" applyFont="1" applyFill="1" applyBorder="1" applyAlignment="1" applyProtection="1">
      <alignment horizontal="center" vertical="center"/>
      <protection locked="0"/>
    </xf>
    <xf numFmtId="0" fontId="11" fillId="19" borderId="8" xfId="0" applyFont="1" applyFill="1" applyBorder="1" applyAlignment="1" applyProtection="1">
      <alignment horizontal="center" vertical="center"/>
      <protection locked="0"/>
    </xf>
    <xf numFmtId="0" fontId="8" fillId="19" borderId="30" xfId="0" applyFont="1" applyFill="1" applyBorder="1" applyAlignment="1" applyProtection="1">
      <alignment horizontal="center" vertical="center"/>
      <protection locked="0"/>
    </xf>
    <xf numFmtId="0" fontId="8" fillId="19" borderId="53" xfId="0" applyFont="1" applyFill="1" applyBorder="1" applyAlignment="1" applyProtection="1">
      <alignment vertical="center"/>
      <protection locked="0"/>
    </xf>
    <xf numFmtId="0" fontId="8" fillId="19" borderId="8" xfId="0" applyFont="1" applyFill="1" applyBorder="1" applyAlignment="1" applyProtection="1">
      <alignment vertical="center"/>
      <protection locked="0"/>
    </xf>
    <xf numFmtId="0" fontId="8" fillId="19" borderId="54" xfId="0" applyFont="1" applyFill="1" applyBorder="1" applyAlignment="1" applyProtection="1">
      <alignment vertical="center"/>
      <protection locked="0"/>
    </xf>
    <xf numFmtId="0" fontId="8" fillId="19" borderId="55" xfId="0" applyFont="1" applyFill="1" applyBorder="1" applyAlignment="1" applyProtection="1">
      <alignment vertical="center"/>
      <protection locked="0"/>
    </xf>
    <xf numFmtId="0" fontId="8" fillId="19" borderId="55" xfId="0" applyFont="1" applyFill="1" applyBorder="1" applyAlignment="1" applyProtection="1">
      <alignment horizontal="center" vertical="center"/>
      <protection locked="0"/>
    </xf>
    <xf numFmtId="0" fontId="8" fillId="19" borderId="56" xfId="0" applyFont="1" applyFill="1" applyBorder="1" applyAlignment="1" applyProtection="1">
      <alignment horizontal="center" vertical="center"/>
      <protection locked="0"/>
    </xf>
    <xf numFmtId="0" fontId="8" fillId="19" borderId="54" xfId="0" applyFont="1" applyFill="1" applyBorder="1" applyAlignment="1" applyProtection="1">
      <alignment horizontal="center" vertical="center"/>
      <protection locked="0"/>
    </xf>
    <xf numFmtId="0" fontId="10" fillId="19" borderId="52" xfId="0" applyFont="1" applyFill="1" applyBorder="1" applyAlignment="1" applyProtection="1">
      <alignment horizontal="center" vertical="center"/>
      <protection locked="0"/>
    </xf>
    <xf numFmtId="17" fontId="8" fillId="19" borderId="28" xfId="0" applyNumberFormat="1" applyFont="1" applyFill="1" applyBorder="1" applyAlignment="1" applyProtection="1">
      <alignment horizontal="center" vertical="center"/>
      <protection locked="0"/>
    </xf>
    <xf numFmtId="0" fontId="12" fillId="19" borderId="29" xfId="0" applyFont="1" applyFill="1" applyBorder="1" applyAlignment="1" applyProtection="1">
      <alignment horizontal="center" vertical="center"/>
      <protection locked="0"/>
    </xf>
    <xf numFmtId="0" fontId="10" fillId="19" borderId="68" xfId="0" applyFont="1" applyFill="1" applyBorder="1" applyProtection="1">
      <protection locked="0"/>
    </xf>
    <xf numFmtId="0" fontId="8" fillId="19" borderId="62" xfId="0" applyFont="1" applyFill="1" applyBorder="1" applyProtection="1">
      <protection locked="0"/>
    </xf>
    <xf numFmtId="0" fontId="8" fillId="19" borderId="57" xfId="0" applyFont="1" applyFill="1" applyBorder="1" applyProtection="1">
      <protection locked="0"/>
    </xf>
    <xf numFmtId="0" fontId="8" fillId="19" borderId="54" xfId="0" applyFont="1" applyFill="1" applyBorder="1" applyAlignment="1" applyProtection="1">
      <protection locked="0"/>
    </xf>
    <xf numFmtId="0" fontId="8" fillId="19" borderId="56" xfId="0" applyFont="1" applyFill="1" applyBorder="1" applyAlignment="1" applyProtection="1">
      <protection locked="0"/>
    </xf>
    <xf numFmtId="0" fontId="9" fillId="19" borderId="29" xfId="0" applyFont="1" applyFill="1" applyBorder="1" applyProtection="1">
      <protection locked="0"/>
    </xf>
    <xf numFmtId="0" fontId="11" fillId="19" borderId="30" xfId="0" applyFont="1" applyFill="1" applyBorder="1" applyProtection="1">
      <protection locked="0"/>
    </xf>
    <xf numFmtId="0" fontId="9" fillId="19" borderId="28" xfId="0" applyFont="1" applyFill="1" applyBorder="1" applyProtection="1">
      <protection locked="0"/>
    </xf>
    <xf numFmtId="0" fontId="10" fillId="19" borderId="29" xfId="0" applyFont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5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8" borderId="0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horizontal="center" vertical="center"/>
      <protection locked="0"/>
    </xf>
    <xf numFmtId="0" fontId="0" fillId="4" borderId="23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left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0" fontId="0" fillId="5" borderId="26" xfId="0" applyFill="1" applyBorder="1" applyAlignment="1" applyProtection="1">
      <alignment horizontal="center" vertical="center"/>
      <protection locked="0"/>
    </xf>
    <xf numFmtId="0" fontId="0" fillId="5" borderId="22" xfId="0" applyFill="1" applyBorder="1" applyAlignment="1" applyProtection="1">
      <alignment horizontal="left" vertical="center"/>
      <protection locked="0"/>
    </xf>
    <xf numFmtId="0" fontId="0" fillId="5" borderId="23" xfId="0" applyFill="1" applyBorder="1" applyAlignment="1" applyProtection="1">
      <alignment horizontal="left" vertical="center"/>
      <protection locked="0"/>
    </xf>
    <xf numFmtId="0" fontId="0" fillId="5" borderId="24" xfId="0" applyFill="1" applyBorder="1" applyAlignment="1" applyProtection="1">
      <alignment horizontal="left" vertical="center"/>
      <protection locked="0"/>
    </xf>
    <xf numFmtId="0" fontId="5" fillId="5" borderId="0" xfId="0" applyFont="1" applyFill="1" applyBorder="1" applyAlignment="1" applyProtection="1">
      <alignment horizontal="left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20" xfId="0" applyFill="1" applyBorder="1" applyAlignment="1" applyProtection="1">
      <alignment horizontal="left" vertical="center"/>
      <protection locked="0"/>
    </xf>
    <xf numFmtId="0" fontId="0" fillId="19" borderId="0" xfId="0" applyFill="1" applyBorder="1" applyAlignment="1" applyProtection="1">
      <alignment horizontal="left" vertical="center"/>
      <protection locked="0"/>
    </xf>
    <xf numFmtId="0" fontId="0" fillId="20" borderId="0" xfId="0" applyFill="1" applyBorder="1" applyAlignment="1" applyProtection="1">
      <alignment vertical="center" wrapText="1"/>
      <protection locked="0"/>
    </xf>
    <xf numFmtId="0" fontId="0" fillId="19" borderId="0" xfId="0" applyFill="1" applyBorder="1" applyAlignment="1" applyProtection="1">
      <alignment horizontal="left" vertical="center" wrapText="1"/>
      <protection locked="0"/>
    </xf>
    <xf numFmtId="0" fontId="0" fillId="20" borderId="0" xfId="0" applyFill="1" applyBorder="1" applyAlignment="1" applyProtection="1">
      <alignment horizontal="left" vertical="center"/>
      <protection locked="0"/>
    </xf>
    <xf numFmtId="0" fontId="0" fillId="19" borderId="0" xfId="0" applyFill="1" applyBorder="1" applyAlignment="1" applyProtection="1">
      <alignment vertical="center"/>
      <protection locked="0"/>
    </xf>
    <xf numFmtId="0" fontId="0" fillId="19" borderId="0" xfId="0" applyFill="1" applyAlignment="1" applyProtection="1">
      <alignment horizontal="left" vertical="center"/>
      <protection locked="0"/>
    </xf>
    <xf numFmtId="0" fontId="0" fillId="20" borderId="0" xfId="0" applyFill="1" applyAlignment="1" applyProtection="1">
      <alignment horizontal="left" vertical="center"/>
      <protection locked="0"/>
    </xf>
    <xf numFmtId="0" fontId="0" fillId="19" borderId="25" xfId="0" applyFill="1" applyBorder="1" applyAlignment="1" applyProtection="1">
      <alignment horizontal="left" vertical="center"/>
      <protection locked="0"/>
    </xf>
    <xf numFmtId="0" fontId="0" fillId="9" borderId="20" xfId="0" applyFill="1" applyBorder="1" applyAlignment="1" applyProtection="1">
      <alignment horizontal="center" vertical="center"/>
      <protection locked="0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0" xfId="0" applyFill="1" applyBorder="1" applyAlignment="1" applyProtection="1">
      <alignment horizontal="center" vertical="center"/>
      <protection locked="0"/>
    </xf>
    <xf numFmtId="0" fontId="0" fillId="9" borderId="23" xfId="0" applyFill="1" applyBorder="1" applyAlignment="1" applyProtection="1">
      <alignment horizontal="center" vertical="center"/>
      <protection locked="0"/>
    </xf>
    <xf numFmtId="0" fontId="0" fillId="9" borderId="25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5" fillId="9" borderId="19" xfId="0" applyFont="1" applyFill="1" applyBorder="1" applyAlignment="1" applyProtection="1">
      <alignment horizontal="left" vertical="center"/>
      <protection locked="0"/>
    </xf>
    <xf numFmtId="0" fontId="5" fillId="3" borderId="0" xfId="0" applyFont="1" applyFill="1" applyBorder="1" applyAlignment="1" applyProtection="1">
      <alignment horizontal="left" vertical="center"/>
      <protection locked="0"/>
    </xf>
    <xf numFmtId="0" fontId="5" fillId="9" borderId="0" xfId="0" applyFont="1" applyFill="1" applyBorder="1" applyAlignment="1" applyProtection="1">
      <alignment horizontal="left" vertical="center"/>
      <protection locked="0"/>
    </xf>
    <xf numFmtId="0" fontId="5" fillId="9" borderId="22" xfId="0" applyFont="1" applyFill="1" applyBorder="1" applyAlignment="1" applyProtection="1">
      <alignment horizontal="left" vertical="center"/>
      <protection locked="0"/>
    </xf>
    <xf numFmtId="0" fontId="0" fillId="16" borderId="12" xfId="0" applyFill="1" applyBorder="1" applyAlignment="1" applyProtection="1">
      <alignment horizontal="center" vertical="center"/>
      <protection locked="0"/>
    </xf>
    <xf numFmtId="0" fontId="0" fillId="16" borderId="12" xfId="0" applyFont="1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0" fillId="5" borderId="25" xfId="0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 applyProtection="1">
      <alignment horizontal="left" vertical="center"/>
    </xf>
    <xf numFmtId="0" fontId="0" fillId="5" borderId="0" xfId="0" applyFill="1" applyBorder="1" applyAlignment="1" applyProtection="1">
      <alignment horizontal="left" vertical="center"/>
    </xf>
    <xf numFmtId="0" fontId="0" fillId="5" borderId="20" xfId="0" applyFill="1" applyBorder="1" applyAlignment="1" applyProtection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25" xfId="0" applyFill="1" applyBorder="1" applyAlignment="1">
      <alignment horizontal="center" vertical="center"/>
    </xf>
    <xf numFmtId="0" fontId="5" fillId="3" borderId="20" xfId="0" applyFont="1" applyFill="1" applyBorder="1" applyAlignment="1" applyProtection="1">
      <alignment horizontal="center" vertical="center"/>
    </xf>
    <xf numFmtId="0" fontId="0" fillId="3" borderId="20" xfId="0" applyFill="1" applyBorder="1" applyAlignment="1" applyProtection="1">
      <alignment horizontal="center" vertical="center"/>
    </xf>
    <xf numFmtId="0" fontId="0" fillId="9" borderId="22" xfId="0" applyFill="1" applyBorder="1" applyAlignment="1" applyProtection="1">
      <alignment horizontal="center" vertical="center"/>
      <protection locked="0"/>
    </xf>
    <xf numFmtId="164" fontId="5" fillId="9" borderId="0" xfId="0" applyNumberFormat="1" applyFont="1" applyFill="1" applyBorder="1" applyAlignment="1" applyProtection="1">
      <alignment horizontal="center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left" vertical="center"/>
    </xf>
    <xf numFmtId="0" fontId="0" fillId="9" borderId="22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5" fillId="9" borderId="0" xfId="0" applyFont="1" applyFill="1" applyBorder="1" applyAlignment="1" applyProtection="1">
      <alignment horizontal="center" vertical="center"/>
    </xf>
    <xf numFmtId="0" fontId="0" fillId="9" borderId="0" xfId="0" applyFill="1" applyAlignment="1" applyProtection="1">
      <alignment horizontal="left" vertical="center"/>
    </xf>
    <xf numFmtId="164" fontId="5" fillId="5" borderId="0" xfId="0" applyNumberFormat="1" applyFont="1" applyFill="1" applyBorder="1" applyAlignment="1" applyProtection="1">
      <alignment horizontal="center" vertical="center"/>
    </xf>
    <xf numFmtId="0" fontId="0" fillId="20" borderId="46" xfId="0" applyFill="1" applyBorder="1" applyAlignment="1">
      <alignment horizontal="center" vertical="center"/>
    </xf>
    <xf numFmtId="0" fontId="0" fillId="20" borderId="0" xfId="0" applyFill="1" applyBorder="1" applyAlignment="1">
      <alignment horizontal="center" vertical="center"/>
    </xf>
    <xf numFmtId="0" fontId="0" fillId="20" borderId="47" xfId="0" applyFill="1" applyBorder="1" applyAlignment="1">
      <alignment horizontal="center" vertical="center"/>
    </xf>
    <xf numFmtId="0" fontId="13" fillId="21" borderId="42" xfId="0" applyFont="1" applyFill="1" applyBorder="1" applyAlignment="1">
      <alignment horizontal="center" vertical="center" wrapText="1"/>
    </xf>
    <xf numFmtId="0" fontId="13" fillId="21" borderId="7" xfId="0" applyFont="1" applyFill="1" applyBorder="1" applyAlignment="1">
      <alignment horizontal="center" vertical="center"/>
    </xf>
    <xf numFmtId="0" fontId="13" fillId="21" borderId="43" xfId="0" applyFont="1" applyFill="1" applyBorder="1" applyAlignment="1">
      <alignment horizontal="center" vertical="center"/>
    </xf>
    <xf numFmtId="0" fontId="13" fillId="21" borderId="46" xfId="0" applyFont="1" applyFill="1" applyBorder="1" applyAlignment="1">
      <alignment horizontal="center" vertical="center"/>
    </xf>
    <xf numFmtId="0" fontId="13" fillId="21" borderId="0" xfId="0" applyFont="1" applyFill="1" applyBorder="1" applyAlignment="1">
      <alignment horizontal="center" vertical="center"/>
    </xf>
    <xf numFmtId="0" fontId="13" fillId="21" borderId="47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 wrapText="1"/>
    </xf>
    <xf numFmtId="0" fontId="0" fillId="4" borderId="18" xfId="0" applyFont="1" applyFill="1" applyBorder="1" applyAlignment="1">
      <alignment horizontal="center" vertical="center" wrapText="1"/>
    </xf>
    <xf numFmtId="0" fontId="0" fillId="4" borderId="63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0" fillId="4" borderId="64" xfId="0" applyFont="1" applyFill="1" applyBorder="1" applyAlignment="1">
      <alignment horizontal="center" vertical="center" wrapText="1"/>
    </xf>
    <xf numFmtId="0" fontId="0" fillId="4" borderId="65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0" fillId="4" borderId="66" xfId="0" applyFont="1" applyFill="1" applyBorder="1" applyAlignment="1">
      <alignment horizontal="center" vertical="center" wrapText="1"/>
    </xf>
    <xf numFmtId="0" fontId="14" fillId="17" borderId="22" xfId="0" applyFont="1" applyFill="1" applyBorder="1" applyAlignment="1">
      <alignment horizontal="center" vertical="center"/>
    </xf>
    <xf numFmtId="0" fontId="14" fillId="17" borderId="0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0" fillId="16" borderId="20" xfId="0" applyFill="1" applyBorder="1" applyAlignment="1" applyProtection="1">
      <alignment horizontal="center" vertical="center"/>
      <protection locked="0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3" borderId="0" xfId="0" applyFill="1" applyBorder="1" applyAlignment="1" applyProtection="1">
      <alignment horizontal="center" vertical="center"/>
      <protection locked="0"/>
    </xf>
    <xf numFmtId="0" fontId="0" fillId="13" borderId="23" xfId="0" applyFill="1" applyBorder="1" applyAlignment="1" applyProtection="1">
      <alignment horizontal="center" vertical="center"/>
      <protection locked="0"/>
    </xf>
    <xf numFmtId="0" fontId="0" fillId="16" borderId="0" xfId="0" applyFill="1" applyBorder="1" applyAlignment="1" applyProtection="1">
      <alignment horizontal="center" vertical="center"/>
      <protection locked="0"/>
    </xf>
    <xf numFmtId="0" fontId="0" fillId="16" borderId="23" xfId="0" applyFill="1" applyBorder="1" applyAlignment="1" applyProtection="1">
      <alignment horizontal="center" vertical="center"/>
      <protection locked="0"/>
    </xf>
    <xf numFmtId="0" fontId="2" fillId="20" borderId="7" xfId="0" applyFont="1" applyFill="1" applyBorder="1" applyAlignment="1">
      <alignment horizontal="center" vertical="center"/>
    </xf>
    <xf numFmtId="0" fontId="2" fillId="20" borderId="6" xfId="0" applyFont="1" applyFill="1" applyBorder="1" applyAlignment="1">
      <alignment horizontal="center" vertical="center"/>
    </xf>
    <xf numFmtId="0" fontId="6" fillId="8" borderId="16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21" borderId="15" xfId="0" applyFont="1" applyFill="1" applyBorder="1" applyAlignment="1">
      <alignment horizontal="center" vertical="center" wrapText="1"/>
    </xf>
    <xf numFmtId="0" fontId="6" fillId="21" borderId="16" xfId="0" applyFont="1" applyFill="1" applyBorder="1" applyAlignment="1">
      <alignment horizontal="center" vertical="center" wrapText="1"/>
    </xf>
    <xf numFmtId="0" fontId="15" fillId="17" borderId="4" xfId="0" applyFont="1" applyFill="1" applyBorder="1" applyAlignment="1">
      <alignment horizontal="center" vertical="center" wrapText="1"/>
    </xf>
    <xf numFmtId="0" fontId="15" fillId="17" borderId="10" xfId="0" applyFont="1" applyFill="1" applyBorder="1" applyAlignment="1">
      <alignment horizontal="center" vertical="center" wrapText="1"/>
    </xf>
    <xf numFmtId="0" fontId="1" fillId="18" borderId="6" xfId="0" applyFont="1" applyFill="1" applyBorder="1" applyAlignment="1">
      <alignment horizontal="center" vertical="center"/>
    </xf>
    <xf numFmtId="0" fontId="15" fillId="17" borderId="58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 vertical="center" wrapText="1"/>
    </xf>
    <xf numFmtId="0" fontId="15" fillId="17" borderId="13" xfId="0" applyFont="1" applyFill="1" applyBorder="1" applyAlignment="1">
      <alignment horizontal="center" vertical="center" wrapText="1"/>
    </xf>
    <xf numFmtId="0" fontId="15" fillId="17" borderId="0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8" borderId="35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6" fillId="8" borderId="36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8" borderId="0" xfId="0" applyFont="1" applyFill="1" applyBorder="1" applyAlignment="1">
      <alignment horizontal="center" vertical="center" wrapText="1"/>
    </xf>
    <xf numFmtId="0" fontId="6" fillId="8" borderId="37" xfId="0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0" fillId="3" borderId="24" xfId="0" applyFill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 applyProtection="1">
      <alignment horizontal="center" vertical="center"/>
      <protection locked="0"/>
    </xf>
    <xf numFmtId="0" fontId="0" fillId="4" borderId="2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0" fillId="5" borderId="25" xfId="0" applyFill="1" applyBorder="1" applyAlignment="1" applyProtection="1">
      <alignment horizontal="center" vertical="center"/>
      <protection locked="0"/>
    </xf>
    <xf numFmtId="0" fontId="0" fillId="5" borderId="39" xfId="0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20" borderId="42" xfId="0" applyFill="1" applyBorder="1" applyAlignment="1">
      <alignment horizontal="center" vertical="center"/>
    </xf>
    <xf numFmtId="0" fontId="4" fillId="9" borderId="22" xfId="0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 vertical="center"/>
    </xf>
    <xf numFmtId="0" fontId="4" fillId="9" borderId="21" xfId="0" applyFont="1" applyFill="1" applyBorder="1" applyAlignment="1">
      <alignment horizontal="center" vertical="center"/>
    </xf>
    <xf numFmtId="0" fontId="4" fillId="9" borderId="24" xfId="0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0" fontId="4" fillId="9" borderId="26" xfId="0" applyFont="1" applyFill="1" applyBorder="1" applyAlignment="1">
      <alignment horizontal="center" vertical="center"/>
    </xf>
    <xf numFmtId="0" fontId="0" fillId="8" borderId="0" xfId="0" applyFill="1" applyBorder="1" applyAlignment="1" applyProtection="1">
      <alignment horizontal="center" vertical="center"/>
      <protection locked="0"/>
    </xf>
    <xf numFmtId="0" fontId="0" fillId="8" borderId="23" xfId="0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0" fillId="24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5BD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</xdr:colOff>
      <xdr:row>37</xdr:row>
      <xdr:rowOff>98012</xdr:rowOff>
    </xdr:from>
    <xdr:ext cx="2798285" cy="864013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7051262"/>
          <a:ext cx="2798285" cy="86401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 editAs="oneCell">
    <xdr:from>
      <xdr:col>11</xdr:col>
      <xdr:colOff>333375</xdr:colOff>
      <xdr:row>18</xdr:row>
      <xdr:rowOff>146834</xdr:rowOff>
    </xdr:from>
    <xdr:to>
      <xdr:col>17</xdr:col>
      <xdr:colOff>533400</xdr:colOff>
      <xdr:row>37</xdr:row>
      <xdr:rowOff>3337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3442484"/>
          <a:ext cx="4648200" cy="35141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48</xdr:row>
      <xdr:rowOff>145637</xdr:rowOff>
    </xdr:from>
    <xdr:to>
      <xdr:col>12</xdr:col>
      <xdr:colOff>340835</xdr:colOff>
      <xdr:row>53</xdr:row>
      <xdr:rowOff>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9289637"/>
          <a:ext cx="2798285" cy="8354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133350</xdr:colOff>
      <xdr:row>1</xdr:row>
      <xdr:rowOff>504825</xdr:rowOff>
    </xdr:from>
    <xdr:ext cx="2798285" cy="864013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695325"/>
          <a:ext cx="2798285" cy="86401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showGridLines="0" showRowColHeaders="0" workbookViewId="0">
      <selection activeCell="F18" sqref="F18"/>
    </sheetView>
  </sheetViews>
  <sheetFormatPr baseColWidth="10" defaultRowHeight="15" x14ac:dyDescent="0.25"/>
  <cols>
    <col min="1" max="1" width="2.140625" style="74" customWidth="1"/>
    <col min="2" max="2" width="22.140625" style="74" customWidth="1"/>
    <col min="3" max="3" width="12" style="74" customWidth="1"/>
    <col min="4" max="4" width="11.42578125" style="74"/>
    <col min="5" max="5" width="15.140625" style="74" customWidth="1"/>
    <col min="6" max="6" width="11.42578125" style="74"/>
    <col min="7" max="7" width="17" style="74" customWidth="1"/>
    <col min="8" max="8" width="22.7109375" style="74" customWidth="1"/>
    <col min="9" max="9" width="15.5703125" style="74" customWidth="1"/>
    <col min="10" max="10" width="16.140625" style="74" customWidth="1"/>
    <col min="11" max="11" width="13.85546875" style="74" customWidth="1"/>
    <col min="12" max="12" width="11.42578125" style="74"/>
    <col min="13" max="13" width="9.5703125" style="74" customWidth="1"/>
    <col min="14" max="16384" width="11.42578125" style="74"/>
  </cols>
  <sheetData>
    <row r="1" spans="1:24" ht="5.25" customHeight="1" thickTop="1" x14ac:dyDescent="0.25">
      <c r="A1" s="251" t="s">
        <v>176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3"/>
    </row>
    <row r="2" spans="1:24" ht="15" customHeight="1" x14ac:dyDescent="0.25">
      <c r="A2" s="254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6"/>
      <c r="S2" s="73"/>
      <c r="T2" s="73"/>
      <c r="U2" s="73"/>
      <c r="V2" s="73"/>
      <c r="W2" s="73"/>
      <c r="X2" s="73"/>
    </row>
    <row r="3" spans="1:24" ht="15" customHeight="1" x14ac:dyDescent="0.25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6"/>
      <c r="S3" s="73"/>
      <c r="T3" s="73"/>
      <c r="U3" s="73"/>
      <c r="V3" s="73"/>
      <c r="W3" s="73"/>
      <c r="X3" s="73"/>
    </row>
    <row r="4" spans="1:24" ht="15" customHeight="1" x14ac:dyDescent="0.25">
      <c r="A4" s="254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6"/>
      <c r="S4" s="73"/>
      <c r="T4" s="73"/>
      <c r="U4" s="73"/>
      <c r="V4" s="73"/>
      <c r="W4" s="73"/>
      <c r="X4" s="73"/>
    </row>
    <row r="5" spans="1:24" x14ac:dyDescent="0.25">
      <c r="A5" s="88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89"/>
      <c r="S5" s="73"/>
      <c r="T5" s="73"/>
      <c r="U5" s="73"/>
      <c r="V5" s="73"/>
      <c r="W5" s="73"/>
      <c r="X5" s="73"/>
    </row>
    <row r="6" spans="1:24" ht="15.75" customHeight="1" thickBot="1" x14ac:dyDescent="0.3">
      <c r="A6" s="90"/>
      <c r="B6" s="91" t="s">
        <v>154</v>
      </c>
      <c r="C6" s="91" t="s">
        <v>79</v>
      </c>
      <c r="D6" s="91" t="s">
        <v>80</v>
      </c>
      <c r="E6" s="91" t="s">
        <v>82</v>
      </c>
      <c r="F6" s="72"/>
      <c r="G6" s="102" t="s">
        <v>83</v>
      </c>
      <c r="H6" s="102" t="s">
        <v>86</v>
      </c>
      <c r="I6" s="102" t="s">
        <v>90</v>
      </c>
      <c r="J6" s="102" t="s">
        <v>87</v>
      </c>
      <c r="K6" s="102" t="s">
        <v>88</v>
      </c>
      <c r="L6" s="72"/>
      <c r="M6" s="257" t="s">
        <v>157</v>
      </c>
      <c r="N6" s="258"/>
      <c r="O6" s="258"/>
      <c r="P6" s="258"/>
      <c r="Q6" s="259"/>
      <c r="R6" s="89"/>
      <c r="S6" s="73"/>
      <c r="T6" s="73"/>
      <c r="U6" s="73"/>
      <c r="V6" s="73"/>
      <c r="W6" s="73"/>
      <c r="X6" s="73"/>
    </row>
    <row r="7" spans="1:24" x14ac:dyDescent="0.25">
      <c r="A7" s="90"/>
      <c r="B7" s="146" t="s">
        <v>155</v>
      </c>
      <c r="C7" s="147" t="s">
        <v>118</v>
      </c>
      <c r="D7" s="147" t="s">
        <v>119</v>
      </c>
      <c r="E7" s="148">
        <v>10</v>
      </c>
      <c r="F7" s="72"/>
      <c r="G7" s="146" t="s">
        <v>84</v>
      </c>
      <c r="H7" s="147" t="s">
        <v>166</v>
      </c>
      <c r="I7" s="155" t="s">
        <v>91</v>
      </c>
      <c r="J7" s="156" t="s">
        <v>120</v>
      </c>
      <c r="K7" s="148" t="s">
        <v>89</v>
      </c>
      <c r="L7" s="72"/>
      <c r="M7" s="260"/>
      <c r="N7" s="261"/>
      <c r="O7" s="261"/>
      <c r="P7" s="261"/>
      <c r="Q7" s="262"/>
      <c r="R7" s="89"/>
      <c r="S7" s="73"/>
      <c r="T7" s="73"/>
      <c r="U7" s="73"/>
      <c r="V7" s="73"/>
      <c r="W7" s="73"/>
      <c r="X7" s="73"/>
    </row>
    <row r="8" spans="1:24" x14ac:dyDescent="0.25">
      <c r="A8" s="90"/>
      <c r="B8" s="149" t="s">
        <v>81</v>
      </c>
      <c r="C8" s="150" t="s">
        <v>116</v>
      </c>
      <c r="D8" s="150" t="s">
        <v>165</v>
      </c>
      <c r="E8" s="151">
        <v>6.7</v>
      </c>
      <c r="F8" s="72"/>
      <c r="G8" s="157" t="s">
        <v>85</v>
      </c>
      <c r="H8" s="158" t="s">
        <v>166</v>
      </c>
      <c r="I8" s="159" t="s">
        <v>167</v>
      </c>
      <c r="J8" s="160" t="s">
        <v>168</v>
      </c>
      <c r="K8" s="151" t="s">
        <v>169</v>
      </c>
      <c r="L8" s="72"/>
      <c r="M8" s="260"/>
      <c r="N8" s="261"/>
      <c r="O8" s="261"/>
      <c r="P8" s="261"/>
      <c r="Q8" s="262"/>
      <c r="R8" s="89"/>
      <c r="S8" s="73"/>
      <c r="T8" s="73"/>
      <c r="U8" s="73"/>
      <c r="V8" s="73"/>
      <c r="W8" s="73"/>
      <c r="X8" s="73"/>
    </row>
    <row r="9" spans="1:24" x14ac:dyDescent="0.25">
      <c r="A9" s="90"/>
      <c r="B9" s="149"/>
      <c r="C9" s="150"/>
      <c r="D9" s="150"/>
      <c r="E9" s="151"/>
      <c r="F9" s="72"/>
      <c r="G9" s="149" t="s">
        <v>95</v>
      </c>
      <c r="H9" s="150" t="s">
        <v>174</v>
      </c>
      <c r="I9" s="161" t="s">
        <v>112</v>
      </c>
      <c r="J9" s="162" t="s">
        <v>113</v>
      </c>
      <c r="K9" s="151"/>
      <c r="L9" s="72"/>
      <c r="M9" s="260"/>
      <c r="N9" s="261"/>
      <c r="O9" s="261"/>
      <c r="P9" s="261"/>
      <c r="Q9" s="262"/>
      <c r="R9" s="89"/>
      <c r="S9" s="73"/>
      <c r="T9" s="73"/>
      <c r="U9" s="73"/>
      <c r="V9" s="73"/>
      <c r="W9" s="73"/>
      <c r="X9" s="73"/>
    </row>
    <row r="10" spans="1:24" ht="11.25" customHeight="1" thickBot="1" x14ac:dyDescent="0.3">
      <c r="A10" s="90"/>
      <c r="B10" s="152"/>
      <c r="C10" s="153"/>
      <c r="D10" s="153"/>
      <c r="E10" s="154"/>
      <c r="F10" s="72"/>
      <c r="G10" s="152"/>
      <c r="H10" s="153"/>
      <c r="I10" s="153"/>
      <c r="J10" s="153"/>
      <c r="K10" s="154"/>
      <c r="L10" s="72"/>
      <c r="M10" s="260"/>
      <c r="N10" s="261"/>
      <c r="O10" s="261"/>
      <c r="P10" s="261"/>
      <c r="Q10" s="262"/>
      <c r="R10" s="89"/>
      <c r="S10" s="73"/>
      <c r="T10" s="73"/>
      <c r="U10" s="73"/>
      <c r="V10" s="73"/>
      <c r="W10" s="73"/>
      <c r="X10" s="73"/>
    </row>
    <row r="11" spans="1:24" x14ac:dyDescent="0.25">
      <c r="A11" s="90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72"/>
      <c r="M11" s="260"/>
      <c r="N11" s="261"/>
      <c r="O11" s="261"/>
      <c r="P11" s="261"/>
      <c r="Q11" s="262"/>
      <c r="R11" s="89"/>
      <c r="S11" s="73"/>
      <c r="T11" s="73"/>
      <c r="U11" s="73"/>
      <c r="V11" s="73"/>
      <c r="W11" s="73"/>
      <c r="X11" s="73"/>
    </row>
    <row r="12" spans="1:24" ht="15.75" thickBot="1" x14ac:dyDescent="0.3">
      <c r="A12" s="90"/>
      <c r="B12" s="97" t="s">
        <v>92</v>
      </c>
      <c r="C12" s="97" t="s">
        <v>109</v>
      </c>
      <c r="D12" s="97" t="s">
        <v>144</v>
      </c>
      <c r="E12" s="85"/>
      <c r="F12" s="85"/>
      <c r="G12" s="96" t="s">
        <v>94</v>
      </c>
      <c r="H12" s="96" t="s">
        <v>86</v>
      </c>
      <c r="I12" s="96" t="s">
        <v>90</v>
      </c>
      <c r="J12" s="96" t="s">
        <v>87</v>
      </c>
      <c r="K12" s="96" t="s">
        <v>109</v>
      </c>
      <c r="L12" s="72"/>
      <c r="M12" s="260"/>
      <c r="N12" s="261"/>
      <c r="O12" s="261"/>
      <c r="P12" s="261"/>
      <c r="Q12" s="262"/>
      <c r="R12" s="89"/>
      <c r="S12" s="73"/>
      <c r="T12" s="73"/>
      <c r="U12" s="73"/>
      <c r="V12" s="73"/>
      <c r="W12" s="73"/>
      <c r="X12" s="73"/>
    </row>
    <row r="13" spans="1:24" x14ac:dyDescent="0.25">
      <c r="A13" s="90"/>
      <c r="B13" s="146" t="s">
        <v>93</v>
      </c>
      <c r="C13" s="188" t="s">
        <v>143</v>
      </c>
      <c r="D13" s="189" t="s">
        <v>145</v>
      </c>
      <c r="E13" s="94"/>
      <c r="F13" s="85"/>
      <c r="G13" s="163" t="s">
        <v>95</v>
      </c>
      <c r="H13" s="164" t="s">
        <v>114</v>
      </c>
      <c r="I13" s="155" t="s">
        <v>112</v>
      </c>
      <c r="J13" s="165" t="s">
        <v>113</v>
      </c>
      <c r="K13" s="166" t="s">
        <v>153</v>
      </c>
      <c r="L13" s="72"/>
      <c r="M13" s="263"/>
      <c r="N13" s="264"/>
      <c r="O13" s="264"/>
      <c r="P13" s="264"/>
      <c r="Q13" s="265"/>
      <c r="R13" s="89"/>
      <c r="S13" s="73"/>
      <c r="T13" s="73"/>
      <c r="U13" s="73"/>
      <c r="V13" s="73"/>
      <c r="W13" s="73"/>
      <c r="X13" s="73"/>
    </row>
    <row r="14" spans="1:24" x14ac:dyDescent="0.25">
      <c r="A14" s="90"/>
      <c r="B14" s="149"/>
      <c r="C14" s="150"/>
      <c r="D14" s="187"/>
      <c r="E14" s="95"/>
      <c r="F14" s="85"/>
      <c r="G14" s="167"/>
      <c r="H14" s="168"/>
      <c r="I14" s="169"/>
      <c r="J14" s="168"/>
      <c r="K14" s="170"/>
      <c r="L14" s="72"/>
      <c r="M14" s="75"/>
      <c r="N14" s="75"/>
      <c r="O14" s="75"/>
      <c r="P14" s="75"/>
      <c r="Q14" s="75"/>
      <c r="R14" s="89"/>
      <c r="S14" s="73"/>
      <c r="T14" s="73"/>
      <c r="U14" s="73"/>
      <c r="V14" s="73"/>
      <c r="W14" s="73"/>
      <c r="X14" s="73"/>
    </row>
    <row r="15" spans="1:24" x14ac:dyDescent="0.25">
      <c r="A15" s="90"/>
      <c r="B15" s="149"/>
      <c r="C15" s="150"/>
      <c r="D15" s="151"/>
      <c r="E15" s="95"/>
      <c r="F15" s="85"/>
      <c r="G15" s="171"/>
      <c r="H15" s="172"/>
      <c r="I15" s="168"/>
      <c r="J15" s="168"/>
      <c r="K15" s="170"/>
      <c r="L15" s="72"/>
      <c r="M15" s="75"/>
      <c r="N15" s="75"/>
      <c r="O15" s="75"/>
      <c r="P15" s="75"/>
      <c r="Q15" s="75"/>
      <c r="R15" s="89"/>
      <c r="S15" s="73"/>
      <c r="T15" s="73"/>
      <c r="U15" s="73"/>
      <c r="V15" s="73"/>
      <c r="W15" s="73"/>
      <c r="X15" s="73"/>
    </row>
    <row r="16" spans="1:24" ht="15.75" thickBot="1" x14ac:dyDescent="0.3">
      <c r="A16" s="90"/>
      <c r="B16" s="152"/>
      <c r="C16" s="153"/>
      <c r="D16" s="154"/>
      <c r="E16" s="95"/>
      <c r="F16" s="85"/>
      <c r="G16" s="173"/>
      <c r="H16" s="174"/>
      <c r="I16" s="175"/>
      <c r="J16" s="175"/>
      <c r="K16" s="176"/>
      <c r="L16" s="72"/>
      <c r="M16" s="75"/>
      <c r="N16" s="75"/>
      <c r="O16" s="75"/>
      <c r="P16" s="75"/>
      <c r="Q16" s="75"/>
      <c r="R16" s="89"/>
      <c r="S16" s="73"/>
      <c r="T16" s="73"/>
      <c r="U16" s="73"/>
      <c r="V16" s="73"/>
      <c r="W16" s="73"/>
      <c r="X16" s="73"/>
    </row>
    <row r="17" spans="1:24" x14ac:dyDescent="0.25">
      <c r="A17" s="90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72"/>
      <c r="M17" s="75"/>
      <c r="N17" s="75"/>
      <c r="O17" s="75"/>
      <c r="P17" s="75"/>
      <c r="Q17" s="75"/>
      <c r="R17" s="89"/>
      <c r="S17" s="73"/>
      <c r="T17" s="73"/>
      <c r="U17" s="73"/>
      <c r="V17" s="73"/>
      <c r="W17" s="73"/>
      <c r="X17" s="73"/>
    </row>
    <row r="18" spans="1:24" ht="15.75" thickBot="1" x14ac:dyDescent="0.3">
      <c r="A18" s="90"/>
      <c r="B18" s="98" t="s">
        <v>97</v>
      </c>
      <c r="C18" s="98" t="s">
        <v>109</v>
      </c>
      <c r="D18" s="98" t="s">
        <v>79</v>
      </c>
      <c r="E18" s="85"/>
      <c r="F18" s="86"/>
      <c r="G18" s="103" t="s">
        <v>102</v>
      </c>
      <c r="H18" s="103" t="s">
        <v>142</v>
      </c>
      <c r="I18" s="103" t="s">
        <v>104</v>
      </c>
      <c r="J18" s="103"/>
      <c r="K18" s="103"/>
      <c r="L18" s="72"/>
      <c r="M18" s="75"/>
      <c r="N18" s="75"/>
      <c r="O18" s="75"/>
      <c r="P18" s="75"/>
      <c r="Q18" s="75"/>
      <c r="R18" s="89"/>
      <c r="S18" s="73"/>
      <c r="T18" s="73"/>
      <c r="U18" s="73"/>
      <c r="V18" s="73"/>
      <c r="W18" s="73"/>
      <c r="X18" s="73"/>
    </row>
    <row r="19" spans="1:24" x14ac:dyDescent="0.25">
      <c r="A19" s="90"/>
      <c r="B19" s="146" t="s">
        <v>126</v>
      </c>
      <c r="C19" s="147" t="s">
        <v>127</v>
      </c>
      <c r="D19" s="148" t="s">
        <v>128</v>
      </c>
      <c r="E19" s="86"/>
      <c r="F19" s="86"/>
      <c r="G19" s="163" t="s">
        <v>138</v>
      </c>
      <c r="H19" s="164" t="s">
        <v>129</v>
      </c>
      <c r="I19" s="164" t="s">
        <v>150</v>
      </c>
      <c r="J19" s="164"/>
      <c r="K19" s="166"/>
      <c r="L19" s="72"/>
      <c r="M19" s="75"/>
      <c r="N19" s="75"/>
      <c r="O19" s="75"/>
      <c r="P19" s="75"/>
      <c r="Q19" s="75"/>
      <c r="R19" s="89"/>
      <c r="S19" s="73"/>
      <c r="T19" s="73"/>
      <c r="U19" s="73"/>
      <c r="V19" s="73"/>
      <c r="W19" s="73"/>
      <c r="X19" s="73"/>
    </row>
    <row r="20" spans="1:24" x14ac:dyDescent="0.25">
      <c r="A20" s="90"/>
      <c r="B20" s="149"/>
      <c r="C20" s="150"/>
      <c r="D20" s="151"/>
      <c r="E20" s="86"/>
      <c r="F20" s="86"/>
      <c r="G20" s="167" t="s">
        <v>137</v>
      </c>
      <c r="H20" s="168" t="s">
        <v>130</v>
      </c>
      <c r="I20" s="168" t="s">
        <v>150</v>
      </c>
      <c r="J20" s="168"/>
      <c r="K20" s="170"/>
      <c r="L20" s="72"/>
      <c r="M20" s="75"/>
      <c r="N20" s="75"/>
      <c r="O20" s="75"/>
      <c r="P20" s="75"/>
      <c r="Q20" s="75"/>
      <c r="R20" s="89"/>
      <c r="S20" s="73"/>
      <c r="T20" s="73"/>
      <c r="U20" s="73"/>
      <c r="V20" s="73"/>
      <c r="W20" s="73"/>
      <c r="X20" s="73"/>
    </row>
    <row r="21" spans="1:24" x14ac:dyDescent="0.25">
      <c r="A21" s="90"/>
      <c r="B21" s="149"/>
      <c r="C21" s="150"/>
      <c r="D21" s="151"/>
      <c r="E21" s="86"/>
      <c r="F21" s="86"/>
      <c r="G21" s="167" t="s">
        <v>136</v>
      </c>
      <c r="H21" s="168" t="s">
        <v>131</v>
      </c>
      <c r="I21" s="168" t="s">
        <v>150</v>
      </c>
      <c r="J21" s="168"/>
      <c r="K21" s="170"/>
      <c r="L21" s="72"/>
      <c r="M21" s="75"/>
      <c r="N21" s="75"/>
      <c r="O21" s="75"/>
      <c r="P21" s="75"/>
      <c r="Q21" s="75"/>
      <c r="R21" s="89"/>
      <c r="S21" s="73"/>
      <c r="T21" s="73"/>
      <c r="U21" s="73"/>
      <c r="V21" s="73"/>
      <c r="W21" s="73"/>
      <c r="X21" s="73"/>
    </row>
    <row r="22" spans="1:24" ht="12" customHeight="1" thickBot="1" x14ac:dyDescent="0.3">
      <c r="A22" s="90"/>
      <c r="B22" s="152"/>
      <c r="C22" s="153"/>
      <c r="D22" s="154"/>
      <c r="E22" s="86"/>
      <c r="F22" s="86"/>
      <c r="G22" s="167" t="s">
        <v>141</v>
      </c>
      <c r="H22" s="168" t="s">
        <v>132</v>
      </c>
      <c r="I22" s="168" t="s">
        <v>150</v>
      </c>
      <c r="J22" s="168"/>
      <c r="K22" s="170"/>
      <c r="L22" s="72"/>
      <c r="M22" s="75"/>
      <c r="N22" s="75"/>
      <c r="O22" s="75"/>
      <c r="P22" s="75"/>
      <c r="Q22" s="75"/>
      <c r="R22" s="89"/>
      <c r="S22" s="73"/>
      <c r="T22" s="73"/>
      <c r="U22" s="73"/>
      <c r="V22" s="73"/>
      <c r="W22" s="73"/>
      <c r="X22" s="73"/>
    </row>
    <row r="23" spans="1:24" x14ac:dyDescent="0.25">
      <c r="A23" s="90"/>
      <c r="B23" s="85"/>
      <c r="C23" s="85"/>
      <c r="D23" s="85"/>
      <c r="E23" s="86"/>
      <c r="F23" s="86"/>
      <c r="G23" s="167" t="s">
        <v>74</v>
      </c>
      <c r="H23" s="168" t="s">
        <v>133</v>
      </c>
      <c r="I23" s="168" t="s">
        <v>150</v>
      </c>
      <c r="J23" s="168"/>
      <c r="K23" s="170"/>
      <c r="L23" s="72"/>
      <c r="M23" s="75"/>
      <c r="N23" s="75"/>
      <c r="O23" s="75"/>
      <c r="P23" s="75"/>
      <c r="Q23" s="75"/>
      <c r="R23" s="89"/>
      <c r="S23" s="73"/>
      <c r="T23" s="73"/>
      <c r="U23" s="73"/>
      <c r="V23" s="73"/>
      <c r="W23" s="73"/>
      <c r="X23" s="73"/>
    </row>
    <row r="24" spans="1:24" ht="15.75" thickBot="1" x14ac:dyDescent="0.3">
      <c r="A24" s="90"/>
      <c r="B24" s="99" t="s">
        <v>103</v>
      </c>
      <c r="C24" s="99"/>
      <c r="D24" s="99"/>
      <c r="E24" s="85"/>
      <c r="F24" s="86"/>
      <c r="G24" s="167" t="s">
        <v>139</v>
      </c>
      <c r="H24" s="168" t="s">
        <v>134</v>
      </c>
      <c r="I24" s="168" t="s">
        <v>150</v>
      </c>
      <c r="J24" s="168"/>
      <c r="K24" s="170"/>
      <c r="L24" s="72"/>
      <c r="M24" s="75"/>
      <c r="N24" s="75"/>
      <c r="O24" s="75"/>
      <c r="P24" s="75"/>
      <c r="Q24" s="75"/>
      <c r="R24" s="89"/>
      <c r="S24" s="73"/>
      <c r="T24" s="73"/>
      <c r="U24" s="73"/>
      <c r="V24" s="73"/>
      <c r="W24" s="73"/>
      <c r="X24" s="73"/>
    </row>
    <row r="25" spans="1:24" ht="15.75" thickBot="1" x14ac:dyDescent="0.3">
      <c r="A25" s="90"/>
      <c r="B25" s="146" t="s">
        <v>124</v>
      </c>
      <c r="C25" s="147">
        <v>0.63</v>
      </c>
      <c r="D25" s="186">
        <v>6.3</v>
      </c>
      <c r="E25" s="85"/>
      <c r="F25" s="86"/>
      <c r="G25" s="177" t="s">
        <v>140</v>
      </c>
      <c r="H25" s="175" t="s">
        <v>135</v>
      </c>
      <c r="I25" s="175" t="s">
        <v>150</v>
      </c>
      <c r="J25" s="175"/>
      <c r="K25" s="176"/>
      <c r="L25" s="72"/>
      <c r="M25" s="75"/>
      <c r="N25" s="75"/>
      <c r="O25" s="75"/>
      <c r="P25" s="75"/>
      <c r="Q25" s="75"/>
      <c r="R25" s="89"/>
      <c r="S25" s="73"/>
      <c r="T25" s="73"/>
      <c r="U25" s="73"/>
      <c r="V25" s="73"/>
      <c r="W25" s="73"/>
      <c r="X25" s="73"/>
    </row>
    <row r="26" spans="1:24" x14ac:dyDescent="0.25">
      <c r="A26" s="90"/>
      <c r="B26" s="149" t="s">
        <v>125</v>
      </c>
      <c r="C26" s="150">
        <v>0.83</v>
      </c>
      <c r="D26" s="187">
        <v>8.3000000000000007</v>
      </c>
      <c r="E26" s="85"/>
      <c r="F26" s="86"/>
      <c r="G26" s="85"/>
      <c r="H26" s="85"/>
      <c r="I26" s="85"/>
      <c r="J26" s="85"/>
      <c r="K26" s="85"/>
      <c r="L26" s="72"/>
      <c r="M26" s="75"/>
      <c r="N26" s="75"/>
      <c r="O26" s="75"/>
      <c r="P26" s="75"/>
      <c r="Q26" s="75"/>
      <c r="R26" s="89"/>
      <c r="S26" s="73"/>
      <c r="T26" s="73"/>
      <c r="U26" s="73"/>
      <c r="V26" s="73"/>
      <c r="W26" s="73"/>
      <c r="X26" s="73"/>
    </row>
    <row r="27" spans="1:24" ht="15.75" thickBot="1" x14ac:dyDescent="0.3">
      <c r="A27" s="90"/>
      <c r="B27" s="149"/>
      <c r="C27" s="150"/>
      <c r="D27" s="151"/>
      <c r="E27" s="85"/>
      <c r="F27" s="86"/>
      <c r="G27" s="104" t="s">
        <v>96</v>
      </c>
      <c r="H27" s="104" t="s">
        <v>98</v>
      </c>
      <c r="I27" s="104" t="s">
        <v>99</v>
      </c>
      <c r="J27" s="104" t="s">
        <v>100</v>
      </c>
      <c r="K27" s="104" t="s">
        <v>76</v>
      </c>
      <c r="L27" s="72"/>
      <c r="M27" s="75"/>
      <c r="N27" s="75"/>
      <c r="O27" s="75"/>
      <c r="P27" s="75"/>
      <c r="Q27" s="75"/>
      <c r="R27" s="89"/>
      <c r="S27" s="73"/>
      <c r="T27" s="73"/>
      <c r="U27" s="73"/>
      <c r="V27" s="73"/>
      <c r="W27" s="73"/>
      <c r="X27" s="73"/>
    </row>
    <row r="28" spans="1:24" ht="15.75" customHeight="1" thickBot="1" x14ac:dyDescent="0.3">
      <c r="A28" s="90"/>
      <c r="B28" s="152"/>
      <c r="C28" s="153"/>
      <c r="D28" s="154"/>
      <c r="E28" s="85"/>
      <c r="F28" s="85"/>
      <c r="G28" s="178" t="s">
        <v>147</v>
      </c>
      <c r="H28" s="179" t="s">
        <v>123</v>
      </c>
      <c r="I28" s="164" t="s">
        <v>121</v>
      </c>
      <c r="J28" s="164" t="s">
        <v>101</v>
      </c>
      <c r="K28" s="180" t="s">
        <v>151</v>
      </c>
      <c r="L28" s="72"/>
      <c r="M28" s="75"/>
      <c r="N28" s="75"/>
      <c r="O28" s="75"/>
      <c r="P28" s="75"/>
      <c r="Q28" s="75"/>
      <c r="R28" s="89"/>
      <c r="S28" s="73"/>
      <c r="T28" s="73"/>
      <c r="U28" s="73"/>
      <c r="V28" s="73"/>
      <c r="W28" s="73"/>
      <c r="X28" s="73"/>
    </row>
    <row r="29" spans="1:24" x14ac:dyDescent="0.25">
      <c r="A29" s="90"/>
      <c r="B29" s="85"/>
      <c r="C29" s="85"/>
      <c r="D29" s="85"/>
      <c r="E29" s="85"/>
      <c r="F29" s="85"/>
      <c r="G29" s="167" t="s">
        <v>122</v>
      </c>
      <c r="H29" s="168">
        <v>40</v>
      </c>
      <c r="I29" s="168">
        <v>52</v>
      </c>
      <c r="J29" s="168" t="s">
        <v>101</v>
      </c>
      <c r="K29" s="170" t="s">
        <v>152</v>
      </c>
      <c r="L29" s="72"/>
      <c r="M29" s="75"/>
      <c r="N29" s="75"/>
      <c r="O29" s="75"/>
      <c r="P29" s="75"/>
      <c r="Q29" s="75"/>
      <c r="R29" s="89"/>
      <c r="S29" s="73"/>
      <c r="T29" s="73"/>
      <c r="U29" s="73"/>
      <c r="V29" s="73"/>
      <c r="W29" s="73"/>
      <c r="X29" s="73"/>
    </row>
    <row r="30" spans="1:24" ht="15.75" thickBot="1" x14ac:dyDescent="0.3">
      <c r="A30" s="90"/>
      <c r="B30" s="101" t="s">
        <v>146</v>
      </c>
      <c r="C30" s="101"/>
      <c r="D30" s="85"/>
      <c r="E30" s="87"/>
      <c r="F30" s="86"/>
      <c r="G30" s="167"/>
      <c r="H30" s="168"/>
      <c r="I30" s="168"/>
      <c r="J30" s="168"/>
      <c r="K30" s="170"/>
      <c r="L30" s="72"/>
      <c r="M30" s="75"/>
      <c r="N30" s="75"/>
      <c r="O30" s="75"/>
      <c r="P30" s="75"/>
      <c r="Q30" s="75"/>
      <c r="R30" s="89"/>
      <c r="S30" s="73"/>
      <c r="T30" s="73"/>
      <c r="U30" s="73"/>
      <c r="V30" s="73"/>
      <c r="W30" s="73"/>
      <c r="X30" s="73"/>
    </row>
    <row r="31" spans="1:24" x14ac:dyDescent="0.25">
      <c r="A31" s="90"/>
      <c r="B31" s="146" t="s">
        <v>81</v>
      </c>
      <c r="C31" s="148" t="s">
        <v>116</v>
      </c>
      <c r="D31" s="85"/>
      <c r="E31" s="86"/>
      <c r="F31" s="86"/>
      <c r="G31" s="167"/>
      <c r="H31" s="168"/>
      <c r="I31" s="168"/>
      <c r="J31" s="168"/>
      <c r="K31" s="170"/>
      <c r="L31" s="72"/>
      <c r="M31" s="75"/>
      <c r="N31" s="75"/>
      <c r="O31" s="75"/>
      <c r="P31" s="75"/>
      <c r="Q31" s="75"/>
      <c r="R31" s="89"/>
      <c r="S31" s="73"/>
      <c r="T31" s="73"/>
      <c r="U31" s="73"/>
      <c r="V31" s="73"/>
      <c r="W31" s="73"/>
      <c r="X31" s="73"/>
    </row>
    <row r="32" spans="1:24" x14ac:dyDescent="0.25">
      <c r="A32" s="90"/>
      <c r="B32" s="149" t="s">
        <v>115</v>
      </c>
      <c r="C32" s="151" t="s">
        <v>117</v>
      </c>
      <c r="D32" s="85"/>
      <c r="E32" s="86"/>
      <c r="F32" s="86"/>
      <c r="G32" s="167"/>
      <c r="H32" s="168"/>
      <c r="I32" s="168"/>
      <c r="J32" s="168"/>
      <c r="K32" s="170"/>
      <c r="L32" s="72"/>
      <c r="M32" s="75"/>
      <c r="N32" s="75"/>
      <c r="O32" s="75"/>
      <c r="P32" s="75"/>
      <c r="Q32" s="75"/>
      <c r="R32" s="89"/>
      <c r="S32" s="73"/>
      <c r="T32" s="73"/>
      <c r="U32" s="73"/>
      <c r="V32" s="73"/>
      <c r="W32" s="73"/>
      <c r="X32" s="73"/>
    </row>
    <row r="33" spans="1:24" x14ac:dyDescent="0.25">
      <c r="A33" s="90"/>
      <c r="B33" s="149"/>
      <c r="C33" s="151"/>
      <c r="D33" s="85"/>
      <c r="E33" s="86"/>
      <c r="F33" s="86"/>
      <c r="G33" s="167"/>
      <c r="H33" s="168"/>
      <c r="I33" s="168"/>
      <c r="J33" s="168"/>
      <c r="K33" s="170"/>
      <c r="L33" s="72"/>
      <c r="M33" s="75"/>
      <c r="N33" s="75"/>
      <c r="O33" s="75"/>
      <c r="P33" s="75"/>
      <c r="Q33" s="75"/>
      <c r="R33" s="89"/>
      <c r="S33" s="73"/>
      <c r="T33" s="73"/>
      <c r="U33" s="73"/>
      <c r="V33" s="73"/>
      <c r="W33" s="73"/>
      <c r="X33" s="73"/>
    </row>
    <row r="34" spans="1:24" ht="15.75" thickBot="1" x14ac:dyDescent="0.3">
      <c r="A34" s="90"/>
      <c r="B34" s="184"/>
      <c r="C34" s="185"/>
      <c r="D34" s="85"/>
      <c r="E34" s="85"/>
      <c r="F34" s="85"/>
      <c r="G34" s="167"/>
      <c r="H34" s="168"/>
      <c r="I34" s="168"/>
      <c r="J34" s="168"/>
      <c r="K34" s="170"/>
      <c r="L34" s="72"/>
      <c r="M34" s="75"/>
      <c r="N34" s="75"/>
      <c r="O34" s="75"/>
      <c r="P34" s="75"/>
      <c r="Q34" s="75"/>
      <c r="R34" s="89"/>
      <c r="S34" s="73"/>
      <c r="T34" s="73"/>
      <c r="U34" s="73"/>
      <c r="V34" s="73"/>
      <c r="W34" s="73"/>
      <c r="X34" s="73"/>
    </row>
    <row r="35" spans="1:24" x14ac:dyDescent="0.25">
      <c r="A35" s="90"/>
      <c r="B35" s="85"/>
      <c r="C35" s="85"/>
      <c r="D35" s="85"/>
      <c r="E35" s="85"/>
      <c r="F35" s="85"/>
      <c r="G35" s="167"/>
      <c r="H35" s="168"/>
      <c r="I35" s="168"/>
      <c r="J35" s="168"/>
      <c r="K35" s="170"/>
      <c r="L35" s="72"/>
      <c r="M35" s="75"/>
      <c r="N35" s="75"/>
      <c r="O35" s="75"/>
      <c r="P35" s="75"/>
      <c r="Q35" s="75"/>
      <c r="R35" s="89"/>
      <c r="S35" s="73"/>
      <c r="T35" s="73"/>
      <c r="U35" s="73"/>
      <c r="V35" s="73"/>
      <c r="W35" s="73"/>
      <c r="X35" s="73"/>
    </row>
    <row r="36" spans="1:24" ht="15.75" thickBot="1" x14ac:dyDescent="0.3">
      <c r="A36" s="90"/>
      <c r="B36" s="100" t="s">
        <v>158</v>
      </c>
      <c r="C36" s="100"/>
      <c r="D36" s="100"/>
      <c r="E36" s="85"/>
      <c r="F36" s="85"/>
      <c r="G36" s="167"/>
      <c r="H36" s="168"/>
      <c r="I36" s="168"/>
      <c r="J36" s="168"/>
      <c r="K36" s="170"/>
      <c r="L36" s="72"/>
      <c r="M36" s="75"/>
      <c r="N36" s="75"/>
      <c r="O36" s="75"/>
      <c r="P36" s="75"/>
      <c r="Q36" s="75"/>
      <c r="R36" s="89"/>
      <c r="S36" s="73"/>
      <c r="T36" s="73"/>
      <c r="U36" s="73"/>
      <c r="V36" s="73"/>
      <c r="W36" s="73"/>
      <c r="X36" s="73"/>
    </row>
    <row r="37" spans="1:24" ht="15.75" thickBot="1" x14ac:dyDescent="0.3">
      <c r="A37" s="90"/>
      <c r="B37" s="181" t="s">
        <v>149</v>
      </c>
      <c r="C37" s="182" t="s">
        <v>156</v>
      </c>
      <c r="D37" s="183" t="s">
        <v>148</v>
      </c>
      <c r="E37" s="85"/>
      <c r="F37" s="85"/>
      <c r="G37" s="177"/>
      <c r="H37" s="175"/>
      <c r="I37" s="175"/>
      <c r="J37" s="175"/>
      <c r="K37" s="176"/>
      <c r="L37" s="72"/>
      <c r="M37" s="75"/>
      <c r="N37" s="75"/>
      <c r="O37" s="75"/>
      <c r="P37" s="75"/>
      <c r="Q37" s="75"/>
      <c r="R37" s="89"/>
      <c r="S37" s="73"/>
      <c r="T37" s="73"/>
      <c r="U37" s="73"/>
      <c r="V37" s="73"/>
      <c r="W37" s="73"/>
      <c r="X37" s="73"/>
    </row>
    <row r="38" spans="1:24" x14ac:dyDescent="0.25">
      <c r="A38" s="90"/>
      <c r="B38" s="85"/>
      <c r="C38" s="85"/>
      <c r="D38" s="85"/>
      <c r="E38" s="85"/>
      <c r="F38" s="85"/>
      <c r="G38" s="85"/>
      <c r="H38" s="86"/>
      <c r="I38" s="86"/>
      <c r="J38" s="86"/>
      <c r="K38" s="86"/>
      <c r="L38" s="86"/>
      <c r="M38" s="75"/>
      <c r="N38" s="75"/>
      <c r="O38" s="75"/>
      <c r="P38" s="75"/>
      <c r="Q38" s="75"/>
      <c r="R38" s="89"/>
      <c r="S38" s="73"/>
      <c r="T38" s="73"/>
      <c r="U38" s="73"/>
      <c r="V38" s="73"/>
      <c r="W38" s="73"/>
      <c r="X38" s="73"/>
    </row>
    <row r="39" spans="1:24" s="3" customFormat="1" x14ac:dyDescent="0.2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50"/>
    </row>
    <row r="40" spans="1:24" s="3" customFormat="1" x14ac:dyDescent="0.2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50"/>
    </row>
    <row r="41" spans="1:24" s="3" customFormat="1" x14ac:dyDescent="0.25">
      <c r="A41" s="58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59"/>
    </row>
    <row r="42" spans="1:24" s="3" customFormat="1" ht="15.75" thickBot="1" x14ac:dyDescent="0.3">
      <c r="A42" s="60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2"/>
    </row>
    <row r="43" spans="1:24" ht="15.75" thickTop="1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</row>
  </sheetData>
  <sheetProtection sheet="1" objects="1" scenarios="1"/>
  <mergeCells count="3">
    <mergeCell ref="A39:R40"/>
    <mergeCell ref="A1:R4"/>
    <mergeCell ref="M6:Q13"/>
  </mergeCell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showGridLines="0" showRowColHeaders="0" tabSelected="1" zoomScaleNormal="100" workbookViewId="0">
      <selection activeCell="D25" sqref="D25"/>
    </sheetView>
  </sheetViews>
  <sheetFormatPr baseColWidth="10" defaultRowHeight="15" x14ac:dyDescent="0.25"/>
  <cols>
    <col min="1" max="1" width="1.85546875" style="1" customWidth="1"/>
    <col min="2" max="2" width="26.140625" style="1" customWidth="1"/>
    <col min="3" max="3" width="3.42578125" style="2" customWidth="1"/>
    <col min="4" max="4" width="21.5703125" style="1" customWidth="1"/>
    <col min="5" max="5" width="14.7109375" style="1" customWidth="1"/>
    <col min="6" max="6" width="14.140625" style="3" customWidth="1"/>
    <col min="7" max="7" width="12.140625" style="3" customWidth="1"/>
    <col min="8" max="8" width="12.5703125" style="3" customWidth="1"/>
    <col min="9" max="9" width="1.85546875" style="1" customWidth="1"/>
    <col min="10" max="10" width="15" style="1" customWidth="1"/>
    <col min="11" max="11" width="3.5703125" style="3" customWidth="1"/>
    <col min="12" max="12" width="16.5703125" style="2" customWidth="1"/>
    <col min="13" max="13" width="15.7109375" style="3" customWidth="1"/>
    <col min="14" max="14" width="4.5703125" style="3" customWidth="1"/>
    <col min="15" max="15" width="11.85546875" style="1" customWidth="1"/>
    <col min="16" max="16" width="12.28515625" style="1" customWidth="1"/>
    <col min="17" max="17" width="15.5703125" style="1" customWidth="1"/>
    <col min="18" max="18" width="15" style="1" customWidth="1"/>
    <col min="19" max="19" width="1.85546875" style="1" customWidth="1"/>
    <col min="20" max="20" width="38.28515625" style="1" customWidth="1"/>
    <col min="21" max="21" width="1.85546875" style="1" customWidth="1"/>
    <col min="22" max="16384" width="11.42578125" style="1"/>
  </cols>
  <sheetData>
    <row r="1" spans="1:21" ht="15" customHeight="1" thickTop="1" x14ac:dyDescent="0.25">
      <c r="A1" s="37"/>
      <c r="B1" s="276" t="s">
        <v>38</v>
      </c>
      <c r="C1" s="276"/>
      <c r="D1" s="276"/>
      <c r="E1" s="276"/>
      <c r="F1" s="66"/>
      <c r="G1" s="66"/>
      <c r="H1" s="66"/>
      <c r="I1" s="31"/>
      <c r="J1" s="276" t="s">
        <v>39</v>
      </c>
      <c r="K1" s="276"/>
      <c r="L1" s="276"/>
      <c r="M1" s="276"/>
      <c r="N1" s="276"/>
      <c r="O1" s="276"/>
      <c r="P1" s="276"/>
      <c r="Q1" s="276"/>
      <c r="R1" s="276"/>
      <c r="S1" s="31"/>
      <c r="T1" s="276" t="s">
        <v>40</v>
      </c>
      <c r="U1" s="38"/>
    </row>
    <row r="2" spans="1:21" ht="15" customHeight="1" thickBot="1" x14ac:dyDescent="0.3">
      <c r="A2" s="39"/>
      <c r="B2" s="277"/>
      <c r="C2" s="277"/>
      <c r="D2" s="277"/>
      <c r="E2" s="277"/>
      <c r="F2" s="67"/>
      <c r="G2" s="67"/>
      <c r="H2" s="67"/>
      <c r="I2" s="36"/>
      <c r="J2" s="277"/>
      <c r="K2" s="277"/>
      <c r="L2" s="277"/>
      <c r="M2" s="277"/>
      <c r="N2" s="277"/>
      <c r="O2" s="277"/>
      <c r="P2" s="277"/>
      <c r="Q2" s="277"/>
      <c r="R2" s="277"/>
      <c r="S2" s="36"/>
      <c r="T2" s="277"/>
      <c r="U2" s="40"/>
    </row>
    <row r="3" spans="1:21" ht="3.75" customHeight="1" thickBot="1" x14ac:dyDescent="0.3">
      <c r="A3" s="41"/>
      <c r="B3" s="285"/>
      <c r="C3" s="285"/>
      <c r="D3" s="285"/>
      <c r="E3" s="285"/>
      <c r="F3" s="35"/>
      <c r="G3" s="35"/>
      <c r="H3" s="35"/>
      <c r="I3" s="35"/>
      <c r="J3" s="285"/>
      <c r="K3" s="285"/>
      <c r="L3" s="285"/>
      <c r="M3" s="285"/>
      <c r="N3" s="285"/>
      <c r="O3" s="285"/>
      <c r="P3" s="285"/>
      <c r="Q3" s="285"/>
      <c r="R3" s="285"/>
      <c r="S3" s="35"/>
      <c r="T3" s="35"/>
      <c r="U3" s="42"/>
    </row>
    <row r="4" spans="1:21" s="4" customFormat="1" ht="15" customHeight="1" x14ac:dyDescent="0.25">
      <c r="A4" s="43"/>
      <c r="B4" s="283" t="s">
        <v>36</v>
      </c>
      <c r="C4" s="284"/>
      <c r="D4" s="286" t="s">
        <v>185</v>
      </c>
      <c r="E4" s="287"/>
      <c r="F4" s="287"/>
      <c r="G4" s="287"/>
      <c r="H4" s="287"/>
      <c r="I4" s="44"/>
      <c r="J4" s="296" t="s">
        <v>41</v>
      </c>
      <c r="K4" s="297"/>
      <c r="L4" s="302" t="s">
        <v>183</v>
      </c>
      <c r="M4" s="293" t="s">
        <v>184</v>
      </c>
      <c r="N4" s="293"/>
      <c r="O4" s="278" t="s">
        <v>177</v>
      </c>
      <c r="P4" s="278" t="s">
        <v>71</v>
      </c>
      <c r="Q4" s="278" t="s">
        <v>42</v>
      </c>
      <c r="R4" s="290" t="s">
        <v>43</v>
      </c>
      <c r="S4" s="45"/>
      <c r="T4" s="281" t="s">
        <v>182</v>
      </c>
      <c r="U4" s="46"/>
    </row>
    <row r="5" spans="1:21" s="5" customFormat="1" ht="15" customHeight="1" x14ac:dyDescent="0.25">
      <c r="A5" s="47"/>
      <c r="B5" s="283"/>
      <c r="C5" s="284"/>
      <c r="D5" s="288"/>
      <c r="E5" s="289"/>
      <c r="F5" s="289"/>
      <c r="G5" s="289"/>
      <c r="H5" s="289"/>
      <c r="I5" s="48"/>
      <c r="J5" s="298"/>
      <c r="K5" s="299"/>
      <c r="L5" s="303"/>
      <c r="M5" s="294"/>
      <c r="N5" s="294"/>
      <c r="O5" s="279"/>
      <c r="P5" s="279"/>
      <c r="Q5" s="279"/>
      <c r="R5" s="291"/>
      <c r="S5" s="49"/>
      <c r="T5" s="281"/>
      <c r="U5" s="50"/>
    </row>
    <row r="6" spans="1:21" s="4" customFormat="1" ht="15" customHeight="1" thickBot="1" x14ac:dyDescent="0.3">
      <c r="A6" s="43"/>
      <c r="B6" s="283"/>
      <c r="C6" s="284"/>
      <c r="D6" s="288"/>
      <c r="E6" s="289"/>
      <c r="F6" s="289"/>
      <c r="G6" s="289"/>
      <c r="H6" s="289"/>
      <c r="I6" s="44"/>
      <c r="J6" s="300"/>
      <c r="K6" s="301"/>
      <c r="L6" s="304"/>
      <c r="M6" s="295"/>
      <c r="N6" s="295"/>
      <c r="O6" s="280"/>
      <c r="P6" s="280"/>
      <c r="Q6" s="280"/>
      <c r="R6" s="292"/>
      <c r="S6" s="45"/>
      <c r="T6" s="282"/>
      <c r="U6" s="46"/>
    </row>
    <row r="7" spans="1:21" ht="15.75" thickTop="1" x14ac:dyDescent="0.25">
      <c r="A7" s="51"/>
      <c r="B7" s="107" t="s">
        <v>49</v>
      </c>
      <c r="C7" s="28" t="s">
        <v>70</v>
      </c>
      <c r="D7" s="270"/>
      <c r="E7" s="270"/>
      <c r="F7" s="270"/>
      <c r="G7" s="270"/>
      <c r="H7" s="271"/>
      <c r="I7" s="7"/>
      <c r="J7" s="220" t="s">
        <v>172</v>
      </c>
      <c r="K7" s="20"/>
      <c r="L7" s="34" t="str">
        <f>VLOOKUP($J7,'Base de donnée'!$G$21:$I$28,2,FALSE)</f>
        <v>x</v>
      </c>
      <c r="M7" s="34" t="str">
        <f>VLOOKUP($J7,'Base de donnée'!$G$21:$I$28,3,FALSE)</f>
        <v>x</v>
      </c>
      <c r="N7" s="235" t="s">
        <v>70</v>
      </c>
      <c r="O7" s="214"/>
      <c r="P7" s="214"/>
      <c r="Q7" s="214"/>
      <c r="R7" s="215"/>
      <c r="S7" s="7"/>
      <c r="T7" s="206"/>
      <c r="U7" s="52"/>
    </row>
    <row r="8" spans="1:21" x14ac:dyDescent="0.25">
      <c r="A8" s="51"/>
      <c r="B8" s="106" t="s">
        <v>50</v>
      </c>
      <c r="C8" s="27" t="s">
        <v>70</v>
      </c>
      <c r="D8" s="272"/>
      <c r="E8" s="272"/>
      <c r="F8" s="272"/>
      <c r="G8" s="272"/>
      <c r="H8" s="273"/>
      <c r="I8" s="7"/>
      <c r="J8" s="221" t="s">
        <v>172</v>
      </c>
      <c r="K8" s="6"/>
      <c r="L8" s="23" t="str">
        <f>VLOOKUP($J8,'Base de donnée'!$G$21:$I$28,2,FALSE)</f>
        <v>x</v>
      </c>
      <c r="M8" s="23" t="str">
        <f>VLOOKUP($J8,'Base de donnée'!$G$21:$I$28,3,FALSE)</f>
        <v>x</v>
      </c>
      <c r="N8" s="23" t="s">
        <v>70</v>
      </c>
      <c r="O8" s="227"/>
      <c r="P8" s="227"/>
      <c r="Q8" s="227"/>
      <c r="R8" s="228"/>
      <c r="S8" s="7"/>
      <c r="T8" s="207" t="s">
        <v>16</v>
      </c>
      <c r="U8" s="52"/>
    </row>
    <row r="9" spans="1:21" x14ac:dyDescent="0.25">
      <c r="A9" s="51"/>
      <c r="B9" s="105" t="s">
        <v>51</v>
      </c>
      <c r="C9" s="29" t="s">
        <v>70</v>
      </c>
      <c r="D9" s="274"/>
      <c r="E9" s="274"/>
      <c r="F9" s="274"/>
      <c r="G9" s="274"/>
      <c r="H9" s="275"/>
      <c r="I9" s="7"/>
      <c r="J9" s="222" t="s">
        <v>172</v>
      </c>
      <c r="K9" s="21"/>
      <c r="L9" s="34" t="str">
        <f>VLOOKUP($J9,'Base de donnée'!$G$21:$I$28,2,FALSE)</f>
        <v>x</v>
      </c>
      <c r="M9" s="34" t="str">
        <f>VLOOKUP($J9,'Base de donnée'!$G$21:$I$28,3,FALSE)</f>
        <v>x</v>
      </c>
      <c r="N9" s="34" t="s">
        <v>70</v>
      </c>
      <c r="O9" s="216"/>
      <c r="P9" s="216"/>
      <c r="Q9" s="216"/>
      <c r="R9" s="217"/>
      <c r="S9" s="7"/>
      <c r="T9" s="208" t="s">
        <v>17</v>
      </c>
      <c r="U9" s="52"/>
    </row>
    <row r="10" spans="1:21" x14ac:dyDescent="0.25">
      <c r="A10" s="51"/>
      <c r="B10" s="106" t="s">
        <v>52</v>
      </c>
      <c r="C10" s="27" t="s">
        <v>70</v>
      </c>
      <c r="D10" s="272"/>
      <c r="E10" s="272"/>
      <c r="F10" s="272"/>
      <c r="G10" s="272"/>
      <c r="H10" s="273"/>
      <c r="I10" s="7"/>
      <c r="J10" s="221" t="s">
        <v>172</v>
      </c>
      <c r="K10" s="6"/>
      <c r="L10" s="23" t="str">
        <f>VLOOKUP($J10,'Base de donnée'!$G$21:$I$28,2,FALSE)</f>
        <v>x</v>
      </c>
      <c r="M10" s="23" t="str">
        <f>VLOOKUP($J10,'Base de donnée'!$G$21:$I$28,3,FALSE)</f>
        <v>x</v>
      </c>
      <c r="N10" s="23" t="s">
        <v>70</v>
      </c>
      <c r="O10" s="227"/>
      <c r="P10" s="227"/>
      <c r="Q10" s="227"/>
      <c r="R10" s="228"/>
      <c r="S10" s="7"/>
      <c r="T10" s="209" t="s">
        <v>2</v>
      </c>
      <c r="U10" s="52"/>
    </row>
    <row r="11" spans="1:21" x14ac:dyDescent="0.25">
      <c r="A11" s="51"/>
      <c r="B11" s="105" t="s">
        <v>53</v>
      </c>
      <c r="C11" s="29" t="s">
        <v>70</v>
      </c>
      <c r="D11" s="274"/>
      <c r="E11" s="274"/>
      <c r="F11" s="274"/>
      <c r="G11" s="274"/>
      <c r="H11" s="275"/>
      <c r="I11" s="7"/>
      <c r="J11" s="222" t="s">
        <v>172</v>
      </c>
      <c r="K11" s="21"/>
      <c r="L11" s="34" t="str">
        <f>VLOOKUP($J11,'Base de donnée'!$G$21:$I$28,2,FALSE)</f>
        <v>x</v>
      </c>
      <c r="M11" s="34" t="str">
        <f>VLOOKUP($J11,'Base de donnée'!$G$21:$I$28,3,FALSE)</f>
        <v>x</v>
      </c>
      <c r="N11" s="34" t="s">
        <v>70</v>
      </c>
      <c r="O11" s="216"/>
      <c r="P11" s="216"/>
      <c r="Q11" s="216"/>
      <c r="R11" s="217"/>
      <c r="S11" s="7"/>
      <c r="T11" s="206" t="s">
        <v>3</v>
      </c>
      <c r="U11" s="52"/>
    </row>
    <row r="12" spans="1:21" ht="15.75" customHeight="1" x14ac:dyDescent="0.25">
      <c r="A12" s="51"/>
      <c r="B12" s="266" t="s">
        <v>35</v>
      </c>
      <c r="C12" s="267"/>
      <c r="D12" s="267"/>
      <c r="E12" s="267"/>
      <c r="F12" s="68"/>
      <c r="G12" s="68"/>
      <c r="H12" s="70"/>
      <c r="I12" s="7"/>
      <c r="J12" s="221" t="s">
        <v>172</v>
      </c>
      <c r="K12" s="6"/>
      <c r="L12" s="23" t="str">
        <f>VLOOKUP($J12,'Base de donnée'!$G$21:$I$28,2,FALSE)</f>
        <v>x</v>
      </c>
      <c r="M12" s="23" t="str">
        <f>VLOOKUP($J12,'Base de donnée'!$G$21:$I$28,3,FALSE)</f>
        <v>x</v>
      </c>
      <c r="N12" s="23" t="s">
        <v>70</v>
      </c>
      <c r="O12" s="227"/>
      <c r="P12" s="227"/>
      <c r="Q12" s="227"/>
      <c r="R12" s="228"/>
      <c r="S12" s="7"/>
      <c r="T12" s="209" t="s">
        <v>0</v>
      </c>
      <c r="U12" s="52"/>
    </row>
    <row r="13" spans="1:21" ht="15.75" thickBot="1" x14ac:dyDescent="0.3">
      <c r="A13" s="51"/>
      <c r="B13" s="105" t="s">
        <v>54</v>
      </c>
      <c r="C13" s="29" t="s">
        <v>70</v>
      </c>
      <c r="D13" s="274"/>
      <c r="E13" s="274"/>
      <c r="F13" s="274"/>
      <c r="G13" s="274"/>
      <c r="H13" s="275"/>
      <c r="I13" s="7"/>
      <c r="J13" s="223" t="s">
        <v>172</v>
      </c>
      <c r="K13" s="22"/>
      <c r="L13" s="138" t="str">
        <f>VLOOKUP($J13,'Base de donnée'!$G$21:$I$28,2,FALSE)</f>
        <v>x</v>
      </c>
      <c r="M13" s="138" t="str">
        <f>VLOOKUP($J13,'Base de donnée'!$G$21:$I$28,3,FALSE)</f>
        <v>x</v>
      </c>
      <c r="N13" s="236" t="s">
        <v>70</v>
      </c>
      <c r="O13" s="218"/>
      <c r="P13" s="218"/>
      <c r="Q13" s="218"/>
      <c r="R13" s="219"/>
      <c r="S13" s="7"/>
      <c r="T13" s="206" t="s">
        <v>1</v>
      </c>
      <c r="U13" s="52"/>
    </row>
    <row r="14" spans="1:21" ht="15.75" thickTop="1" x14ac:dyDescent="0.25">
      <c r="A14" s="51"/>
      <c r="B14" s="106" t="s">
        <v>55</v>
      </c>
      <c r="C14" s="27" t="s">
        <v>70</v>
      </c>
      <c r="D14" s="272"/>
      <c r="E14" s="272"/>
      <c r="F14" s="272"/>
      <c r="G14" s="272"/>
      <c r="H14" s="273"/>
      <c r="I14" s="7"/>
      <c r="J14" s="241"/>
      <c r="K14" s="238"/>
      <c r="L14" s="238"/>
      <c r="M14" s="237" t="s">
        <v>179</v>
      </c>
      <c r="N14" s="238" t="s">
        <v>77</v>
      </c>
      <c r="O14" s="237">
        <f>SUM(O7:O13)</f>
        <v>0</v>
      </c>
      <c r="P14" s="242"/>
      <c r="Q14" s="237" t="s">
        <v>180</v>
      </c>
      <c r="R14" s="237">
        <f>SUM(R7:R13)</f>
        <v>0</v>
      </c>
      <c r="S14" s="7"/>
      <c r="T14" s="209" t="s">
        <v>4</v>
      </c>
      <c r="U14" s="52"/>
    </row>
    <row r="15" spans="1:21" x14ac:dyDescent="0.25">
      <c r="A15" s="51"/>
      <c r="B15" s="105" t="s">
        <v>56</v>
      </c>
      <c r="C15" s="29" t="s">
        <v>70</v>
      </c>
      <c r="D15" s="274"/>
      <c r="E15" s="274"/>
      <c r="F15" s="274"/>
      <c r="G15" s="274"/>
      <c r="H15" s="275"/>
      <c r="I15" s="7"/>
      <c r="J15" s="243"/>
      <c r="K15" s="244"/>
      <c r="L15" s="244"/>
      <c r="M15" s="245"/>
      <c r="N15" s="244"/>
      <c r="O15" s="244"/>
      <c r="P15" s="246"/>
      <c r="Q15" s="245" t="s">
        <v>181</v>
      </c>
      <c r="R15" s="240">
        <f>(R14*60/3600)/24</f>
        <v>0</v>
      </c>
      <c r="S15" s="7"/>
      <c r="T15" s="206" t="s">
        <v>5</v>
      </c>
      <c r="U15" s="52"/>
    </row>
    <row r="16" spans="1:21" x14ac:dyDescent="0.25">
      <c r="A16" s="51"/>
      <c r="B16" s="106" t="s">
        <v>57</v>
      </c>
      <c r="C16" s="27" t="s">
        <v>70</v>
      </c>
      <c r="D16" s="272"/>
      <c r="E16" s="272"/>
      <c r="F16" s="272"/>
      <c r="G16" s="272"/>
      <c r="H16" s="273"/>
      <c r="I16" s="7"/>
      <c r="J16" s="226"/>
      <c r="K16" s="227"/>
      <c r="L16" s="227"/>
      <c r="M16" s="227"/>
      <c r="N16" s="227"/>
      <c r="O16" s="227"/>
      <c r="P16" s="227"/>
      <c r="Q16" s="227"/>
      <c r="R16" s="228"/>
      <c r="S16" s="7"/>
      <c r="T16" s="209" t="s">
        <v>6</v>
      </c>
      <c r="U16" s="52"/>
    </row>
    <row r="17" spans="1:21" x14ac:dyDescent="0.25">
      <c r="A17" s="51"/>
      <c r="B17" s="105" t="s">
        <v>58</v>
      </c>
      <c r="C17" s="29" t="s">
        <v>70</v>
      </c>
      <c r="D17" s="274"/>
      <c r="E17" s="274"/>
      <c r="F17" s="274"/>
      <c r="G17" s="274"/>
      <c r="H17" s="275"/>
      <c r="I17" s="7"/>
      <c r="J17" s="239"/>
      <c r="K17" s="216"/>
      <c r="L17" s="216"/>
      <c r="M17" s="216"/>
      <c r="N17" s="216"/>
      <c r="O17" s="216"/>
      <c r="P17" s="216"/>
      <c r="Q17" s="216"/>
      <c r="R17" s="217"/>
      <c r="S17" s="7"/>
      <c r="T17" s="206" t="s">
        <v>7</v>
      </c>
      <c r="U17" s="52"/>
    </row>
    <row r="18" spans="1:21" x14ac:dyDescent="0.25">
      <c r="A18" s="51"/>
      <c r="B18" s="106" t="s">
        <v>59</v>
      </c>
      <c r="C18" s="27" t="s">
        <v>70</v>
      </c>
      <c r="D18" s="272"/>
      <c r="E18" s="272"/>
      <c r="F18" s="272"/>
      <c r="G18" s="272"/>
      <c r="H18" s="273"/>
      <c r="I18" s="7"/>
      <c r="J18" s="226"/>
      <c r="K18" s="227"/>
      <c r="L18" s="227"/>
      <c r="M18" s="227"/>
      <c r="N18" s="227"/>
      <c r="O18" s="227"/>
      <c r="P18" s="227"/>
      <c r="Q18" s="227"/>
      <c r="R18" s="228"/>
      <c r="S18" s="7"/>
      <c r="T18" s="209" t="s">
        <v>8</v>
      </c>
      <c r="U18" s="52"/>
    </row>
    <row r="19" spans="1:21" x14ac:dyDescent="0.25">
      <c r="A19" s="51"/>
      <c r="B19" s="105" t="s">
        <v>60</v>
      </c>
      <c r="C19" s="29" t="s">
        <v>70</v>
      </c>
      <c r="D19" s="274"/>
      <c r="E19" s="274"/>
      <c r="F19" s="274"/>
      <c r="G19" s="274"/>
      <c r="H19" s="275"/>
      <c r="I19" s="7"/>
      <c r="J19" s="239"/>
      <c r="K19" s="216"/>
      <c r="L19" s="216"/>
      <c r="M19" s="216"/>
      <c r="N19" s="216"/>
      <c r="O19" s="216"/>
      <c r="P19" s="216"/>
      <c r="Q19" s="216"/>
      <c r="R19" s="217"/>
      <c r="S19" s="7"/>
      <c r="T19" s="206" t="s">
        <v>18</v>
      </c>
      <c r="U19" s="52"/>
    </row>
    <row r="20" spans="1:21" s="3" customFormat="1" ht="15" customHeight="1" x14ac:dyDescent="0.25">
      <c r="A20" s="51"/>
      <c r="B20" s="106" t="s">
        <v>61</v>
      </c>
      <c r="C20" s="27" t="s">
        <v>70</v>
      </c>
      <c r="D20" s="272"/>
      <c r="E20" s="272"/>
      <c r="F20" s="272"/>
      <c r="G20" s="272"/>
      <c r="H20" s="273"/>
      <c r="I20" s="7"/>
      <c r="J20" s="309"/>
      <c r="K20" s="310"/>
      <c r="L20" s="310"/>
      <c r="M20" s="310"/>
      <c r="N20" s="310"/>
      <c r="O20" s="310"/>
      <c r="P20" s="310"/>
      <c r="Q20" s="310"/>
      <c r="R20" s="311"/>
      <c r="S20" s="7"/>
      <c r="T20" s="209" t="s">
        <v>19</v>
      </c>
      <c r="U20" s="52"/>
    </row>
    <row r="21" spans="1:21" ht="14.25" customHeight="1" x14ac:dyDescent="0.25">
      <c r="A21" s="51"/>
      <c r="B21" s="266" t="s">
        <v>37</v>
      </c>
      <c r="C21" s="267"/>
      <c r="D21" s="267"/>
      <c r="E21" s="267"/>
      <c r="F21" s="68"/>
      <c r="G21" s="68"/>
      <c r="H21" s="70"/>
      <c r="I21" s="7"/>
      <c r="J21" s="239"/>
      <c r="K21" s="216"/>
      <c r="L21" s="216"/>
      <c r="M21" s="216"/>
      <c r="N21" s="216"/>
      <c r="O21" s="216"/>
      <c r="P21" s="216"/>
      <c r="Q21" s="216"/>
      <c r="R21" s="217"/>
      <c r="S21" s="7"/>
      <c r="T21" s="206" t="s">
        <v>9</v>
      </c>
      <c r="U21" s="52"/>
    </row>
    <row r="22" spans="1:21" s="3" customFormat="1" ht="15.75" thickBot="1" x14ac:dyDescent="0.3">
      <c r="A22" s="51"/>
      <c r="B22" s="117"/>
      <c r="C22" s="118"/>
      <c r="D22" s="118" t="s">
        <v>186</v>
      </c>
      <c r="E22" s="118" t="s">
        <v>80</v>
      </c>
      <c r="F22" s="118" t="s">
        <v>82</v>
      </c>
      <c r="G22" s="119"/>
      <c r="H22" s="120"/>
      <c r="I22" s="7"/>
      <c r="J22" s="312"/>
      <c r="K22" s="313"/>
      <c r="L22" s="313"/>
      <c r="M22" s="313"/>
      <c r="N22" s="313"/>
      <c r="O22" s="313"/>
      <c r="P22" s="313"/>
      <c r="Q22" s="313"/>
      <c r="R22" s="314"/>
      <c r="S22" s="7"/>
      <c r="T22" s="209" t="s">
        <v>20</v>
      </c>
      <c r="U22" s="52"/>
    </row>
    <row r="23" spans="1:21" ht="15.75" thickTop="1" x14ac:dyDescent="0.25">
      <c r="A23" s="51"/>
      <c r="B23" s="121" t="s">
        <v>160</v>
      </c>
      <c r="C23" s="122" t="s">
        <v>70</v>
      </c>
      <c r="D23" s="224" t="s">
        <v>155</v>
      </c>
      <c r="E23" s="123" t="str">
        <f>VLOOKUP(D23,'Base de donnée'!B7:E11,2,FALSE)</f>
        <v>203 mm</v>
      </c>
      <c r="F23" s="123" t="str">
        <f>VLOOKUP(E23,'Base de donnée'!C7:F11,2,FALSE)</f>
        <v>2000 mm</v>
      </c>
      <c r="G23" s="123"/>
      <c r="H23" s="124"/>
      <c r="I23" s="7"/>
      <c r="J23" s="268" t="s">
        <v>48</v>
      </c>
      <c r="K23" s="269"/>
      <c r="L23" s="269"/>
      <c r="M23" s="269"/>
      <c r="N23" s="269"/>
      <c r="O23" s="269"/>
      <c r="P23" s="269"/>
      <c r="Q23" s="25"/>
      <c r="R23" s="26"/>
      <c r="S23" s="7"/>
      <c r="T23" s="206" t="s">
        <v>21</v>
      </c>
      <c r="U23" s="52"/>
    </row>
    <row r="24" spans="1:21" ht="15.75" thickBot="1" x14ac:dyDescent="0.3">
      <c r="A24" s="51"/>
      <c r="B24" s="125" t="s">
        <v>106</v>
      </c>
      <c r="C24" s="119" t="s">
        <v>70</v>
      </c>
      <c r="D24" s="118" t="s">
        <v>159</v>
      </c>
      <c r="E24" s="118" t="s">
        <v>162</v>
      </c>
      <c r="F24" s="118" t="s">
        <v>82</v>
      </c>
      <c r="G24" s="118"/>
      <c r="H24" s="120"/>
      <c r="I24" s="7"/>
      <c r="J24" s="319"/>
      <c r="K24" s="320"/>
      <c r="L24" s="139" t="s">
        <v>72</v>
      </c>
      <c r="M24" s="140" t="s">
        <v>73</v>
      </c>
      <c r="N24" s="139"/>
      <c r="O24" s="139"/>
      <c r="P24" s="141"/>
      <c r="Q24" s="200"/>
      <c r="R24" s="201"/>
      <c r="S24" s="7"/>
      <c r="T24" s="209" t="s">
        <v>22</v>
      </c>
      <c r="U24" s="52"/>
    </row>
    <row r="25" spans="1:21" ht="15.75" thickTop="1" x14ac:dyDescent="0.25">
      <c r="A25" s="51"/>
      <c r="B25" s="121" t="s">
        <v>107</v>
      </c>
      <c r="C25" s="122" t="s">
        <v>70</v>
      </c>
      <c r="D25" s="224" t="s">
        <v>172</v>
      </c>
      <c r="E25" s="123" t="str">
        <f>VLOOKUP(D25,'Base de donnée'!B28:D32,2,FALSE)</f>
        <v>x</v>
      </c>
      <c r="F25" s="123" t="str">
        <f>VLOOKUP(E25,'Base de donnée'!C28:E31,2,FALSE)</f>
        <v>x</v>
      </c>
      <c r="G25" s="123"/>
      <c r="H25" s="124"/>
      <c r="I25" s="7"/>
      <c r="J25" s="108" t="s">
        <v>64</v>
      </c>
      <c r="K25" s="24" t="s">
        <v>70</v>
      </c>
      <c r="L25" s="230"/>
      <c r="M25" s="230">
        <v>0</v>
      </c>
      <c r="N25" s="315"/>
      <c r="O25" s="315"/>
      <c r="P25" s="196"/>
      <c r="Q25" s="200"/>
      <c r="R25" s="201"/>
      <c r="S25" s="7"/>
      <c r="T25" s="206" t="s">
        <v>23</v>
      </c>
      <c r="U25" s="52"/>
    </row>
    <row r="26" spans="1:21" x14ac:dyDescent="0.25">
      <c r="A26" s="51"/>
      <c r="B26" s="125"/>
      <c r="C26" s="119" t="s">
        <v>70</v>
      </c>
      <c r="D26" s="118" t="s">
        <v>159</v>
      </c>
      <c r="E26" s="118" t="s">
        <v>109</v>
      </c>
      <c r="F26" s="118" t="s">
        <v>163</v>
      </c>
      <c r="G26" s="118"/>
      <c r="H26" s="120"/>
      <c r="I26" s="7"/>
      <c r="J26" s="109" t="s">
        <v>65</v>
      </c>
      <c r="K26" s="8" t="s">
        <v>70</v>
      </c>
      <c r="L26" s="229"/>
      <c r="M26" s="229">
        <v>0</v>
      </c>
      <c r="N26" s="316"/>
      <c r="O26" s="316"/>
      <c r="P26" s="198"/>
      <c r="Q26" s="200"/>
      <c r="R26" s="201"/>
      <c r="S26" s="7"/>
      <c r="T26" s="209" t="s">
        <v>24</v>
      </c>
      <c r="U26" s="52"/>
    </row>
    <row r="27" spans="1:21" x14ac:dyDescent="0.25">
      <c r="A27" s="51"/>
      <c r="B27" s="121" t="s">
        <v>108</v>
      </c>
      <c r="C27" s="122" t="s">
        <v>70</v>
      </c>
      <c r="D27" s="224" t="s">
        <v>172</v>
      </c>
      <c r="E27" s="123" t="str">
        <f>VLOOKUP(D27,'Base de donnée'!B14:D18,2,FALSE)</f>
        <v>x</v>
      </c>
      <c r="F27" s="123" t="str">
        <f>VLOOKUP(E27,'Base de donnée'!C14:E18,2,FALSE)</f>
        <v>x</v>
      </c>
      <c r="G27" s="123"/>
      <c r="H27" s="124"/>
      <c r="I27" s="7"/>
      <c r="J27" s="108" t="s">
        <v>66</v>
      </c>
      <c r="K27" s="24" t="s">
        <v>70</v>
      </c>
      <c r="L27" s="230"/>
      <c r="M27" s="230">
        <v>0</v>
      </c>
      <c r="N27" s="317"/>
      <c r="O27" s="317"/>
      <c r="P27" s="196"/>
      <c r="Q27" s="200"/>
      <c r="R27" s="201"/>
      <c r="S27" s="7"/>
      <c r="T27" s="206" t="s">
        <v>25</v>
      </c>
      <c r="U27" s="52"/>
    </row>
    <row r="28" spans="1:21" ht="15.75" thickBot="1" x14ac:dyDescent="0.3">
      <c r="A28" s="51"/>
      <c r="B28" s="126" t="s">
        <v>105</v>
      </c>
      <c r="C28" s="127"/>
      <c r="D28" s="128" t="s">
        <v>159</v>
      </c>
      <c r="E28" s="128" t="s">
        <v>102</v>
      </c>
      <c r="F28" s="128" t="s">
        <v>164</v>
      </c>
      <c r="G28" s="129"/>
      <c r="H28" s="130"/>
      <c r="I28" s="7"/>
      <c r="J28" s="110" t="s">
        <v>67</v>
      </c>
      <c r="K28" s="9" t="s">
        <v>70</v>
      </c>
      <c r="L28" s="231"/>
      <c r="M28" s="231"/>
      <c r="N28" s="318"/>
      <c r="O28" s="318"/>
      <c r="P28" s="199"/>
      <c r="Q28" s="200"/>
      <c r="R28" s="201"/>
      <c r="S28" s="7"/>
      <c r="T28" s="209" t="s">
        <v>26</v>
      </c>
      <c r="U28" s="52"/>
    </row>
    <row r="29" spans="1:21" s="3" customFormat="1" ht="15.75" thickTop="1" x14ac:dyDescent="0.25">
      <c r="A29" s="51"/>
      <c r="B29" s="121" t="s">
        <v>161</v>
      </c>
      <c r="C29" s="122"/>
      <c r="D29" s="225" t="s">
        <v>172</v>
      </c>
      <c r="E29" s="123" t="str">
        <f>VLOOKUP(D29,'Base de donnée'!B42:D43,2,FALSE)</f>
        <v>x</v>
      </c>
      <c r="F29" s="123" t="str">
        <f>VLOOKUP(E29,'Base de donnée'!C42:E43,2,FALSE)</f>
        <v>x</v>
      </c>
      <c r="G29" s="131"/>
      <c r="H29" s="132"/>
      <c r="I29" s="7"/>
      <c r="J29" s="232" t="s">
        <v>178</v>
      </c>
      <c r="K29" s="233" t="s">
        <v>70</v>
      </c>
      <c r="L29" s="234">
        <f>SUM(L22:L28)</f>
        <v>0</v>
      </c>
      <c r="M29" s="234">
        <f>SUM(M22:M28)</f>
        <v>0</v>
      </c>
      <c r="N29" s="229"/>
      <c r="O29" s="229"/>
      <c r="P29" s="229"/>
      <c r="Q29" s="200"/>
      <c r="R29" s="201"/>
      <c r="S29" s="7"/>
      <c r="T29" s="206" t="s">
        <v>27</v>
      </c>
      <c r="U29" s="52"/>
    </row>
    <row r="30" spans="1:21" s="3" customFormat="1" ht="15.75" thickBot="1" x14ac:dyDescent="0.3">
      <c r="A30" s="51"/>
      <c r="B30" s="126"/>
      <c r="C30" s="127"/>
      <c r="D30" s="118" t="s">
        <v>159</v>
      </c>
      <c r="E30" s="133" t="s">
        <v>86</v>
      </c>
      <c r="F30" s="133" t="s">
        <v>90</v>
      </c>
      <c r="G30" s="133" t="s">
        <v>87</v>
      </c>
      <c r="H30" s="134" t="s">
        <v>88</v>
      </c>
      <c r="I30" s="7"/>
      <c r="J30" s="203"/>
      <c r="K30" s="197"/>
      <c r="L30" s="203" t="s">
        <v>181</v>
      </c>
      <c r="M30" s="247">
        <f>(M29*60/3600)/24</f>
        <v>0</v>
      </c>
      <c r="N30" s="197"/>
      <c r="O30" s="204"/>
      <c r="P30" s="204"/>
      <c r="Q30" s="200"/>
      <c r="R30" s="201"/>
      <c r="S30" s="7"/>
      <c r="T30" s="209" t="s">
        <v>10</v>
      </c>
      <c r="U30" s="52"/>
    </row>
    <row r="31" spans="1:21" ht="15.75" thickTop="1" x14ac:dyDescent="0.25">
      <c r="A31" s="51"/>
      <c r="B31" s="121" t="s">
        <v>62</v>
      </c>
      <c r="C31" s="122" t="s">
        <v>70</v>
      </c>
      <c r="D31" s="224" t="s">
        <v>172</v>
      </c>
      <c r="E31" s="123" t="str">
        <f>VLOOKUP(D31,'Base de donnée'!G7:K11,2,FALSE)</f>
        <v>x</v>
      </c>
      <c r="F31" s="123" t="str">
        <f>VLOOKUP(D31,'Base de donnée'!G7:K11,3,FALSE)</f>
        <v>x</v>
      </c>
      <c r="G31" s="123" t="str">
        <f>VLOOKUP(D31,'Base de donnée'!G7:K11,4,FALSE)</f>
        <v>x</v>
      </c>
      <c r="H31" s="123" t="str">
        <f>VLOOKUP(D31,'Base de donnée'!G7:K11,4,FALSE)</f>
        <v>x</v>
      </c>
      <c r="I31" s="7"/>
      <c r="J31" s="205"/>
      <c r="K31" s="205"/>
      <c r="L31" s="205"/>
      <c r="M31" s="205"/>
      <c r="N31" s="205"/>
      <c r="O31" s="205"/>
      <c r="P31" s="205"/>
      <c r="Q31" s="200"/>
      <c r="R31" s="201"/>
      <c r="S31" s="7"/>
      <c r="T31" s="206" t="s">
        <v>11</v>
      </c>
      <c r="U31" s="52"/>
    </row>
    <row r="32" spans="1:21" s="3" customFormat="1" x14ac:dyDescent="0.25">
      <c r="A32" s="51"/>
      <c r="B32" s="125"/>
      <c r="C32" s="119"/>
      <c r="D32" s="118" t="s">
        <v>159</v>
      </c>
      <c r="E32" s="133" t="s">
        <v>86</v>
      </c>
      <c r="F32" s="133" t="s">
        <v>90</v>
      </c>
      <c r="G32" s="133" t="s">
        <v>87</v>
      </c>
      <c r="H32" s="134" t="s">
        <v>88</v>
      </c>
      <c r="I32" s="7"/>
      <c r="J32" s="197"/>
      <c r="K32" s="197"/>
      <c r="L32" s="197"/>
      <c r="M32" s="197"/>
      <c r="N32" s="197"/>
      <c r="O32" s="197"/>
      <c r="P32" s="197"/>
      <c r="Q32" s="200"/>
      <c r="R32" s="201"/>
      <c r="S32" s="7"/>
      <c r="T32" s="209" t="s">
        <v>12</v>
      </c>
      <c r="U32" s="52"/>
    </row>
    <row r="33" spans="1:21" x14ac:dyDescent="0.25">
      <c r="A33" s="51"/>
      <c r="B33" s="121" t="s">
        <v>63</v>
      </c>
      <c r="C33" s="122" t="s">
        <v>70</v>
      </c>
      <c r="D33" s="224" t="s">
        <v>172</v>
      </c>
      <c r="E33" s="123" t="str">
        <f>VLOOKUP(D33,'Base de donnée'!G14:K18,2,FALSE)</f>
        <v>x</v>
      </c>
      <c r="F33" s="123" t="str">
        <f>VLOOKUP(E33,'Base de donnée'!H14:L18,2,FALSE)</f>
        <v>x</v>
      </c>
      <c r="G33" s="123" t="str">
        <f>VLOOKUP(F33,'Base de donnée'!I14:L18,2,FALSE)</f>
        <v>x</v>
      </c>
      <c r="H33" s="123" t="str">
        <f>VLOOKUP(G33,'Base de donnée'!J14:L18,2,FALSE)</f>
        <v>x</v>
      </c>
      <c r="I33" s="7"/>
      <c r="J33" s="197"/>
      <c r="K33" s="197"/>
      <c r="L33" s="197"/>
      <c r="M33" s="197"/>
      <c r="N33" s="197"/>
      <c r="O33" s="197"/>
      <c r="P33" s="197"/>
      <c r="Q33" s="200"/>
      <c r="R33" s="201"/>
      <c r="S33" s="7"/>
      <c r="T33" s="206" t="s">
        <v>28</v>
      </c>
      <c r="U33" s="52"/>
    </row>
    <row r="34" spans="1:21" x14ac:dyDescent="0.25">
      <c r="A34" s="51"/>
      <c r="B34" s="125" t="s">
        <v>110</v>
      </c>
      <c r="C34" s="119"/>
      <c r="D34" s="118" t="s">
        <v>159</v>
      </c>
      <c r="E34" s="118" t="s">
        <v>80</v>
      </c>
      <c r="F34" s="118"/>
      <c r="G34" s="118"/>
      <c r="H34" s="120"/>
      <c r="I34" s="7"/>
      <c r="J34" s="197"/>
      <c r="K34" s="197"/>
      <c r="L34" s="197"/>
      <c r="M34" s="197"/>
      <c r="N34" s="197"/>
      <c r="O34" s="197"/>
      <c r="P34" s="197"/>
      <c r="Q34" s="200"/>
      <c r="R34" s="201"/>
      <c r="S34" s="7"/>
      <c r="T34" s="209" t="s">
        <v>29</v>
      </c>
      <c r="U34" s="52"/>
    </row>
    <row r="35" spans="1:21" x14ac:dyDescent="0.25">
      <c r="A35" s="51"/>
      <c r="B35" s="121" t="s">
        <v>111</v>
      </c>
      <c r="C35" s="122" t="s">
        <v>70</v>
      </c>
      <c r="D35" s="224" t="s">
        <v>172</v>
      </c>
      <c r="E35" s="123" t="str">
        <f>VLOOKUP(D35,'Base de donnée'!B35:C39,2,FALSE)</f>
        <v>x</v>
      </c>
      <c r="F35" s="123"/>
      <c r="G35" s="123"/>
      <c r="H35" s="124"/>
      <c r="I35" s="7"/>
      <c r="J35" s="197"/>
      <c r="K35" s="197"/>
      <c r="L35" s="197"/>
      <c r="M35" s="197"/>
      <c r="N35" s="197"/>
      <c r="O35" s="197"/>
      <c r="P35" s="197"/>
      <c r="Q35" s="200"/>
      <c r="R35" s="201"/>
      <c r="S35" s="7"/>
      <c r="T35" s="210" t="s">
        <v>30</v>
      </c>
      <c r="U35" s="52"/>
    </row>
    <row r="36" spans="1:21" s="2" customFormat="1" x14ac:dyDescent="0.25">
      <c r="A36" s="51"/>
      <c r="B36" s="125"/>
      <c r="C36" s="119"/>
      <c r="D36" s="133" t="s">
        <v>98</v>
      </c>
      <c r="E36" s="133" t="s">
        <v>98</v>
      </c>
      <c r="F36" s="133" t="s">
        <v>99</v>
      </c>
      <c r="G36" s="133" t="s">
        <v>164</v>
      </c>
      <c r="H36" s="134" t="s">
        <v>76</v>
      </c>
      <c r="I36" s="7"/>
      <c r="J36" s="197"/>
      <c r="K36" s="197"/>
      <c r="L36" s="197"/>
      <c r="M36" s="197"/>
      <c r="N36" s="197"/>
      <c r="O36" s="197"/>
      <c r="P36" s="197"/>
      <c r="Q36" s="200"/>
      <c r="R36" s="201"/>
      <c r="S36" s="7"/>
      <c r="T36" s="209" t="s">
        <v>31</v>
      </c>
      <c r="U36" s="52"/>
    </row>
    <row r="37" spans="1:21" s="2" customFormat="1" x14ac:dyDescent="0.25">
      <c r="A37" s="51"/>
      <c r="B37" s="121" t="s">
        <v>68</v>
      </c>
      <c r="C37" s="122" t="s">
        <v>70</v>
      </c>
      <c r="D37" s="224" t="s">
        <v>172</v>
      </c>
      <c r="E37" s="123" t="str">
        <f>VLOOKUP(D37,'Base de donnée'!G31:K41,2,FALSE)</f>
        <v>x</v>
      </c>
      <c r="F37" s="123" t="str">
        <f>VLOOKUP(E37,'Base de donnée'!H31:L41,2,FALSE)</f>
        <v>x</v>
      </c>
      <c r="G37" s="123" t="str">
        <f>VLOOKUP(F37,'Base de donnée'!I31:L41,2,FALSE)</f>
        <v>x</v>
      </c>
      <c r="H37" s="123" t="str">
        <f>VLOOKUP(G37,'Base de donnée'!J31:L41,2,FALSE)</f>
        <v>x</v>
      </c>
      <c r="I37" s="7"/>
      <c r="J37" s="197"/>
      <c r="K37" s="197"/>
      <c r="L37" s="197"/>
      <c r="M37" s="197"/>
      <c r="N37" s="197"/>
      <c r="O37" s="197"/>
      <c r="P37" s="197"/>
      <c r="Q37" s="200"/>
      <c r="R37" s="201"/>
      <c r="S37" s="7"/>
      <c r="T37" s="206" t="s">
        <v>32</v>
      </c>
      <c r="U37" s="52"/>
    </row>
    <row r="38" spans="1:21" x14ac:dyDescent="0.25">
      <c r="A38" s="51"/>
      <c r="B38" s="136"/>
      <c r="C38" s="127"/>
      <c r="D38" s="128" t="s">
        <v>159</v>
      </c>
      <c r="E38" s="128" t="s">
        <v>109</v>
      </c>
      <c r="F38" s="128" t="s">
        <v>170</v>
      </c>
      <c r="G38" s="129"/>
      <c r="H38" s="130"/>
      <c r="I38" s="7"/>
      <c r="J38" s="197"/>
      <c r="K38" s="197"/>
      <c r="L38" s="197"/>
      <c r="M38" s="197"/>
      <c r="N38" s="197"/>
      <c r="O38" s="197"/>
      <c r="P38" s="197"/>
      <c r="Q38" s="200"/>
      <c r="R38" s="201"/>
      <c r="S38" s="7"/>
      <c r="T38" s="209" t="s">
        <v>13</v>
      </c>
      <c r="U38" s="52"/>
    </row>
    <row r="39" spans="1:21" s="3" customFormat="1" ht="15.75" thickBot="1" x14ac:dyDescent="0.3">
      <c r="A39" s="51"/>
      <c r="B39" s="137" t="s">
        <v>69</v>
      </c>
      <c r="C39" s="135" t="s">
        <v>70</v>
      </c>
      <c r="D39" s="224" t="s">
        <v>172</v>
      </c>
      <c r="E39" s="123" t="str">
        <f>VLOOKUP(D39,'Base de donnée'!B21:D25,2,FALSE)</f>
        <v>x</v>
      </c>
      <c r="F39" s="123" t="str">
        <f>VLOOKUP(E39,'Base de donnée'!C21:E25,2,FALSE)</f>
        <v>x</v>
      </c>
      <c r="G39" s="123"/>
      <c r="H39" s="124"/>
      <c r="I39" s="7"/>
      <c r="J39" s="197"/>
      <c r="K39" s="197"/>
      <c r="L39" s="197"/>
      <c r="M39" s="197"/>
      <c r="N39" s="197"/>
      <c r="O39" s="197"/>
      <c r="P39" s="197"/>
      <c r="Q39" s="202"/>
      <c r="R39" s="201"/>
      <c r="S39" s="7"/>
      <c r="T39" s="206" t="s">
        <v>14</v>
      </c>
      <c r="U39" s="52"/>
    </row>
    <row r="40" spans="1:21" ht="15.75" customHeight="1" thickTop="1" x14ac:dyDescent="0.25">
      <c r="A40" s="51"/>
      <c r="B40" s="322" t="s">
        <v>78</v>
      </c>
      <c r="C40" s="323"/>
      <c r="D40" s="323"/>
      <c r="E40" s="323"/>
      <c r="F40" s="323"/>
      <c r="G40" s="323"/>
      <c r="H40" s="323"/>
      <c r="I40" s="324"/>
      <c r="J40" s="324"/>
      <c r="K40" s="324"/>
      <c r="L40" s="324"/>
      <c r="M40" s="324"/>
      <c r="N40" s="324"/>
      <c r="O40" s="324"/>
      <c r="P40" s="324"/>
      <c r="Q40" s="324"/>
      <c r="R40" s="325"/>
      <c r="S40" s="7"/>
      <c r="T40" s="209" t="s">
        <v>15</v>
      </c>
      <c r="U40" s="52"/>
    </row>
    <row r="41" spans="1:21" s="3" customFormat="1" ht="15.75" customHeight="1" thickBot="1" x14ac:dyDescent="0.3">
      <c r="A41" s="51"/>
      <c r="B41" s="326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8"/>
      <c r="S41" s="7"/>
      <c r="T41" s="206" t="s">
        <v>33</v>
      </c>
      <c r="U41" s="52"/>
    </row>
    <row r="42" spans="1:21" ht="15.75" thickTop="1" x14ac:dyDescent="0.25">
      <c r="A42" s="51"/>
      <c r="B42" s="15"/>
      <c r="C42" s="54"/>
      <c r="D42" s="332"/>
      <c r="E42" s="332"/>
      <c r="F42" s="69"/>
      <c r="G42" s="69"/>
      <c r="H42" s="69"/>
      <c r="I42" s="10"/>
      <c r="J42" s="55"/>
      <c r="K42" s="54"/>
      <c r="L42" s="54"/>
      <c r="M42" s="54"/>
      <c r="N42" s="54"/>
      <c r="O42" s="54"/>
      <c r="P42" s="54"/>
      <c r="Q42" s="54"/>
      <c r="R42" s="56"/>
      <c r="S42" s="7"/>
      <c r="T42" s="209" t="s">
        <v>34</v>
      </c>
      <c r="U42" s="52"/>
    </row>
    <row r="43" spans="1:21" x14ac:dyDescent="0.25">
      <c r="A43" s="51"/>
      <c r="B43" s="11" t="s">
        <v>47</v>
      </c>
      <c r="C43" s="18" t="s">
        <v>77</v>
      </c>
      <c r="D43" s="310"/>
      <c r="E43" s="310"/>
      <c r="F43" s="310"/>
      <c r="G43" s="310"/>
      <c r="H43" s="310"/>
      <c r="I43" s="7"/>
      <c r="J43" s="33" t="s">
        <v>45</v>
      </c>
      <c r="K43" s="18" t="s">
        <v>77</v>
      </c>
      <c r="L43" s="310"/>
      <c r="M43" s="310"/>
      <c r="N43" s="310"/>
      <c r="O43" s="310"/>
      <c r="P43" s="310"/>
      <c r="Q43" s="310"/>
      <c r="R43" s="311"/>
      <c r="S43" s="7"/>
      <c r="T43" s="211"/>
      <c r="U43" s="52"/>
    </row>
    <row r="44" spans="1:21" x14ac:dyDescent="0.25">
      <c r="A44" s="51"/>
      <c r="B44" s="16"/>
      <c r="C44" s="17"/>
      <c r="D44" s="329"/>
      <c r="E44" s="329"/>
      <c r="F44" s="329"/>
      <c r="G44" s="329"/>
      <c r="H44" s="329"/>
      <c r="I44" s="7"/>
      <c r="J44" s="32"/>
      <c r="K44" s="17"/>
      <c r="L44" s="329"/>
      <c r="M44" s="329"/>
      <c r="N44" s="329"/>
      <c r="O44" s="329"/>
      <c r="P44" s="329"/>
      <c r="Q44" s="329"/>
      <c r="R44" s="330"/>
      <c r="S44" s="7"/>
      <c r="T44" s="212"/>
      <c r="U44" s="52"/>
    </row>
    <row r="45" spans="1:21" x14ac:dyDescent="0.25">
      <c r="A45" s="51"/>
      <c r="B45" s="11" t="s">
        <v>46</v>
      </c>
      <c r="C45" s="18" t="s">
        <v>77</v>
      </c>
      <c r="D45" s="310"/>
      <c r="E45" s="310"/>
      <c r="F45" s="310"/>
      <c r="G45" s="310"/>
      <c r="H45" s="310"/>
      <c r="I45" s="7"/>
      <c r="J45" s="33" t="s">
        <v>75</v>
      </c>
      <c r="K45" s="18" t="s">
        <v>77</v>
      </c>
      <c r="L45" s="310"/>
      <c r="M45" s="310"/>
      <c r="N45" s="310"/>
      <c r="O45" s="310"/>
      <c r="P45" s="310"/>
      <c r="Q45" s="310"/>
      <c r="R45" s="311"/>
      <c r="S45" s="7"/>
      <c r="T45" s="211"/>
      <c r="U45" s="52"/>
    </row>
    <row r="46" spans="1:21" x14ac:dyDescent="0.25">
      <c r="A46" s="51"/>
      <c r="B46" s="16"/>
      <c r="C46" s="17"/>
      <c r="D46" s="329"/>
      <c r="E46" s="329"/>
      <c r="F46" s="329"/>
      <c r="G46" s="329"/>
      <c r="H46" s="329"/>
      <c r="I46" s="7"/>
      <c r="J46" s="32"/>
      <c r="K46" s="17"/>
      <c r="L46" s="329"/>
      <c r="M46" s="329"/>
      <c r="N46" s="329"/>
      <c r="O46" s="329"/>
      <c r="P46" s="329"/>
      <c r="Q46" s="329"/>
      <c r="R46" s="330"/>
      <c r="S46" s="7"/>
      <c r="T46" s="212"/>
      <c r="U46" s="52"/>
    </row>
    <row r="47" spans="1:21" x14ac:dyDescent="0.25">
      <c r="A47" s="51"/>
      <c r="B47" s="11" t="s">
        <v>44</v>
      </c>
      <c r="C47" s="18" t="s">
        <v>77</v>
      </c>
      <c r="D47" s="310"/>
      <c r="E47" s="310"/>
      <c r="F47" s="310"/>
      <c r="G47" s="310"/>
      <c r="H47" s="310"/>
      <c r="I47" s="7"/>
      <c r="J47" s="33" t="s">
        <v>76</v>
      </c>
      <c r="K47" s="18" t="s">
        <v>77</v>
      </c>
      <c r="L47" s="310"/>
      <c r="M47" s="310"/>
      <c r="N47" s="310"/>
      <c r="O47" s="310"/>
      <c r="P47" s="310"/>
      <c r="Q47" s="310"/>
      <c r="R47" s="311"/>
      <c r="S47" s="7"/>
      <c r="T47" s="211"/>
      <c r="U47" s="52"/>
    </row>
    <row r="48" spans="1:21" x14ac:dyDescent="0.25">
      <c r="A48" s="51"/>
      <c r="B48" s="16"/>
      <c r="C48" s="17"/>
      <c r="D48" s="194"/>
      <c r="E48" s="194"/>
      <c r="F48" s="195"/>
      <c r="G48" s="195"/>
      <c r="H48" s="195"/>
      <c r="I48" s="7"/>
      <c r="J48" s="307"/>
      <c r="K48" s="308"/>
      <c r="L48" s="329"/>
      <c r="M48" s="329"/>
      <c r="N48" s="329"/>
      <c r="O48" s="329"/>
      <c r="P48" s="329"/>
      <c r="Q48" s="329"/>
      <c r="R48" s="330"/>
      <c r="S48" s="7"/>
      <c r="T48" s="212"/>
      <c r="U48" s="52"/>
    </row>
    <row r="49" spans="1:21" ht="15.75" thickBot="1" x14ac:dyDescent="0.3">
      <c r="A49" s="53"/>
      <c r="B49" s="12"/>
      <c r="C49" s="19"/>
      <c r="D49" s="306"/>
      <c r="E49" s="306"/>
      <c r="F49" s="306"/>
      <c r="G49" s="306"/>
      <c r="H49" s="306"/>
      <c r="I49" s="13"/>
      <c r="J49" s="305"/>
      <c r="K49" s="306"/>
      <c r="L49" s="306"/>
      <c r="M49" s="306"/>
      <c r="N49" s="306"/>
      <c r="O49" s="306"/>
      <c r="P49" s="306"/>
      <c r="Q49" s="306"/>
      <c r="R49" s="331"/>
      <c r="S49" s="14"/>
      <c r="T49" s="213"/>
      <c r="U49" s="57"/>
    </row>
    <row r="50" spans="1:21" ht="15.75" thickTop="1" x14ac:dyDescent="0.25">
      <c r="A50" s="321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50"/>
    </row>
    <row r="51" spans="1:21" x14ac:dyDescent="0.2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50"/>
    </row>
    <row r="52" spans="1:21" x14ac:dyDescent="0.25">
      <c r="A52" s="58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59"/>
    </row>
    <row r="53" spans="1:21" ht="15.75" thickBot="1" x14ac:dyDescent="0.3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2"/>
    </row>
    <row r="54" spans="1:21" ht="15.75" thickTop="1" x14ac:dyDescent="0.25"/>
  </sheetData>
  <sheetProtection sheet="1" objects="1" scenarios="1"/>
  <mergeCells count="57">
    <mergeCell ref="A50:U51"/>
    <mergeCell ref="B40:R41"/>
    <mergeCell ref="L43:R43"/>
    <mergeCell ref="L44:R44"/>
    <mergeCell ref="L45:R45"/>
    <mergeCell ref="L46:R46"/>
    <mergeCell ref="L47:R47"/>
    <mergeCell ref="L48:R48"/>
    <mergeCell ref="L49:R49"/>
    <mergeCell ref="D43:H43"/>
    <mergeCell ref="D44:H44"/>
    <mergeCell ref="D45:H45"/>
    <mergeCell ref="D46:H46"/>
    <mergeCell ref="D47:H47"/>
    <mergeCell ref="D49:H49"/>
    <mergeCell ref="D42:E42"/>
    <mergeCell ref="J49:K49"/>
    <mergeCell ref="J48:K48"/>
    <mergeCell ref="J20:R20"/>
    <mergeCell ref="J22:R22"/>
    <mergeCell ref="T1:T2"/>
    <mergeCell ref="N25:O25"/>
    <mergeCell ref="N26:O26"/>
    <mergeCell ref="N27:O27"/>
    <mergeCell ref="N28:O28"/>
    <mergeCell ref="J24:K24"/>
    <mergeCell ref="B1:E2"/>
    <mergeCell ref="J1:R2"/>
    <mergeCell ref="O4:O6"/>
    <mergeCell ref="P4:P6"/>
    <mergeCell ref="T4:T6"/>
    <mergeCell ref="B4:C6"/>
    <mergeCell ref="J3:R3"/>
    <mergeCell ref="B3:E3"/>
    <mergeCell ref="D4:H6"/>
    <mergeCell ref="Q4:Q6"/>
    <mergeCell ref="R4:R6"/>
    <mergeCell ref="M4:M6"/>
    <mergeCell ref="N4:N6"/>
    <mergeCell ref="J4:K6"/>
    <mergeCell ref="L4:L6"/>
    <mergeCell ref="B12:E12"/>
    <mergeCell ref="B21:E21"/>
    <mergeCell ref="J23:P23"/>
    <mergeCell ref="D7:H7"/>
    <mergeCell ref="D8:H8"/>
    <mergeCell ref="D9:H9"/>
    <mergeCell ref="D10:H10"/>
    <mergeCell ref="D11:H11"/>
    <mergeCell ref="D13:H13"/>
    <mergeCell ref="D14:H14"/>
    <mergeCell ref="D15:H15"/>
    <mergeCell ref="D16:H16"/>
    <mergeCell ref="D17:H17"/>
    <mergeCell ref="D18:H18"/>
    <mergeCell ref="D19:H19"/>
    <mergeCell ref="D20:H20"/>
  </mergeCells>
  <pageMargins left="0" right="0.23622047244094488" top="0.74803149606299213" bottom="0.74803149606299213" header="0.31496062992125984" footer="0.31496062992125984"/>
  <pageSetup paperSize="9"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'Base de donnée'!$B$14:$B$18</xm:f>
          </x14:formula1>
          <xm:sqref>D27</xm:sqref>
        </x14:dataValidation>
        <x14:dataValidation type="list" allowBlank="1" showInputMessage="1" showErrorMessage="1">
          <x14:formula1>
            <xm:f>'Base de donnée'!$G$7:$G$11</xm:f>
          </x14:formula1>
          <xm:sqref>D31</xm:sqref>
        </x14:dataValidation>
        <x14:dataValidation type="list" allowBlank="1" showInputMessage="1" showErrorMessage="1">
          <x14:formula1>
            <xm:f>'Base de donnée'!$G$14:$G$18</xm:f>
          </x14:formula1>
          <xm:sqref>D33</xm:sqref>
        </x14:dataValidation>
        <x14:dataValidation type="list" allowBlank="1" showInputMessage="1" showErrorMessage="1">
          <x14:formula1>
            <xm:f>'Base de donnée'!$B$21:$B$25</xm:f>
          </x14:formula1>
          <xm:sqref>D39</xm:sqref>
        </x14:dataValidation>
        <x14:dataValidation type="list" allowBlank="1" showInputMessage="1" showErrorMessage="1">
          <x14:formula1>
            <xm:f>'Base de donnée'!$B$28:$B$32</xm:f>
          </x14:formula1>
          <xm:sqref>D25</xm:sqref>
        </x14:dataValidation>
        <x14:dataValidation type="list" allowBlank="1" showInputMessage="1" showErrorMessage="1">
          <x14:formula1>
            <xm:f>'Base de donnée'!$B$35:$B$39</xm:f>
          </x14:formula1>
          <xm:sqref>D35</xm:sqref>
        </x14:dataValidation>
        <x14:dataValidation type="list" allowBlank="1" showInputMessage="1" showErrorMessage="1">
          <x14:formula1>
            <xm:f>'Base de donnée'!$B$42</xm:f>
          </x14:formula1>
          <xm:sqref>D29</xm:sqref>
        </x14:dataValidation>
        <x14:dataValidation type="list" allowBlank="1" showInputMessage="1" showErrorMessage="1">
          <x14:formula1>
            <xm:f>'Base de donnée'!$G$31:$G$41</xm:f>
          </x14:formula1>
          <xm:sqref>D37</xm:sqref>
        </x14:dataValidation>
        <x14:dataValidation type="list" allowBlank="1" showInputMessage="1" showErrorMessage="1">
          <x14:formula1>
            <xm:f>'Base de donnée'!$G$21:$G$28</xm:f>
          </x14:formula1>
          <xm:sqref>J7:J13</xm:sqref>
        </x14:dataValidation>
        <x14:dataValidation type="list" allowBlank="1" showInputMessage="1" showErrorMessage="1">
          <x14:formula1>
            <xm:f>'Base de donnée'!$B$2:$B$6</xm:f>
          </x14:formula1>
          <xm:sqref>G23:H23</xm:sqref>
        </x14:dataValidation>
        <x14:dataValidation type="list" allowBlank="1" showInputMessage="1" showErrorMessage="1">
          <x14:formula1>
            <xm:f>'Base de donnée'!B7:B11</xm:f>
          </x14:formula1>
          <xm:sqref>D23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5"/>
  <sheetViews>
    <sheetView showGridLines="0" showRowColHeaders="0" zoomScaleNormal="100" workbookViewId="0">
      <selection activeCell="E30" sqref="E30"/>
    </sheetView>
  </sheetViews>
  <sheetFormatPr baseColWidth="10" defaultRowHeight="15" x14ac:dyDescent="0.25"/>
  <cols>
    <col min="1" max="1" width="2.7109375" customWidth="1"/>
    <col min="2" max="2" width="23.140625" customWidth="1"/>
    <col min="5" max="5" width="11.42578125" customWidth="1"/>
    <col min="7" max="7" width="19.140625" customWidth="1"/>
    <col min="9" max="9" width="14" customWidth="1"/>
    <col min="10" max="10" width="17" customWidth="1"/>
  </cols>
  <sheetData>
    <row r="2" spans="1:12" ht="46.5" customHeight="1" thickBot="1" x14ac:dyDescent="0.3">
      <c r="B2" s="333" t="s">
        <v>175</v>
      </c>
      <c r="C2" s="334"/>
      <c r="D2" s="334"/>
      <c r="E2" s="334"/>
      <c r="F2" s="334"/>
      <c r="G2" s="334"/>
      <c r="H2" s="334"/>
      <c r="I2" s="334"/>
      <c r="J2" s="334"/>
      <c r="K2" s="334"/>
    </row>
    <row r="3" spans="1:12" ht="16.5" customHeight="1" x14ac:dyDescent="0.25">
      <c r="A3" s="191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90"/>
    </row>
    <row r="4" spans="1:12" ht="13.5" customHeight="1" x14ac:dyDescent="0.25">
      <c r="A4" s="191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90"/>
    </row>
    <row r="5" spans="1:12" ht="29.25" customHeight="1" thickBot="1" x14ac:dyDescent="0.3">
      <c r="A5" s="192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93"/>
    </row>
    <row r="6" spans="1:12" x14ac:dyDescent="0.25">
      <c r="B6" s="91" t="s">
        <v>154</v>
      </c>
      <c r="C6" s="91" t="s">
        <v>79</v>
      </c>
      <c r="D6" s="91" t="s">
        <v>80</v>
      </c>
      <c r="E6" s="91" t="s">
        <v>82</v>
      </c>
      <c r="F6" s="72"/>
      <c r="G6" s="102" t="s">
        <v>83</v>
      </c>
      <c r="H6" s="102" t="s">
        <v>86</v>
      </c>
      <c r="I6" s="102" t="s">
        <v>90</v>
      </c>
      <c r="J6" s="102" t="s">
        <v>87</v>
      </c>
      <c r="K6" s="102" t="s">
        <v>88</v>
      </c>
    </row>
    <row r="7" spans="1:12" ht="15.75" thickBot="1" x14ac:dyDescent="0.3">
      <c r="B7" t="s">
        <v>172</v>
      </c>
      <c r="C7" s="91" t="s">
        <v>173</v>
      </c>
      <c r="D7" s="91" t="s">
        <v>173</v>
      </c>
      <c r="E7" s="91" t="s">
        <v>173</v>
      </c>
      <c r="F7" s="72"/>
      <c r="G7" t="s">
        <v>172</v>
      </c>
      <c r="H7" s="102" t="s">
        <v>173</v>
      </c>
      <c r="I7" s="102" t="s">
        <v>173</v>
      </c>
      <c r="J7" s="102" t="s">
        <v>173</v>
      </c>
      <c r="K7" s="102" t="s">
        <v>173</v>
      </c>
    </row>
    <row r="8" spans="1:12" x14ac:dyDescent="0.25">
      <c r="B8" s="76" t="str">
        <f>Accueil!B7</f>
        <v>CELESTRON 8 HD</v>
      </c>
      <c r="C8" s="77" t="str">
        <f>Accueil!C7</f>
        <v>203 mm</v>
      </c>
      <c r="D8" s="77" t="str">
        <f>Accueil!D7</f>
        <v>2000 mm</v>
      </c>
      <c r="E8" s="78">
        <f>Accueil!E7</f>
        <v>10</v>
      </c>
      <c r="F8" s="116"/>
      <c r="G8" s="76" t="str">
        <f>Accueil!G7</f>
        <v>ZWO 1600MM</v>
      </c>
      <c r="H8" s="77" t="str">
        <f>Accueil!H7</f>
        <v>Cmos</v>
      </c>
      <c r="I8" s="77" t="str">
        <f>Accueil!I7</f>
        <v>3,8 x 3,8µ</v>
      </c>
      <c r="J8" s="77" t="str">
        <f>Accueil!J7</f>
        <v>4656 X 3520</v>
      </c>
      <c r="K8" s="78" t="str">
        <f>Accueil!K7</f>
        <v>16 M</v>
      </c>
    </row>
    <row r="9" spans="1:12" x14ac:dyDescent="0.25">
      <c r="B9" s="79" t="str">
        <f>Accueil!B8</f>
        <v>SKYWATCHER 80 ED</v>
      </c>
      <c r="C9" s="80" t="str">
        <f>Accueil!C8</f>
        <v>80 mm</v>
      </c>
      <c r="D9" s="80" t="str">
        <f>Accueil!D8</f>
        <v>600 mm</v>
      </c>
      <c r="E9" s="81">
        <f>Accueil!E8</f>
        <v>6.7</v>
      </c>
      <c r="F9" s="72"/>
      <c r="G9" s="79" t="str">
        <f>Accueil!G8</f>
        <v>CANON EOS 7D</v>
      </c>
      <c r="H9" s="80" t="str">
        <f>Accueil!H8</f>
        <v>Cmos</v>
      </c>
      <c r="I9" s="80" t="str">
        <f>Accueil!I8</f>
        <v xml:space="preserve"> 4.29 µm</v>
      </c>
      <c r="J9" s="80" t="str">
        <f>Accueil!J8</f>
        <v xml:space="preserve"> 5184 X 3456</v>
      </c>
      <c r="K9" s="81" t="str">
        <f>Accueil!K8</f>
        <v xml:space="preserve"> 18 M</v>
      </c>
    </row>
    <row r="10" spans="1:12" x14ac:dyDescent="0.25">
      <c r="B10" s="79">
        <f>Accueil!B9</f>
        <v>0</v>
      </c>
      <c r="C10" s="80">
        <f>Accueil!C9</f>
        <v>0</v>
      </c>
      <c r="D10" s="80">
        <f>Accueil!D9</f>
        <v>0</v>
      </c>
      <c r="E10" s="81">
        <f>Accueil!E9</f>
        <v>0</v>
      </c>
      <c r="F10" s="72"/>
      <c r="G10" s="79" t="str">
        <f>Accueil!G9</f>
        <v>SBIG CC</v>
      </c>
      <c r="H10" s="80" t="str">
        <f>Accueil!H9</f>
        <v>Ccd</v>
      </c>
      <c r="I10" s="80" t="str">
        <f>Accueil!I9</f>
        <v>7,4µ</v>
      </c>
      <c r="J10" s="80" t="str">
        <f>Accueil!J9</f>
        <v>640x480</v>
      </c>
      <c r="K10" s="81">
        <f>Accueil!K9</f>
        <v>0</v>
      </c>
    </row>
    <row r="11" spans="1:12" ht="15.75" thickBot="1" x14ac:dyDescent="0.3">
      <c r="B11" s="82">
        <f>Accueil!B10</f>
        <v>0</v>
      </c>
      <c r="C11" s="83">
        <f>Accueil!C10</f>
        <v>0</v>
      </c>
      <c r="D11" s="83">
        <f>Accueil!D10</f>
        <v>0</v>
      </c>
      <c r="E11" s="84">
        <f>Accueil!E10</f>
        <v>0</v>
      </c>
      <c r="F11" s="72"/>
      <c r="G11" s="82">
        <f>Accueil!G10</f>
        <v>0</v>
      </c>
      <c r="H11" s="83">
        <f>Accueil!H10</f>
        <v>0</v>
      </c>
      <c r="I11" s="83">
        <f>Accueil!I10</f>
        <v>0</v>
      </c>
      <c r="J11" s="83">
        <f>Accueil!J10</f>
        <v>0</v>
      </c>
      <c r="K11" s="84">
        <f>Accueil!K10</f>
        <v>0</v>
      </c>
    </row>
    <row r="12" spans="1:12" s="71" customFormat="1" x14ac:dyDescent="0.25">
      <c r="B12" s="86"/>
      <c r="C12" s="86"/>
      <c r="D12" s="86"/>
      <c r="E12" s="85"/>
      <c r="F12" s="85"/>
      <c r="G12" s="86"/>
      <c r="H12" s="86"/>
      <c r="I12" s="86"/>
      <c r="J12" s="86"/>
      <c r="K12" s="86"/>
    </row>
    <row r="13" spans="1:12" x14ac:dyDescent="0.25">
      <c r="B13" s="97" t="s">
        <v>92</v>
      </c>
      <c r="C13" s="97" t="s">
        <v>109</v>
      </c>
      <c r="D13" s="97" t="s">
        <v>144</v>
      </c>
      <c r="E13" s="85"/>
      <c r="F13" s="85"/>
      <c r="G13" s="96" t="s">
        <v>94</v>
      </c>
      <c r="H13" s="96" t="s">
        <v>86</v>
      </c>
      <c r="I13" s="96" t="s">
        <v>90</v>
      </c>
      <c r="J13" s="96" t="s">
        <v>87</v>
      </c>
      <c r="K13" s="96" t="s">
        <v>109</v>
      </c>
    </row>
    <row r="14" spans="1:12" ht="15.75" thickBot="1" x14ac:dyDescent="0.3">
      <c r="B14" t="s">
        <v>172</v>
      </c>
      <c r="C14" s="97" t="s">
        <v>173</v>
      </c>
      <c r="D14" s="97" t="s">
        <v>173</v>
      </c>
      <c r="E14" s="85"/>
      <c r="F14" s="85"/>
      <c r="G14" t="s">
        <v>172</v>
      </c>
      <c r="H14" s="96" t="s">
        <v>173</v>
      </c>
      <c r="I14" s="96" t="s">
        <v>173</v>
      </c>
      <c r="J14" s="96" t="s">
        <v>173</v>
      </c>
      <c r="K14" s="96" t="s">
        <v>173</v>
      </c>
    </row>
    <row r="15" spans="1:12" x14ac:dyDescent="0.25">
      <c r="B15" s="76" t="str">
        <f>Accueil!B13</f>
        <v>LOSMANDY G11</v>
      </c>
      <c r="C15" s="77" t="str">
        <f>Accueil!C13</f>
        <v>G11</v>
      </c>
      <c r="D15" s="78" t="str">
        <f>Accueil!D13</f>
        <v>Gemini 2</v>
      </c>
      <c r="E15" s="94"/>
      <c r="F15" s="85"/>
      <c r="G15" s="76" t="str">
        <f>Accueil!G13</f>
        <v>SBIG CC</v>
      </c>
      <c r="H15" s="77" t="str">
        <f>Accueil!H13</f>
        <v>ccd</v>
      </c>
      <c r="I15" s="77" t="str">
        <f>Accueil!I13</f>
        <v>7,4µ</v>
      </c>
      <c r="J15" s="77" t="str">
        <f>Accueil!J13</f>
        <v>640x480</v>
      </c>
      <c r="K15" s="78" t="str">
        <f>Accueil!K13</f>
        <v>Couleur</v>
      </c>
    </row>
    <row r="16" spans="1:12" x14ac:dyDescent="0.25">
      <c r="B16" s="79">
        <f>Accueil!B14</f>
        <v>0</v>
      </c>
      <c r="C16" s="80">
        <f>Accueil!C14</f>
        <v>0</v>
      </c>
      <c r="D16" s="81">
        <f>Accueil!D14</f>
        <v>0</v>
      </c>
      <c r="E16" s="95"/>
      <c r="F16" s="85"/>
      <c r="G16" s="79">
        <f>Accueil!G14</f>
        <v>0</v>
      </c>
      <c r="H16" s="80">
        <f>Accueil!H14</f>
        <v>0</v>
      </c>
      <c r="I16" s="80">
        <f>Accueil!I14</f>
        <v>0</v>
      </c>
      <c r="J16" s="80">
        <f>Accueil!J14</f>
        <v>0</v>
      </c>
      <c r="K16" s="81">
        <f>Accueil!K14</f>
        <v>0</v>
      </c>
    </row>
    <row r="17" spans="2:11" x14ac:dyDescent="0.25">
      <c r="B17" s="79">
        <f>Accueil!B15</f>
        <v>0</v>
      </c>
      <c r="C17" s="80">
        <f>Accueil!C15</f>
        <v>0</v>
      </c>
      <c r="D17" s="81">
        <f>Accueil!D15</f>
        <v>0</v>
      </c>
      <c r="E17" s="95"/>
      <c r="F17" s="85"/>
      <c r="G17" s="79">
        <f>Accueil!G15</f>
        <v>0</v>
      </c>
      <c r="H17" s="80">
        <f>Accueil!H15</f>
        <v>0</v>
      </c>
      <c r="I17" s="80">
        <f>Accueil!I15</f>
        <v>0</v>
      </c>
      <c r="J17" s="80">
        <f>Accueil!J15</f>
        <v>0</v>
      </c>
      <c r="K17" s="81">
        <f>Accueil!K15</f>
        <v>0</v>
      </c>
    </row>
    <row r="18" spans="2:11" ht="15.75" thickBot="1" x14ac:dyDescent="0.3">
      <c r="B18" s="82">
        <f>Accueil!B16</f>
        <v>0</v>
      </c>
      <c r="C18" s="83">
        <f>Accueil!C16</f>
        <v>0</v>
      </c>
      <c r="D18" s="84">
        <f>Accueil!D16</f>
        <v>0</v>
      </c>
      <c r="E18" s="95"/>
      <c r="F18" s="85"/>
      <c r="G18" s="82">
        <f>Accueil!G16</f>
        <v>0</v>
      </c>
      <c r="H18" s="83">
        <f>Accueil!H16</f>
        <v>0</v>
      </c>
      <c r="I18" s="83">
        <f>Accueil!I16</f>
        <v>0</v>
      </c>
      <c r="J18" s="83">
        <f>Accueil!J16</f>
        <v>0</v>
      </c>
      <c r="K18" s="84">
        <f>Accueil!K16</f>
        <v>0</v>
      </c>
    </row>
    <row r="19" spans="2:11" s="71" customFormat="1" x14ac:dyDescent="0.25">
      <c r="B19" s="86"/>
      <c r="C19" s="86"/>
      <c r="D19" s="86"/>
      <c r="E19" s="85"/>
      <c r="F19" s="85"/>
      <c r="G19" s="86"/>
      <c r="H19" s="86"/>
      <c r="I19" s="86"/>
      <c r="J19" s="86"/>
      <c r="K19" s="86"/>
    </row>
    <row r="20" spans="2:11" x14ac:dyDescent="0.25">
      <c r="B20" s="98" t="s">
        <v>97</v>
      </c>
      <c r="C20" s="98" t="s">
        <v>109</v>
      </c>
      <c r="D20" s="98" t="s">
        <v>171</v>
      </c>
      <c r="E20" s="85"/>
      <c r="F20" s="86"/>
      <c r="G20" s="103" t="s">
        <v>102</v>
      </c>
      <c r="H20" s="103" t="s">
        <v>142</v>
      </c>
      <c r="I20" s="103" t="s">
        <v>104</v>
      </c>
      <c r="J20" s="86"/>
      <c r="K20" s="86"/>
    </row>
    <row r="21" spans="2:11" ht="15.75" thickBot="1" x14ac:dyDescent="0.3">
      <c r="B21" t="s">
        <v>172</v>
      </c>
      <c r="C21" s="98" t="s">
        <v>173</v>
      </c>
      <c r="D21" s="98" t="s">
        <v>173</v>
      </c>
      <c r="E21" s="85"/>
      <c r="F21" s="86"/>
      <c r="G21" t="s">
        <v>172</v>
      </c>
      <c r="H21" s="103" t="s">
        <v>173</v>
      </c>
      <c r="I21" s="103" t="s">
        <v>173</v>
      </c>
      <c r="J21" s="86"/>
      <c r="K21" s="86"/>
    </row>
    <row r="22" spans="2:11" x14ac:dyDescent="0.25">
      <c r="B22" s="76" t="str">
        <f>Accueil!B19</f>
        <v>celestron</v>
      </c>
      <c r="C22" s="77" t="str">
        <f>Accueil!C19</f>
        <v>omni</v>
      </c>
      <c r="D22" s="78" t="str">
        <f>Accueil!D19</f>
        <v>X2</v>
      </c>
      <c r="E22" s="86"/>
      <c r="F22" s="86"/>
      <c r="G22" s="76" t="str">
        <f>Accueil!G19</f>
        <v>Luminance</v>
      </c>
      <c r="H22" s="77" t="str">
        <f>Accueil!H19</f>
        <v>#2459423</v>
      </c>
      <c r="I22" s="115" t="str">
        <f>Accueil!I19</f>
        <v>36 mm</v>
      </c>
      <c r="J22" s="95"/>
      <c r="K22" s="86"/>
    </row>
    <row r="23" spans="2:11" x14ac:dyDescent="0.25">
      <c r="B23" s="79">
        <f>Accueil!B20</f>
        <v>0</v>
      </c>
      <c r="C23" s="80">
        <f>Accueil!C20</f>
        <v>0</v>
      </c>
      <c r="D23" s="81">
        <f>Accueil!D20</f>
        <v>0</v>
      </c>
      <c r="E23" s="86"/>
      <c r="F23" s="86"/>
      <c r="G23" s="79" t="str">
        <f>Accueil!G20</f>
        <v>Rouge</v>
      </c>
      <c r="H23" s="80" t="str">
        <f>Accueil!H20</f>
        <v>#2459422R</v>
      </c>
      <c r="I23" s="92" t="str">
        <f>Accueil!I20</f>
        <v>36 mm</v>
      </c>
      <c r="J23" s="95"/>
      <c r="K23" s="86"/>
    </row>
    <row r="24" spans="2:11" x14ac:dyDescent="0.25">
      <c r="B24" s="79">
        <f>Accueil!B21</f>
        <v>0</v>
      </c>
      <c r="C24" s="80">
        <f>Accueil!C21</f>
        <v>0</v>
      </c>
      <c r="D24" s="81">
        <f>Accueil!D21</f>
        <v>0</v>
      </c>
      <c r="E24" s="86"/>
      <c r="F24" s="86"/>
      <c r="G24" s="79" t="str">
        <f>Accueil!G21</f>
        <v>Vert</v>
      </c>
      <c r="H24" s="80" t="str">
        <f>Accueil!H21</f>
        <v>#2459422G</v>
      </c>
      <c r="I24" s="92" t="str">
        <f>Accueil!I21</f>
        <v>36 mm</v>
      </c>
      <c r="J24" s="95"/>
      <c r="K24" s="86"/>
    </row>
    <row r="25" spans="2:11" ht="15.75" thickBot="1" x14ac:dyDescent="0.3">
      <c r="B25" s="82">
        <f>Accueil!B22</f>
        <v>0</v>
      </c>
      <c r="C25" s="83">
        <f>Accueil!C22</f>
        <v>0</v>
      </c>
      <c r="D25" s="84">
        <f>Accueil!D22</f>
        <v>0</v>
      </c>
      <c r="E25" s="86"/>
      <c r="F25" s="86"/>
      <c r="G25" s="79" t="str">
        <f>Accueil!G22</f>
        <v>Bleu</v>
      </c>
      <c r="H25" s="80" t="str">
        <f>Accueil!H22</f>
        <v>#2459422B</v>
      </c>
      <c r="I25" s="92" t="str">
        <f>Accueil!I22</f>
        <v>36 mm</v>
      </c>
      <c r="J25" s="95"/>
      <c r="K25" s="86"/>
    </row>
    <row r="26" spans="2:11" x14ac:dyDescent="0.25">
      <c r="B26" s="114"/>
      <c r="C26" s="114"/>
      <c r="D26" s="114"/>
      <c r="E26" s="86"/>
      <c r="F26" s="86"/>
      <c r="G26" s="79" t="str">
        <f>Accueil!G23</f>
        <v>SII</v>
      </c>
      <c r="H26" s="80" t="str">
        <f>Accueil!H23</f>
        <v>#2459432</v>
      </c>
      <c r="I26" s="92" t="str">
        <f>Accueil!I23</f>
        <v>36 mm</v>
      </c>
      <c r="J26" s="95"/>
      <c r="K26" s="86"/>
    </row>
    <row r="27" spans="2:11" x14ac:dyDescent="0.25">
      <c r="B27" s="99" t="s">
        <v>103</v>
      </c>
      <c r="C27" s="99"/>
      <c r="D27" s="99"/>
      <c r="E27" s="85"/>
      <c r="F27" s="86"/>
      <c r="G27" s="79" t="str">
        <f>Accueil!G24</f>
        <v>Halpha</v>
      </c>
      <c r="H27" s="80" t="str">
        <f>Accueil!H24</f>
        <v>#2459431</v>
      </c>
      <c r="I27" s="92" t="str">
        <f>Accueil!I24</f>
        <v>36 mm</v>
      </c>
      <c r="J27" s="95"/>
      <c r="K27" s="86"/>
    </row>
    <row r="28" spans="2:11" ht="15.75" thickBot="1" x14ac:dyDescent="0.3">
      <c r="B28" t="s">
        <v>172</v>
      </c>
      <c r="C28" t="s">
        <v>173</v>
      </c>
      <c r="D28" t="s">
        <v>173</v>
      </c>
      <c r="E28" s="85"/>
      <c r="F28" s="86"/>
      <c r="G28" s="82" t="str">
        <f>Accueil!G25</f>
        <v>OII</v>
      </c>
      <c r="H28" s="83" t="str">
        <f>Accueil!H25</f>
        <v>#2459433</v>
      </c>
      <c r="I28" s="84" t="str">
        <f>Accueil!I25</f>
        <v>36 mm</v>
      </c>
      <c r="J28" s="95"/>
      <c r="K28" s="86"/>
    </row>
    <row r="29" spans="2:11" x14ac:dyDescent="0.25">
      <c r="B29" s="76" t="str">
        <f>Accueil!B25</f>
        <v xml:space="preserve">Celestron </v>
      </c>
      <c r="C29" s="77">
        <f>Accueil!C25</f>
        <v>0.63</v>
      </c>
      <c r="D29" s="78">
        <f>Accueil!D25</f>
        <v>6.3</v>
      </c>
      <c r="E29" s="85"/>
      <c r="F29" s="86"/>
      <c r="G29" s="86"/>
      <c r="H29" s="86"/>
      <c r="I29" s="86"/>
      <c r="J29" s="86"/>
      <c r="K29" s="86"/>
    </row>
    <row r="30" spans="2:11" x14ac:dyDescent="0.25">
      <c r="B30" s="79" t="str">
        <f>Accueil!B26</f>
        <v>Skywatcher</v>
      </c>
      <c r="C30" s="80">
        <f>Accueil!C26</f>
        <v>0.83</v>
      </c>
      <c r="D30" s="81">
        <f>Accueil!D26</f>
        <v>8.3000000000000007</v>
      </c>
      <c r="E30" s="85"/>
      <c r="F30" s="86"/>
      <c r="G30" s="104" t="s">
        <v>96</v>
      </c>
      <c r="H30" s="104" t="s">
        <v>98</v>
      </c>
      <c r="I30" s="104" t="s">
        <v>99</v>
      </c>
      <c r="J30" s="104" t="s">
        <v>164</v>
      </c>
      <c r="K30" s="104" t="s">
        <v>76</v>
      </c>
    </row>
    <row r="31" spans="2:11" ht="15.75" thickBot="1" x14ac:dyDescent="0.3">
      <c r="B31" s="79">
        <f>Accueil!B27</f>
        <v>0</v>
      </c>
      <c r="C31" s="80">
        <f>Accueil!C27</f>
        <v>0</v>
      </c>
      <c r="D31" s="81">
        <f>Accueil!D27</f>
        <v>0</v>
      </c>
      <c r="E31" s="85"/>
      <c r="F31" s="85"/>
      <c r="G31" t="s">
        <v>172</v>
      </c>
      <c r="H31" s="142" t="s">
        <v>173</v>
      </c>
      <c r="I31" s="142" t="s">
        <v>173</v>
      </c>
      <c r="J31" s="142" t="s">
        <v>173</v>
      </c>
      <c r="K31" s="142" t="s">
        <v>173</v>
      </c>
    </row>
    <row r="32" spans="2:11" ht="15.75" thickBot="1" x14ac:dyDescent="0.3">
      <c r="B32" s="82">
        <f>Accueil!B28</f>
        <v>0</v>
      </c>
      <c r="C32" s="83">
        <f>Accueil!C28</f>
        <v>0</v>
      </c>
      <c r="D32" s="84">
        <f>Accueil!D28</f>
        <v>0</v>
      </c>
      <c r="E32" s="85"/>
      <c r="F32" s="85"/>
      <c r="G32" s="76" t="str">
        <f>Accueil!G28</f>
        <v>Baader Mark IV</v>
      </c>
      <c r="H32" s="77" t="str">
        <f>Accueil!H28</f>
        <v>8   24</v>
      </c>
      <c r="I32" s="77" t="str">
        <f>Accueil!I28</f>
        <v>MAX 68°</v>
      </c>
      <c r="J32" s="77" t="str">
        <f>Accueil!J28</f>
        <v>1,25''</v>
      </c>
      <c r="K32" s="78" t="str">
        <f>Accueil!K28</f>
        <v>BPGC</v>
      </c>
    </row>
    <row r="33" spans="2:11" x14ac:dyDescent="0.25">
      <c r="B33" s="114"/>
      <c r="C33" s="114"/>
      <c r="D33" s="114"/>
      <c r="E33" s="87"/>
      <c r="F33" s="86"/>
      <c r="G33" s="79" t="str">
        <f>Accueil!G29</f>
        <v>Super Plossl</v>
      </c>
      <c r="H33" s="80">
        <f>Accueil!H29</f>
        <v>40</v>
      </c>
      <c r="I33" s="80">
        <f>Accueil!I29</f>
        <v>52</v>
      </c>
      <c r="J33" s="80" t="str">
        <f>Accueil!J29</f>
        <v>1,25''</v>
      </c>
      <c r="K33" s="81" t="str">
        <f>Accueil!K29</f>
        <v>MC</v>
      </c>
    </row>
    <row r="34" spans="2:11" x14ac:dyDescent="0.25">
      <c r="B34" s="101" t="s">
        <v>146</v>
      </c>
      <c r="C34" s="101"/>
      <c r="D34" s="86"/>
      <c r="E34" s="86"/>
      <c r="F34" s="86"/>
      <c r="G34" s="79">
        <f>Accueil!G30</f>
        <v>0</v>
      </c>
      <c r="H34" s="80">
        <f>Accueil!H30</f>
        <v>0</v>
      </c>
      <c r="I34" s="80">
        <f>Accueil!I30</f>
        <v>0</v>
      </c>
      <c r="J34" s="80">
        <f>Accueil!J30</f>
        <v>0</v>
      </c>
      <c r="K34" s="81">
        <f>Accueil!K30</f>
        <v>0</v>
      </c>
    </row>
    <row r="35" spans="2:11" ht="15.75" thickBot="1" x14ac:dyDescent="0.3">
      <c r="B35" t="s">
        <v>172</v>
      </c>
      <c r="C35" s="65" t="s">
        <v>173</v>
      </c>
      <c r="D35" s="64"/>
      <c r="E35" s="86"/>
      <c r="F35" s="86"/>
      <c r="G35" s="79">
        <f>Accueil!G31</f>
        <v>0</v>
      </c>
      <c r="H35" s="80">
        <f>Accueil!H31</f>
        <v>0</v>
      </c>
      <c r="I35" s="80">
        <f>Accueil!I31</f>
        <v>0</v>
      </c>
      <c r="J35" s="80">
        <f>Accueil!J31</f>
        <v>0</v>
      </c>
      <c r="K35" s="81">
        <f>Accueil!K31</f>
        <v>0</v>
      </c>
    </row>
    <row r="36" spans="2:11" x14ac:dyDescent="0.25">
      <c r="B36" s="76" t="str">
        <f>Accueil!B31</f>
        <v>SKYWATCHER 80 ED</v>
      </c>
      <c r="C36" s="115" t="str">
        <f>Accueil!C31</f>
        <v>80 mm</v>
      </c>
      <c r="D36" s="95"/>
      <c r="E36" s="86"/>
      <c r="F36" s="86"/>
      <c r="G36" s="79">
        <f>Accueil!G32</f>
        <v>0</v>
      </c>
      <c r="H36" s="80">
        <f>Accueil!H32</f>
        <v>0</v>
      </c>
      <c r="I36" s="80">
        <f>Accueil!I32</f>
        <v>0</v>
      </c>
      <c r="J36" s="80">
        <f>Accueil!J32</f>
        <v>0</v>
      </c>
      <c r="K36" s="81">
        <f>Accueil!K32</f>
        <v>0</v>
      </c>
    </row>
    <row r="37" spans="2:11" x14ac:dyDescent="0.25">
      <c r="B37" s="79" t="str">
        <f>Accueil!B32</f>
        <v>Générique</v>
      </c>
      <c r="C37" s="92" t="str">
        <f>Accueil!C32</f>
        <v>50 mm</v>
      </c>
      <c r="D37" s="95"/>
      <c r="E37" s="85"/>
      <c r="F37" s="85"/>
      <c r="G37" s="79">
        <f>Accueil!G33</f>
        <v>0</v>
      </c>
      <c r="H37" s="80">
        <f>Accueil!H33</f>
        <v>0</v>
      </c>
      <c r="I37" s="80">
        <f>Accueil!I33</f>
        <v>0</v>
      </c>
      <c r="J37" s="80">
        <f>Accueil!J33</f>
        <v>0</v>
      </c>
      <c r="K37" s="81">
        <f>Accueil!K33</f>
        <v>0</v>
      </c>
    </row>
    <row r="38" spans="2:11" x14ac:dyDescent="0.25">
      <c r="B38" s="79">
        <f>Accueil!B33</f>
        <v>0</v>
      </c>
      <c r="C38" s="92">
        <f>Accueil!C33</f>
        <v>0</v>
      </c>
      <c r="D38" s="95"/>
      <c r="E38" s="85"/>
      <c r="F38" s="85"/>
      <c r="G38" s="79">
        <f>Accueil!G34</f>
        <v>0</v>
      </c>
      <c r="H38" s="80">
        <f>Accueil!H34</f>
        <v>0</v>
      </c>
      <c r="I38" s="80">
        <f>Accueil!I34</f>
        <v>0</v>
      </c>
      <c r="J38" s="80">
        <f>Accueil!J34</f>
        <v>0</v>
      </c>
      <c r="K38" s="81">
        <f>Accueil!K34</f>
        <v>0</v>
      </c>
    </row>
    <row r="39" spans="2:11" ht="15.75" thickBot="1" x14ac:dyDescent="0.3">
      <c r="B39" s="82">
        <f>Accueil!B34</f>
        <v>0</v>
      </c>
      <c r="C39" s="93">
        <f>Accueil!C34</f>
        <v>0</v>
      </c>
      <c r="D39" s="95"/>
      <c r="E39" s="85"/>
      <c r="F39" s="85"/>
      <c r="G39" s="79">
        <f>Accueil!G35</f>
        <v>0</v>
      </c>
      <c r="H39" s="80">
        <f>Accueil!H35</f>
        <v>0</v>
      </c>
      <c r="I39" s="80">
        <f>Accueil!I35</f>
        <v>0</v>
      </c>
      <c r="J39" s="80">
        <f>Accueil!J35</f>
        <v>0</v>
      </c>
      <c r="K39" s="81">
        <f>Accueil!K35</f>
        <v>0</v>
      </c>
    </row>
    <row r="40" spans="2:11" x14ac:dyDescent="0.25">
      <c r="B40" s="114"/>
      <c r="C40" s="114"/>
      <c r="D40" s="86"/>
      <c r="E40" s="85"/>
      <c r="F40" s="85"/>
      <c r="G40" s="79">
        <f>Accueil!G36</f>
        <v>0</v>
      </c>
      <c r="H40" s="80">
        <f>Accueil!H36</f>
        <v>0</v>
      </c>
      <c r="I40" s="80">
        <f>Accueil!I36</f>
        <v>0</v>
      </c>
      <c r="J40" s="80">
        <f>Accueil!J36</f>
        <v>0</v>
      </c>
      <c r="K40" s="81">
        <f>Accueil!K36</f>
        <v>0</v>
      </c>
    </row>
    <row r="41" spans="2:11" ht="15.75" thickBot="1" x14ac:dyDescent="0.3">
      <c r="B41" s="100" t="s">
        <v>158</v>
      </c>
      <c r="C41" s="100"/>
      <c r="D41" s="100"/>
      <c r="E41" s="64"/>
      <c r="F41" s="64"/>
      <c r="G41" s="82">
        <f>Accueil!G37</f>
        <v>0</v>
      </c>
      <c r="H41" s="83">
        <f>Accueil!H37</f>
        <v>0</v>
      </c>
      <c r="I41" s="83">
        <f>Accueil!I37</f>
        <v>0</v>
      </c>
      <c r="J41" s="83">
        <f>Accueil!J37</f>
        <v>0</v>
      </c>
      <c r="K41" s="84">
        <f>Accueil!K37</f>
        <v>0</v>
      </c>
    </row>
    <row r="42" spans="2:11" ht="15.75" thickBot="1" x14ac:dyDescent="0.3">
      <c r="B42" t="s">
        <v>172</v>
      </c>
      <c r="C42" s="63" t="s">
        <v>173</v>
      </c>
      <c r="D42" s="63" t="s">
        <v>173</v>
      </c>
      <c r="E42" s="64"/>
      <c r="F42" s="64"/>
      <c r="G42" s="64"/>
      <c r="H42" s="64"/>
      <c r="I42" s="64"/>
      <c r="J42" s="64"/>
      <c r="K42" s="64"/>
    </row>
    <row r="43" spans="2:11" ht="15.75" thickBot="1" x14ac:dyDescent="0.3">
      <c r="B43" s="111" t="str">
        <f>Accueil!B37</f>
        <v>Starlight Xpress 36 mm</v>
      </c>
      <c r="C43" s="112" t="str">
        <f>Accueil!C37</f>
        <v>7 filtres</v>
      </c>
      <c r="D43" s="113" t="str">
        <f>Accueil!D37</f>
        <v>USB</v>
      </c>
      <c r="E43" s="64"/>
      <c r="F43" s="64"/>
      <c r="G43" s="64"/>
      <c r="H43" s="64"/>
      <c r="I43" s="64"/>
      <c r="J43" s="64"/>
      <c r="K43" s="64"/>
    </row>
    <row r="44" spans="2:11" x14ac:dyDescent="0.25"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2:11" x14ac:dyDescent="0.25">
      <c r="B45" s="64"/>
      <c r="C45" s="64"/>
      <c r="D45" s="64"/>
      <c r="E45" s="64"/>
      <c r="F45" s="64"/>
      <c r="G45" s="64"/>
      <c r="H45" s="64"/>
      <c r="I45" s="64"/>
      <c r="J45" s="64"/>
      <c r="K45" s="64"/>
    </row>
  </sheetData>
  <sheetProtection sheet="1" objects="1" scenarios="1"/>
  <mergeCells count="1">
    <mergeCell ref="B2:K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Accueil</vt:lpstr>
      <vt:lpstr>Acquisition</vt:lpstr>
      <vt:lpstr>Base de donnée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</dc:creator>
  <cp:lastModifiedBy>Stefan56</cp:lastModifiedBy>
  <cp:lastPrinted>2019-12-20T23:49:13Z</cp:lastPrinted>
  <dcterms:created xsi:type="dcterms:W3CDTF">2019-12-18T20:15:05Z</dcterms:created>
  <dcterms:modified xsi:type="dcterms:W3CDTF">2019-12-21T14:28:16Z</dcterms:modified>
</cp:coreProperties>
</file>