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7965"/>
  </bookViews>
  <sheets>
    <sheet name="2020" sheetId="4" r:id="rId1"/>
  </sheets>
  <definedNames>
    <definedName name="Fer">#REF!</definedName>
    <definedName name="JoursDeSemaine">#REF!</definedName>
  </definedNames>
  <calcPr calcId="125725"/>
</workbook>
</file>

<file path=xl/calcChain.xml><?xml version="1.0" encoding="utf-8"?>
<calcChain xmlns="http://schemas.openxmlformats.org/spreadsheetml/2006/main">
  <c r="H5" i="4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4"/>
  <c r="H3"/>
  <c r="C3"/>
  <c r="J3" s="1"/>
  <c r="K3"/>
  <c r="K27" l="1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8"/>
  <c r="K29"/>
  <c r="K30"/>
  <c r="K31"/>
  <c r="K4"/>
  <c r="A3" l="1"/>
  <c r="I3" l="1"/>
  <c r="B3" l="1"/>
  <c r="C4" l="1"/>
  <c r="A4" s="1"/>
  <c r="I4" l="1"/>
  <c r="J4"/>
  <c r="B4"/>
  <c r="C5"/>
  <c r="A5" s="1"/>
  <c r="C6" l="1"/>
  <c r="I5"/>
  <c r="J5"/>
  <c r="B5"/>
  <c r="B6" l="1"/>
  <c r="A6"/>
  <c r="C7"/>
  <c r="I7" s="1"/>
  <c r="I6"/>
  <c r="J6"/>
  <c r="B7" l="1"/>
  <c r="A7"/>
  <c r="C8"/>
  <c r="J7"/>
  <c r="B8" l="1"/>
  <c r="A8"/>
  <c r="C9"/>
  <c r="I8"/>
  <c r="J8"/>
  <c r="I9" l="1"/>
  <c r="A9"/>
  <c r="B9"/>
  <c r="C10"/>
  <c r="J9"/>
  <c r="I10" l="1"/>
  <c r="A10"/>
  <c r="B10"/>
  <c r="C11"/>
  <c r="J10"/>
  <c r="B11" l="1"/>
  <c r="A11"/>
  <c r="C12"/>
  <c r="J11"/>
  <c r="I11"/>
  <c r="B12" l="1"/>
  <c r="A12"/>
  <c r="C13"/>
  <c r="I12"/>
  <c r="J12"/>
  <c r="B13" l="1"/>
  <c r="A13"/>
  <c r="C14"/>
  <c r="J13"/>
  <c r="I13"/>
  <c r="B14" l="1"/>
  <c r="A14"/>
  <c r="C15"/>
  <c r="I14"/>
  <c r="J14"/>
  <c r="B15" l="1"/>
  <c r="A15"/>
  <c r="C16"/>
  <c r="I15"/>
  <c r="J15"/>
  <c r="B16" l="1"/>
  <c r="A16"/>
  <c r="C17"/>
  <c r="I16"/>
  <c r="J16"/>
  <c r="B17" l="1"/>
  <c r="A17"/>
  <c r="C18"/>
  <c r="I17"/>
  <c r="J17"/>
  <c r="B18" l="1"/>
  <c r="A18"/>
  <c r="C19"/>
  <c r="I18"/>
  <c r="J18"/>
  <c r="B19" l="1"/>
  <c r="A19"/>
  <c r="C20"/>
  <c r="J19"/>
  <c r="I19"/>
  <c r="B20" l="1"/>
  <c r="A20"/>
  <c r="C21"/>
  <c r="I20"/>
  <c r="J20"/>
  <c r="B21" l="1"/>
  <c r="A21"/>
  <c r="C22"/>
  <c r="I21"/>
  <c r="J21"/>
  <c r="B22" l="1"/>
  <c r="A22"/>
  <c r="C23"/>
  <c r="I22"/>
  <c r="J22"/>
  <c r="B23" l="1"/>
  <c r="A23"/>
  <c r="C24"/>
  <c r="I23"/>
  <c r="J23"/>
  <c r="B24" l="1"/>
  <c r="A24"/>
  <c r="C25"/>
  <c r="I24"/>
  <c r="J24"/>
  <c r="B25" l="1"/>
  <c r="A25"/>
  <c r="C26"/>
  <c r="I25"/>
  <c r="J25"/>
  <c r="B26" l="1"/>
  <c r="A26"/>
  <c r="C27"/>
  <c r="I26"/>
  <c r="J26"/>
  <c r="B27" l="1"/>
  <c r="A27"/>
  <c r="C28"/>
  <c r="J27"/>
  <c r="I27"/>
  <c r="B28" l="1"/>
  <c r="A28"/>
  <c r="C29"/>
  <c r="I28"/>
  <c r="J28"/>
  <c r="B29" l="1"/>
  <c r="A29"/>
  <c r="C30"/>
  <c r="J29"/>
  <c r="I29"/>
  <c r="B30" l="1"/>
  <c r="A30"/>
  <c r="C31"/>
  <c r="J31" s="1"/>
  <c r="I30"/>
  <c r="J30"/>
  <c r="B31" l="1"/>
  <c r="A31"/>
  <c r="C32"/>
  <c r="I31"/>
  <c r="B32" l="1"/>
  <c r="A32"/>
  <c r="C33"/>
  <c r="J33" s="1"/>
  <c r="I32"/>
  <c r="J32"/>
  <c r="B33" l="1"/>
  <c r="A33"/>
  <c r="I33"/>
</calcChain>
</file>

<file path=xl/sharedStrings.xml><?xml version="1.0" encoding="utf-8"?>
<sst xmlns="http://schemas.openxmlformats.org/spreadsheetml/2006/main" count="10" uniqueCount="10">
  <si>
    <t>Date</t>
  </si>
  <si>
    <t>Cumul
/Jour</t>
  </si>
  <si>
    <t>Cumul
/Semaine</t>
  </si>
  <si>
    <t>Cumul
/Mois</t>
  </si>
  <si>
    <t>Jour de 
Semaine</t>
  </si>
  <si>
    <t>Heure 
Arrivée</t>
  </si>
  <si>
    <t>Début 
Pause</t>
  </si>
  <si>
    <t>Fin 
Pause</t>
  </si>
  <si>
    <t>Heure 
Départ</t>
  </si>
  <si>
    <t>Nuit</t>
  </si>
</sst>
</file>

<file path=xl/styles.xml><?xml version="1.0" encoding="utf-8"?>
<styleSheet xmlns="http://schemas.openxmlformats.org/spreadsheetml/2006/main">
  <numFmts count="3">
    <numFmt numFmtId="164" formatCode="dddd"/>
    <numFmt numFmtId="165" formatCode="yyyy"/>
    <numFmt numFmtId="166" formatCode="[h]&quot;h&quot;mm;"/>
  </numFmts>
  <fonts count="7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left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>
      <alignment horizontal="left" vertical="center"/>
    </xf>
    <xf numFmtId="166" fontId="1" fillId="0" borderId="0" xfId="0" applyNumberFormat="1" applyFont="1" applyFill="1" applyBorder="1" applyAlignment="1">
      <alignment horizontal="left" vertical="center"/>
    </xf>
    <xf numFmtId="166" fontId="2" fillId="0" borderId="0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vertical="center"/>
    </xf>
    <xf numFmtId="166" fontId="3" fillId="0" borderId="2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Fill="1" applyBorder="1" applyAlignment="1">
      <alignment horizontal="center" vertical="center"/>
    </xf>
    <xf numFmtId="166" fontId="1" fillId="0" borderId="4" xfId="0" applyNumberFormat="1" applyFont="1" applyFill="1" applyBorder="1" applyAlignment="1">
      <alignment vertical="center"/>
    </xf>
    <xf numFmtId="166" fontId="1" fillId="0" borderId="3" xfId="0" applyNumberFormat="1" applyFont="1" applyFill="1" applyBorder="1" applyAlignment="1">
      <alignment horizontal="center" vertical="center"/>
    </xf>
    <xf numFmtId="166" fontId="6" fillId="0" borderId="0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5">
    <dxf>
      <font>
        <b/>
        <i/>
        <color rgb="FFFF0000"/>
      </font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F33"/>
  <sheetViews>
    <sheetView tabSelected="1" zoomScaleNormal="100" workbookViewId="0">
      <selection activeCell="N14" sqref="N14"/>
    </sheetView>
  </sheetViews>
  <sheetFormatPr baseColWidth="10" defaultRowHeight="12"/>
  <cols>
    <col min="1" max="1" width="12.140625" style="5" bestFit="1" customWidth="1"/>
    <col min="2" max="2" width="9.85546875" style="6" bestFit="1" customWidth="1"/>
    <col min="3" max="3" width="10.7109375" style="3" bestFit="1" customWidth="1"/>
    <col min="4" max="7" width="9.5703125" style="17" customWidth="1"/>
    <col min="8" max="8" width="9.85546875" style="21" customWidth="1"/>
    <col min="9" max="9" width="10.28515625" style="21" bestFit="1" customWidth="1"/>
    <col min="10" max="10" width="15.42578125" style="21" bestFit="1" customWidth="1"/>
    <col min="11" max="11" width="8.5703125" style="15" customWidth="1"/>
    <col min="12" max="12" width="11.42578125" style="4"/>
    <col min="13" max="16384" width="11.42578125" style="5"/>
  </cols>
  <sheetData>
    <row r="2" spans="1:32" s="1" customFormat="1" ht="30">
      <c r="A2" s="12">
        <v>2020</v>
      </c>
      <c r="B2" s="10" t="s">
        <v>4</v>
      </c>
      <c r="C2" s="11" t="s">
        <v>0</v>
      </c>
      <c r="D2" s="20" t="s">
        <v>5</v>
      </c>
      <c r="E2" s="20" t="s">
        <v>6</v>
      </c>
      <c r="F2" s="20" t="s">
        <v>7</v>
      </c>
      <c r="G2" s="20" t="s">
        <v>8</v>
      </c>
      <c r="H2" s="20" t="s">
        <v>1</v>
      </c>
      <c r="I2" s="20" t="s">
        <v>2</v>
      </c>
      <c r="J2" s="20" t="s">
        <v>3</v>
      </c>
      <c r="K2" s="16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A3" s="7" t="str">
        <f>"Sem "&amp; WEEKNUM(C3)</f>
        <v>Sem 28</v>
      </c>
      <c r="B3" s="8">
        <f>C3</f>
        <v>2020</v>
      </c>
      <c r="C3" s="9">
        <f>A2</f>
        <v>2020</v>
      </c>
      <c r="D3" s="13">
        <v>0.79166666666666663</v>
      </c>
      <c r="E3" s="13"/>
      <c r="F3" s="13"/>
      <c r="G3" s="13">
        <v>0.20833333333333334</v>
      </c>
      <c r="H3" s="14">
        <f>IF(G3="","",(MOD(E3-D3+G3-F3,1)))</f>
        <v>0.41666666666666674</v>
      </c>
      <c r="I3" s="14" t="str">
        <f>IF(WEEKDAY(C3,2)=7,SUM(H1:H3),"")</f>
        <v/>
      </c>
      <c r="J3" s="19" t="str">
        <f>IF(EOMONTH(C3,0)=C3,
SUMPRODUCT((MONTH(C$3:C3)=MONTH(C3))*(H$3:H3)),"")</f>
        <v/>
      </c>
      <c r="K3" s="15">
        <f>MOD(G3-D3,1)-IF(G3&gt;D3,MAX(0,MIN(G3,22/24)-MAX(D3,6/24)),MAX(0,22/24-MAX(D3,6/24))+MAX(0,MIN(G3,22/24)-6/24))</f>
        <v>0.29166666666666674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>
      <c r="A4" s="7" t="str">
        <f t="shared" ref="A4:A33" si="0">"Sem "&amp; WEEKNUM(C4)</f>
        <v>Sem 28</v>
      </c>
      <c r="B4" s="8">
        <f t="shared" ref="B4:B33" si="1">C4</f>
        <v>2021</v>
      </c>
      <c r="C4" s="9">
        <f>C3+1</f>
        <v>2021</v>
      </c>
      <c r="D4" s="13">
        <v>0.79166666666666663</v>
      </c>
      <c r="E4" s="13"/>
      <c r="F4" s="13"/>
      <c r="G4" s="13">
        <v>0.20833333333333334</v>
      </c>
      <c r="H4" s="14">
        <f>IF(G4="","",(MOD(E4-D4+G4-F4,1)))</f>
        <v>0.41666666666666674</v>
      </c>
      <c r="I4" s="14" t="str">
        <f>IF(WEEKDAY(C4,2)=7,SUM(H1:H4),"")</f>
        <v/>
      </c>
      <c r="J4" s="19" t="str">
        <f>IF(EOMONTH(C4,0)=C4,
SUMPRODUCT((MONTH(C$3:C4)=MONTH(C4))*(H$3:H4)),"")</f>
        <v/>
      </c>
      <c r="K4" s="15">
        <f>MOD(G4-D4,1)-IF(G4&gt;D4,MAX(0,MIN(G4,22/24)-MAX(D4,6/24)),MAX(0,22/24-MAX(D4,6/24))+MAX(0,MIN(G4,22/24)-6/24))</f>
        <v>0.29166666666666674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>
      <c r="A5" s="7" t="str">
        <f t="shared" si="0"/>
        <v>Sem 28</v>
      </c>
      <c r="B5" s="8">
        <f t="shared" si="1"/>
        <v>2022</v>
      </c>
      <c r="C5" s="9">
        <f t="shared" ref="C5:C33" si="2">C4+1</f>
        <v>2022</v>
      </c>
      <c r="D5" s="13">
        <v>0.79166666666666663</v>
      </c>
      <c r="E5" s="13"/>
      <c r="F5" s="13"/>
      <c r="G5" s="13">
        <v>0.20833333333333334</v>
      </c>
      <c r="H5" s="14">
        <f t="shared" ref="H5:H33" si="3">IF(G5="","",(MOD(E5-D5+G5-F5,1)))</f>
        <v>0.41666666666666674</v>
      </c>
      <c r="I5" s="14" t="str">
        <f>IF(WEEKDAY(C5,2)=7,SUM(H1:H5),"")</f>
        <v/>
      </c>
      <c r="J5" s="19" t="str">
        <f>IF(EOMONTH(C5,0)=C5,
SUMPRODUCT((MONTH(C$3:C5)=MONTH(C5))*(H$3:H5)),"")</f>
        <v/>
      </c>
      <c r="K5" s="15">
        <f t="shared" ref="K5:K31" si="4">MOD(G5-D5,1)-IF(G5&gt;D5,MAX(0,MIN(G5,22/24)-MAX(D5,6/24)),MAX(0,22/24-MAX(D5,6/24))+MAX(0,MIN(G5,22/24)-6/24))</f>
        <v>0.29166666666666674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>
      <c r="A6" s="7" t="str">
        <f t="shared" si="0"/>
        <v>Sem 28</v>
      </c>
      <c r="B6" s="8">
        <f t="shared" si="1"/>
        <v>2023</v>
      </c>
      <c r="C6" s="9">
        <f t="shared" si="2"/>
        <v>2023</v>
      </c>
      <c r="D6" s="13"/>
      <c r="E6" s="13"/>
      <c r="F6" s="13"/>
      <c r="G6" s="13"/>
      <c r="H6" s="14" t="str">
        <f t="shared" si="3"/>
        <v/>
      </c>
      <c r="I6" s="14" t="str">
        <f>IF(WEEKDAY(C6,2)=7,SUM(H1:H6),"")</f>
        <v/>
      </c>
      <c r="J6" s="19" t="str">
        <f>IF(EOMONTH(C6,0)=C6,
SUMPRODUCT((MONTH(C$3:C6)=MONTH(C6))*(H$3:H6)),"")</f>
        <v/>
      </c>
      <c r="K6" s="15">
        <f t="shared" si="4"/>
        <v>-1.3333333333333333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>
      <c r="A7" s="7" t="str">
        <f t="shared" si="0"/>
        <v>Sem 29</v>
      </c>
      <c r="B7" s="8">
        <f t="shared" si="1"/>
        <v>2024</v>
      </c>
      <c r="C7" s="9">
        <f t="shared" si="2"/>
        <v>2024</v>
      </c>
      <c r="D7" s="13"/>
      <c r="E7" s="13"/>
      <c r="F7" s="13"/>
      <c r="G7" s="13"/>
      <c r="H7" s="14" t="str">
        <f t="shared" si="3"/>
        <v/>
      </c>
      <c r="I7" s="14">
        <f>IF(WEEKDAY(C7,2)=7,SUM(H1:H7),"")</f>
        <v>1.2500000000000002</v>
      </c>
      <c r="J7" s="19" t="str">
        <f>IF(EOMONTH(C7,0)=C7,
SUMPRODUCT((MONTH(C$3:C7)=MONTH(C7))*(H$3:H7)),"")</f>
        <v/>
      </c>
      <c r="K7" s="15">
        <f t="shared" si="4"/>
        <v>-1.3333333333333333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>
      <c r="A8" s="7" t="str">
        <f t="shared" si="0"/>
        <v>Sem 29</v>
      </c>
      <c r="B8" s="8">
        <f t="shared" si="1"/>
        <v>2025</v>
      </c>
      <c r="C8" s="9">
        <f t="shared" si="2"/>
        <v>2025</v>
      </c>
      <c r="D8" s="13">
        <v>0.20833333333333334</v>
      </c>
      <c r="E8" s="13"/>
      <c r="F8" s="13"/>
      <c r="G8" s="13">
        <v>0.54166666666666663</v>
      </c>
      <c r="H8" s="14">
        <f t="shared" si="3"/>
        <v>0.33333333333333326</v>
      </c>
      <c r="I8" s="14" t="str">
        <f t="shared" ref="I8:I33" si="5">IF(WEEKDAY(C8,2)=7,SUM(H2:H8),"")</f>
        <v/>
      </c>
      <c r="J8" s="19" t="str">
        <f>IF(EOMONTH(C8,0)=C8,
SUMPRODUCT((MONTH(C$3:C8)=MONTH(C8))*(H$3:H8)),"")</f>
        <v/>
      </c>
      <c r="K8" s="15">
        <f t="shared" si="4"/>
        <v>4.166666666666663E-2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>
      <c r="A9" s="7" t="str">
        <f t="shared" si="0"/>
        <v>Sem 29</v>
      </c>
      <c r="B9" s="8">
        <f t="shared" si="1"/>
        <v>2026</v>
      </c>
      <c r="C9" s="9">
        <f t="shared" si="2"/>
        <v>2026</v>
      </c>
      <c r="D9" s="13">
        <v>0.20833333333333334</v>
      </c>
      <c r="E9" s="13"/>
      <c r="F9" s="13"/>
      <c r="G9" s="13">
        <v>0.54166666666666663</v>
      </c>
      <c r="H9" s="14">
        <f t="shared" si="3"/>
        <v>0.33333333333333326</v>
      </c>
      <c r="I9" s="14" t="str">
        <f>IF(WEEKDAY(C9,2)=7,SUM(H3:H9),"")</f>
        <v/>
      </c>
      <c r="J9" s="19" t="str">
        <f>IF(EOMONTH(C9,0)=C9,
SUMPRODUCT((MONTH(C$3:C9)=MONTH(C9))*(H$3:H9)),"")</f>
        <v/>
      </c>
      <c r="K9" s="15">
        <f t="shared" si="4"/>
        <v>4.166666666666663E-2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>
      <c r="A10" s="7" t="str">
        <f t="shared" si="0"/>
        <v>Sem 29</v>
      </c>
      <c r="B10" s="8">
        <f t="shared" si="1"/>
        <v>2027</v>
      </c>
      <c r="C10" s="9">
        <f t="shared" si="2"/>
        <v>2027</v>
      </c>
      <c r="D10" s="13">
        <v>0.20833333333333334</v>
      </c>
      <c r="E10" s="13"/>
      <c r="F10" s="13"/>
      <c r="G10" s="13">
        <v>0.54166666666666663</v>
      </c>
      <c r="H10" s="14">
        <f t="shared" si="3"/>
        <v>0.33333333333333326</v>
      </c>
      <c r="I10" s="18" t="str">
        <f>IF(WEEKDAY(C10,2)=7,SUM(H4:H10),"")</f>
        <v/>
      </c>
      <c r="J10" s="19" t="str">
        <f>IF(EOMONTH(C10,0)=C10,
SUMPRODUCT((MONTH(C$3:C10)=MONTH(C10))*(H$3:H10)),"")</f>
        <v/>
      </c>
      <c r="K10" s="15">
        <f t="shared" si="4"/>
        <v>4.166666666666663E-2</v>
      </c>
    </row>
    <row r="11" spans="1:32">
      <c r="A11" s="7" t="str">
        <f t="shared" si="0"/>
        <v>Sem 29</v>
      </c>
      <c r="B11" s="8">
        <f t="shared" si="1"/>
        <v>2028</v>
      </c>
      <c r="C11" s="9">
        <f t="shared" si="2"/>
        <v>2028</v>
      </c>
      <c r="D11" s="13">
        <v>0.20833333333333334</v>
      </c>
      <c r="E11" s="13"/>
      <c r="F11" s="13"/>
      <c r="G11" s="13">
        <v>0.54166666666666663</v>
      </c>
      <c r="H11" s="14">
        <f t="shared" si="3"/>
        <v>0.33333333333333326</v>
      </c>
      <c r="I11" s="14" t="str">
        <f t="shared" si="5"/>
        <v/>
      </c>
      <c r="J11" s="19" t="str">
        <f>IF(EOMONTH(C11,0)=C11,
SUMPRODUCT((MONTH(C$3:C11)=MONTH(C11))*(H$3:H11)),"")</f>
        <v/>
      </c>
      <c r="K11" s="15">
        <f t="shared" si="4"/>
        <v>4.166666666666663E-2</v>
      </c>
    </row>
    <row r="12" spans="1:32">
      <c r="A12" s="7" t="str">
        <f t="shared" si="0"/>
        <v>Sem 29</v>
      </c>
      <c r="B12" s="8">
        <f t="shared" si="1"/>
        <v>2029</v>
      </c>
      <c r="C12" s="9">
        <f t="shared" si="2"/>
        <v>2029</v>
      </c>
      <c r="D12" s="13">
        <v>0.20833333333333334</v>
      </c>
      <c r="E12" s="13"/>
      <c r="F12" s="13"/>
      <c r="G12" s="13">
        <v>0.54166666666666663</v>
      </c>
      <c r="H12" s="14">
        <f t="shared" si="3"/>
        <v>0.33333333333333326</v>
      </c>
      <c r="I12" s="14" t="str">
        <f t="shared" si="5"/>
        <v/>
      </c>
      <c r="J12" s="19" t="str">
        <f>IF(EOMONTH(C12,0)=C12,
SUMPRODUCT((MONTH(C$3:C12)=MONTH(C12))*(H$3:H12)),"")</f>
        <v/>
      </c>
      <c r="K12" s="15">
        <f t="shared" si="4"/>
        <v>4.166666666666663E-2</v>
      </c>
    </row>
    <row r="13" spans="1:32">
      <c r="A13" s="7" t="str">
        <f t="shared" si="0"/>
        <v>Sem 29</v>
      </c>
      <c r="B13" s="8">
        <f t="shared" si="1"/>
        <v>2030</v>
      </c>
      <c r="C13" s="9">
        <f t="shared" si="2"/>
        <v>2030</v>
      </c>
      <c r="D13" s="13"/>
      <c r="E13" s="13"/>
      <c r="F13" s="13"/>
      <c r="G13" s="13"/>
      <c r="H13" s="14" t="str">
        <f t="shared" si="3"/>
        <v/>
      </c>
      <c r="I13" s="14" t="str">
        <f t="shared" si="5"/>
        <v/>
      </c>
      <c r="J13" s="19" t="str">
        <f>IF(EOMONTH(C13,0)=C13,
SUMPRODUCT((MONTH(C$3:C13)=MONTH(C13))*(H$3:H13)),"")</f>
        <v/>
      </c>
      <c r="K13" s="15">
        <f t="shared" si="4"/>
        <v>-1.3333333333333333</v>
      </c>
    </row>
    <row r="14" spans="1:32">
      <c r="A14" s="7" t="str">
        <f t="shared" si="0"/>
        <v>Sem 30</v>
      </c>
      <c r="B14" s="8">
        <f t="shared" si="1"/>
        <v>2031</v>
      </c>
      <c r="C14" s="9">
        <f t="shared" si="2"/>
        <v>2031</v>
      </c>
      <c r="D14" s="13">
        <v>0.79166666666666663</v>
      </c>
      <c r="E14" s="13"/>
      <c r="F14" s="13"/>
      <c r="G14" s="13">
        <v>0.20833333333333334</v>
      </c>
      <c r="H14" s="14">
        <f t="shared" si="3"/>
        <v>0.41666666666666674</v>
      </c>
      <c r="I14" s="14">
        <f t="shared" si="5"/>
        <v>2.083333333333333</v>
      </c>
      <c r="J14" s="19" t="str">
        <f>IF(EOMONTH(C14,0)=C14,
SUMPRODUCT((MONTH(C$3:C14)=MONTH(C14))*(H$3:H14)),"")</f>
        <v/>
      </c>
      <c r="K14" s="15">
        <f t="shared" si="4"/>
        <v>0.29166666666666674</v>
      </c>
    </row>
    <row r="15" spans="1:32">
      <c r="A15" s="7" t="str">
        <f t="shared" si="0"/>
        <v>Sem 30</v>
      </c>
      <c r="B15" s="8">
        <f t="shared" si="1"/>
        <v>2032</v>
      </c>
      <c r="C15" s="9">
        <f t="shared" si="2"/>
        <v>2032</v>
      </c>
      <c r="D15" s="13">
        <v>0.79166666666666663</v>
      </c>
      <c r="E15" s="13"/>
      <c r="F15" s="13"/>
      <c r="G15" s="13">
        <v>0.20833333333333334</v>
      </c>
      <c r="H15" s="14">
        <f t="shared" si="3"/>
        <v>0.41666666666666674</v>
      </c>
      <c r="I15" s="14" t="str">
        <f t="shared" si="5"/>
        <v/>
      </c>
      <c r="J15" s="19" t="str">
        <f>IF(EOMONTH(C15,0)=C15,
SUMPRODUCT((MONTH(C$3:C15)=MONTH(C15))*(H$3:H15)),"")</f>
        <v/>
      </c>
      <c r="K15" s="15">
        <f t="shared" si="4"/>
        <v>0.29166666666666674</v>
      </c>
    </row>
    <row r="16" spans="1:32">
      <c r="A16" s="7" t="str">
        <f t="shared" si="0"/>
        <v>Sem 30</v>
      </c>
      <c r="B16" s="8">
        <f t="shared" si="1"/>
        <v>2033</v>
      </c>
      <c r="C16" s="9">
        <f t="shared" si="2"/>
        <v>2033</v>
      </c>
      <c r="D16" s="13">
        <v>0.79166666666666663</v>
      </c>
      <c r="E16" s="13"/>
      <c r="F16" s="13"/>
      <c r="G16" s="13">
        <v>0.20833333333333334</v>
      </c>
      <c r="H16" s="14">
        <f t="shared" si="3"/>
        <v>0.41666666666666674</v>
      </c>
      <c r="I16" s="14" t="str">
        <f t="shared" si="5"/>
        <v/>
      </c>
      <c r="J16" s="19" t="str">
        <f>IF(EOMONTH(C16,0)=C16,
SUMPRODUCT((MONTH(C$3:C16)=MONTH(C16))*(H$3:H16)),"")</f>
        <v/>
      </c>
      <c r="K16" s="15">
        <f t="shared" si="4"/>
        <v>0.29166666666666674</v>
      </c>
    </row>
    <row r="17" spans="1:11">
      <c r="A17" s="7" t="str">
        <f t="shared" si="0"/>
        <v>Sem 30</v>
      </c>
      <c r="B17" s="8">
        <f t="shared" si="1"/>
        <v>2034</v>
      </c>
      <c r="C17" s="9">
        <f t="shared" si="2"/>
        <v>2034</v>
      </c>
      <c r="D17" s="13">
        <v>0.79166666666666663</v>
      </c>
      <c r="E17" s="13"/>
      <c r="F17" s="13"/>
      <c r="G17" s="13">
        <v>0.20833333333333334</v>
      </c>
      <c r="H17" s="14">
        <f t="shared" si="3"/>
        <v>0.41666666666666674</v>
      </c>
      <c r="I17" s="14" t="str">
        <f t="shared" si="5"/>
        <v/>
      </c>
      <c r="J17" s="19" t="str">
        <f>IF(EOMONTH(C17,0)=C17,
SUMPRODUCT((MONTH(C$3:C17)=MONTH(C17))*(H$3:H17)),"")</f>
        <v/>
      </c>
      <c r="K17" s="15">
        <f t="shared" si="4"/>
        <v>0.29166666666666674</v>
      </c>
    </row>
    <row r="18" spans="1:11">
      <c r="A18" s="7" t="str">
        <f t="shared" si="0"/>
        <v>Sem 30</v>
      </c>
      <c r="B18" s="8">
        <f t="shared" si="1"/>
        <v>2035</v>
      </c>
      <c r="C18" s="9">
        <f t="shared" si="2"/>
        <v>2035</v>
      </c>
      <c r="D18" s="13">
        <v>0.79166666666666663</v>
      </c>
      <c r="E18" s="13"/>
      <c r="F18" s="13"/>
      <c r="G18" s="13">
        <v>0.20833333333333334</v>
      </c>
      <c r="H18" s="14">
        <f t="shared" si="3"/>
        <v>0.41666666666666674</v>
      </c>
      <c r="I18" s="14" t="str">
        <f t="shared" si="5"/>
        <v/>
      </c>
      <c r="J18" s="19" t="str">
        <f>IF(EOMONTH(C18,0)=C18,
SUMPRODUCT((MONTH(C$3:C18)=MONTH(C18))*(H$3:H18)),"")</f>
        <v/>
      </c>
      <c r="K18" s="15">
        <f t="shared" si="4"/>
        <v>0.29166666666666674</v>
      </c>
    </row>
    <row r="19" spans="1:11">
      <c r="A19" s="7" t="str">
        <f t="shared" si="0"/>
        <v>Sem 30</v>
      </c>
      <c r="B19" s="8">
        <f t="shared" si="1"/>
        <v>2036</v>
      </c>
      <c r="C19" s="9">
        <f t="shared" si="2"/>
        <v>2036</v>
      </c>
      <c r="D19" s="13"/>
      <c r="E19" s="13"/>
      <c r="F19" s="13"/>
      <c r="G19" s="13"/>
      <c r="H19" s="14" t="str">
        <f t="shared" si="3"/>
        <v/>
      </c>
      <c r="I19" s="14" t="str">
        <f t="shared" si="5"/>
        <v/>
      </c>
      <c r="J19" s="19" t="str">
        <f>IF(EOMONTH(C19,0)=C19,
SUMPRODUCT((MONTH(C$3:C19)=MONTH(C19))*(H$3:H19)),"")</f>
        <v/>
      </c>
      <c r="K19" s="15">
        <f t="shared" si="4"/>
        <v>-1.3333333333333333</v>
      </c>
    </row>
    <row r="20" spans="1:11">
      <c r="A20" s="7" t="str">
        <f t="shared" si="0"/>
        <v>Sem 30</v>
      </c>
      <c r="B20" s="8">
        <f t="shared" si="1"/>
        <v>2037</v>
      </c>
      <c r="C20" s="9">
        <f t="shared" si="2"/>
        <v>2037</v>
      </c>
      <c r="D20" s="13"/>
      <c r="E20" s="13"/>
      <c r="F20" s="13"/>
      <c r="G20" s="13"/>
      <c r="H20" s="14" t="str">
        <f t="shared" si="3"/>
        <v/>
      </c>
      <c r="I20" s="14" t="str">
        <f t="shared" si="5"/>
        <v/>
      </c>
      <c r="J20" s="19" t="str">
        <f>IF(EOMONTH(C20,0)=C20,
SUMPRODUCT((MONTH(C$3:C20)=MONTH(C20))*(H$3:H20)),"")</f>
        <v/>
      </c>
      <c r="K20" s="15">
        <f t="shared" si="4"/>
        <v>-1.3333333333333333</v>
      </c>
    </row>
    <row r="21" spans="1:11">
      <c r="A21" s="7" t="str">
        <f t="shared" si="0"/>
        <v>Sem 31</v>
      </c>
      <c r="B21" s="8">
        <f t="shared" si="1"/>
        <v>2038</v>
      </c>
      <c r="C21" s="9">
        <f t="shared" si="2"/>
        <v>2038</v>
      </c>
      <c r="D21" s="13"/>
      <c r="E21" s="13"/>
      <c r="F21" s="13"/>
      <c r="G21" s="13"/>
      <c r="H21" s="14" t="str">
        <f t="shared" si="3"/>
        <v/>
      </c>
      <c r="I21" s="14">
        <f t="shared" si="5"/>
        <v>1.666666666666667</v>
      </c>
      <c r="J21" s="19" t="str">
        <f>IF(EOMONTH(C21,0)=C21,
SUMPRODUCT((MONTH(C$3:C21)=MONTH(C21))*(H$3:H21)),"")</f>
        <v/>
      </c>
      <c r="K21" s="15">
        <f t="shared" si="4"/>
        <v>-1.3333333333333333</v>
      </c>
    </row>
    <row r="22" spans="1:11">
      <c r="A22" s="7" t="str">
        <f t="shared" si="0"/>
        <v>Sem 31</v>
      </c>
      <c r="B22" s="8">
        <f t="shared" si="1"/>
        <v>2039</v>
      </c>
      <c r="C22" s="9">
        <f t="shared" si="2"/>
        <v>2039</v>
      </c>
      <c r="D22" s="13">
        <v>0.20833333333333334</v>
      </c>
      <c r="E22" s="13"/>
      <c r="F22" s="13"/>
      <c r="G22" s="13">
        <v>0.54166666666666663</v>
      </c>
      <c r="H22" s="14">
        <f t="shared" si="3"/>
        <v>0.33333333333333326</v>
      </c>
      <c r="I22" s="14" t="str">
        <f t="shared" si="5"/>
        <v/>
      </c>
      <c r="J22" s="19" t="e">
        <f>IF(EOMONTH(C22,0)=C22,
SUMPRODUCT((MONTH(C$3:C22)=MONTH(C22))*(H$3:H22)),"")</f>
        <v>#VALUE!</v>
      </c>
      <c r="K22" s="15">
        <f t="shared" si="4"/>
        <v>4.166666666666663E-2</v>
      </c>
    </row>
    <row r="23" spans="1:11">
      <c r="A23" s="7" t="str">
        <f t="shared" si="0"/>
        <v>Sem 31</v>
      </c>
      <c r="B23" s="8">
        <f t="shared" si="1"/>
        <v>2040</v>
      </c>
      <c r="C23" s="9">
        <f t="shared" si="2"/>
        <v>2040</v>
      </c>
      <c r="D23" s="13">
        <v>0.20833333333333334</v>
      </c>
      <c r="E23" s="13"/>
      <c r="F23" s="13"/>
      <c r="G23" s="13">
        <v>0.54166666666666663</v>
      </c>
      <c r="H23" s="14">
        <f t="shared" si="3"/>
        <v>0.33333333333333326</v>
      </c>
      <c r="I23" s="14" t="str">
        <f t="shared" si="5"/>
        <v/>
      </c>
      <c r="J23" s="19" t="str">
        <f>IF(EOMONTH(C23,0)=C23,
SUMPRODUCT((MONTH(C$3:C23)=MONTH(C23))*(H$3:H23)),"")</f>
        <v/>
      </c>
      <c r="K23" s="15">
        <f t="shared" si="4"/>
        <v>4.166666666666663E-2</v>
      </c>
    </row>
    <row r="24" spans="1:11">
      <c r="A24" s="7" t="str">
        <f t="shared" si="0"/>
        <v>Sem 31</v>
      </c>
      <c r="B24" s="8">
        <f t="shared" si="1"/>
        <v>2041</v>
      </c>
      <c r="C24" s="9">
        <f t="shared" si="2"/>
        <v>2041</v>
      </c>
      <c r="D24" s="13">
        <v>0.20833333333333334</v>
      </c>
      <c r="E24" s="13"/>
      <c r="F24" s="13"/>
      <c r="G24" s="13">
        <v>0.54166666666666663</v>
      </c>
      <c r="H24" s="14">
        <f t="shared" si="3"/>
        <v>0.33333333333333326</v>
      </c>
      <c r="I24" s="14" t="str">
        <f t="shared" si="5"/>
        <v/>
      </c>
      <c r="J24" s="19" t="str">
        <f>IF(EOMONTH(C24,0)=C24,
SUMPRODUCT((MONTH(C$3:C24)=MONTH(C24))*(H$3:H24)),"")</f>
        <v/>
      </c>
      <c r="K24" s="15">
        <f t="shared" si="4"/>
        <v>4.166666666666663E-2</v>
      </c>
    </row>
    <row r="25" spans="1:11">
      <c r="A25" s="7" t="str">
        <f t="shared" si="0"/>
        <v>Sem 31</v>
      </c>
      <c r="B25" s="8">
        <f t="shared" si="1"/>
        <v>2042</v>
      </c>
      <c r="C25" s="9">
        <f t="shared" si="2"/>
        <v>2042</v>
      </c>
      <c r="D25" s="13">
        <v>0.20833333333333334</v>
      </c>
      <c r="E25" s="13"/>
      <c r="F25" s="13"/>
      <c r="G25" s="13">
        <v>0.54166666666666663</v>
      </c>
      <c r="H25" s="14">
        <f t="shared" si="3"/>
        <v>0.33333333333333326</v>
      </c>
      <c r="I25" s="14" t="str">
        <f t="shared" si="5"/>
        <v/>
      </c>
      <c r="J25" s="19" t="str">
        <f>IF(EOMONTH(C25,0)=C25,
SUMPRODUCT((MONTH(C$3:C25)=MONTH(C25))*(H$3:H25)),"")</f>
        <v/>
      </c>
      <c r="K25" s="15">
        <f t="shared" si="4"/>
        <v>4.166666666666663E-2</v>
      </c>
    </row>
    <row r="26" spans="1:11">
      <c r="A26" s="7" t="str">
        <f t="shared" si="0"/>
        <v>Sem 31</v>
      </c>
      <c r="B26" s="8">
        <f t="shared" si="1"/>
        <v>2043</v>
      </c>
      <c r="C26" s="9">
        <f t="shared" si="2"/>
        <v>2043</v>
      </c>
      <c r="D26" s="13">
        <v>0.20833333333333334</v>
      </c>
      <c r="E26" s="13"/>
      <c r="F26" s="13"/>
      <c r="G26" s="13">
        <v>0.54166666666666663</v>
      </c>
      <c r="H26" s="14">
        <f t="shared" si="3"/>
        <v>0.33333333333333326</v>
      </c>
      <c r="I26" s="14" t="str">
        <f t="shared" si="5"/>
        <v/>
      </c>
      <c r="J26" s="19" t="str">
        <f>IF(EOMONTH(C26,0)=C26,
SUMPRODUCT((MONTH(C$3:C26)=MONTH(C26))*(H$3:H26)),"")</f>
        <v/>
      </c>
      <c r="K26" s="15">
        <f t="shared" si="4"/>
        <v>4.166666666666663E-2</v>
      </c>
    </row>
    <row r="27" spans="1:11">
      <c r="A27" s="7" t="str">
        <f t="shared" si="0"/>
        <v>Sem 31</v>
      </c>
      <c r="B27" s="8">
        <f t="shared" si="1"/>
        <v>2044</v>
      </c>
      <c r="C27" s="9">
        <f t="shared" si="2"/>
        <v>2044</v>
      </c>
      <c r="D27" s="13"/>
      <c r="E27" s="13"/>
      <c r="F27" s="13"/>
      <c r="G27" s="13"/>
      <c r="H27" s="14" t="str">
        <f t="shared" si="3"/>
        <v/>
      </c>
      <c r="I27" s="14" t="str">
        <f t="shared" si="5"/>
        <v/>
      </c>
      <c r="J27" s="19" t="str">
        <f>IF(EOMONTH(C27,0)=C27,
SUMPRODUCT((MONTH(C$3:C27)=MONTH(C27))*(H$3:H27)),"")</f>
        <v/>
      </c>
      <c r="K27" s="15">
        <f>MOD(G27-D27,1)-IF(G27&gt;D27,MAX(0,MIN(G27,22/24)-MAX(D27,6/24)),MAX(0,22/24-MAX(D27,6/24))+MAX(0,MIN(G27,22/24)-6/24))</f>
        <v>-1.3333333333333333</v>
      </c>
    </row>
    <row r="28" spans="1:11">
      <c r="A28" s="7" t="str">
        <f t="shared" si="0"/>
        <v>Sem 32</v>
      </c>
      <c r="B28" s="8">
        <f t="shared" si="1"/>
        <v>2045</v>
      </c>
      <c r="C28" s="9">
        <f t="shared" si="2"/>
        <v>2045</v>
      </c>
      <c r="D28" s="13">
        <v>0.79166666666666663</v>
      </c>
      <c r="E28" s="13"/>
      <c r="F28" s="13"/>
      <c r="G28" s="13">
        <v>0.20833333333333334</v>
      </c>
      <c r="H28" s="14">
        <f t="shared" si="3"/>
        <v>0.41666666666666674</v>
      </c>
      <c r="I28" s="14">
        <f t="shared" si="5"/>
        <v>2.083333333333333</v>
      </c>
      <c r="J28" s="19" t="str">
        <f>IF(EOMONTH(C28,0)=C28,
SUMPRODUCT((MONTH(C$3:C28)=MONTH(C28))*(H$3:H28)),"")</f>
        <v/>
      </c>
      <c r="K28" s="15">
        <f t="shared" si="4"/>
        <v>0.29166666666666674</v>
      </c>
    </row>
    <row r="29" spans="1:11">
      <c r="A29" s="7" t="str">
        <f t="shared" si="0"/>
        <v>Sem 32</v>
      </c>
      <c r="B29" s="8">
        <f t="shared" si="1"/>
        <v>2046</v>
      </c>
      <c r="C29" s="9">
        <f t="shared" si="2"/>
        <v>2046</v>
      </c>
      <c r="D29" s="13">
        <v>0.79166666666666663</v>
      </c>
      <c r="E29" s="13"/>
      <c r="F29" s="13"/>
      <c r="G29" s="13">
        <v>0.20833333333333334</v>
      </c>
      <c r="H29" s="14">
        <f t="shared" si="3"/>
        <v>0.41666666666666674</v>
      </c>
      <c r="I29" s="14" t="str">
        <f t="shared" si="5"/>
        <v/>
      </c>
      <c r="J29" s="19" t="str">
        <f>IF(EOMONTH(C29,0)=C29,
SUMPRODUCT((MONTH(C$3:C29)=MONTH(C29))*(H$3:H29)),"")</f>
        <v/>
      </c>
      <c r="K29" s="15">
        <f t="shared" si="4"/>
        <v>0.29166666666666674</v>
      </c>
    </row>
    <row r="30" spans="1:11">
      <c r="A30" s="7" t="str">
        <f t="shared" si="0"/>
        <v>Sem 32</v>
      </c>
      <c r="B30" s="8">
        <f t="shared" si="1"/>
        <v>2047</v>
      </c>
      <c r="C30" s="9">
        <f t="shared" si="2"/>
        <v>2047</v>
      </c>
      <c r="D30" s="13">
        <v>0.79166666666666663</v>
      </c>
      <c r="E30" s="13"/>
      <c r="F30" s="13"/>
      <c r="G30" s="13">
        <v>0.20833333333333334</v>
      </c>
      <c r="H30" s="14">
        <f t="shared" si="3"/>
        <v>0.41666666666666674</v>
      </c>
      <c r="I30" s="14" t="str">
        <f t="shared" si="5"/>
        <v/>
      </c>
      <c r="J30" s="19" t="str">
        <f>IF(EOMONTH(C30,0)=C30,
SUMPRODUCT((MONTH(C$3:C30)=MONTH(C30))*(H$3:H30)),"")</f>
        <v/>
      </c>
      <c r="K30" s="15">
        <f t="shared" si="4"/>
        <v>0.29166666666666674</v>
      </c>
    </row>
    <row r="31" spans="1:11" ht="12.75" thickBot="1">
      <c r="A31" s="7" t="str">
        <f t="shared" si="0"/>
        <v>Sem 32</v>
      </c>
      <c r="B31" s="8">
        <f t="shared" si="1"/>
        <v>2048</v>
      </c>
      <c r="C31" s="9">
        <f t="shared" si="2"/>
        <v>2048</v>
      </c>
      <c r="D31" s="13">
        <v>0.79166666666666663</v>
      </c>
      <c r="E31" s="13"/>
      <c r="F31" s="13"/>
      <c r="G31" s="13">
        <v>0.20833333333333334</v>
      </c>
      <c r="H31" s="14">
        <f t="shared" si="3"/>
        <v>0.41666666666666674</v>
      </c>
      <c r="I31" s="14" t="str">
        <f t="shared" si="5"/>
        <v/>
      </c>
      <c r="J31" s="19" t="str">
        <f>IF(EOMONTH(C31,0)=C31,
SUMPRODUCT((MONTH(C$3:C31)=MONTH(C31))*(H$3:H31)),"")</f>
        <v/>
      </c>
      <c r="K31" s="15">
        <f t="shared" si="4"/>
        <v>0.29166666666666674</v>
      </c>
    </row>
    <row r="32" spans="1:11" ht="12.75" thickBot="1">
      <c r="A32" s="7" t="str">
        <f t="shared" si="0"/>
        <v>Sem 32</v>
      </c>
      <c r="B32" s="8">
        <f t="shared" si="1"/>
        <v>2049</v>
      </c>
      <c r="C32" s="9">
        <f t="shared" si="2"/>
        <v>2049</v>
      </c>
      <c r="D32" s="13">
        <v>0.79166666666666663</v>
      </c>
      <c r="E32" s="13"/>
      <c r="F32" s="13"/>
      <c r="G32" s="13">
        <v>0.20833333333333334</v>
      </c>
      <c r="H32" s="14">
        <f t="shared" si="3"/>
        <v>0.41666666666666674</v>
      </c>
      <c r="I32" s="14" t="str">
        <f t="shared" si="5"/>
        <v/>
      </c>
      <c r="J32" s="22" t="str">
        <f>IF(EOMONTH(C32,0)=C32,
SUMPRODUCT((MONTH(C$3:C32)=MONTH(C32))*(H$3:H32)),"")</f>
        <v/>
      </c>
      <c r="K32" s="23" t="s">
        <v>9</v>
      </c>
    </row>
    <row r="33" spans="1:11">
      <c r="A33" s="7" t="str">
        <f t="shared" si="0"/>
        <v>Sem 32</v>
      </c>
      <c r="B33" s="8">
        <f t="shared" si="1"/>
        <v>2050</v>
      </c>
      <c r="C33" s="9">
        <f t="shared" si="2"/>
        <v>2050</v>
      </c>
      <c r="D33" s="13"/>
      <c r="E33" s="13"/>
      <c r="F33" s="13"/>
      <c r="G33" s="13"/>
      <c r="H33" s="14" t="str">
        <f t="shared" si="3"/>
        <v/>
      </c>
      <c r="I33" s="14" t="str">
        <f t="shared" si="5"/>
        <v/>
      </c>
      <c r="J33" s="19" t="str">
        <f>IF(EOMONTH(C33,0)=C33,
SUMPRODUCT((MONTH(C$3:C33)=MONTH(C33))*(H$3:H33)),"")</f>
        <v/>
      </c>
      <c r="K33" s="24"/>
    </row>
  </sheetData>
  <conditionalFormatting sqref="I3:I33">
    <cfRule type="expression" dxfId="4" priority="6">
      <formula>MOD(A3,2)=0</formula>
    </cfRule>
    <cfRule type="expression" dxfId="3" priority="7">
      <formula>MOD(A3,2)=1</formula>
    </cfRule>
  </conditionalFormatting>
  <conditionalFormatting sqref="J3:J33">
    <cfRule type="expression" dxfId="2" priority="4">
      <formula>MOD(MONTH(C3),2)=0</formula>
    </cfRule>
    <cfRule type="expression" dxfId="1" priority="5">
      <formula>MOD(MONTH(C3),2)=1</formula>
    </cfRule>
  </conditionalFormatting>
  <conditionalFormatting sqref="B3:G33">
    <cfRule type="expression" dxfId="0" priority="1">
      <formula>COUNTIF(Fer,$C3)</formula>
    </cfRule>
  </conditionalFormatting>
  <dataValidations count="1">
    <dataValidation type="list" allowBlank="1" showInputMessage="1" showErrorMessage="1" sqref="A2">
      <formula1>"2020,2021,2022,2023,2024,2025"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2020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BOUHADJAR REDA</dc:creator>
  <cp:lastModifiedBy>serge serge</cp:lastModifiedBy>
  <dcterms:created xsi:type="dcterms:W3CDTF">2014-12-10T10:10:11Z</dcterms:created>
  <dcterms:modified xsi:type="dcterms:W3CDTF">2019-12-25T18:47:46Z</dcterms:modified>
</cp:coreProperties>
</file>