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s\Desktop\poste 2019\"/>
    </mc:Choice>
  </mc:AlternateContent>
  <xr:revisionPtr revIDLastSave="0" documentId="13_ncr:1_{D05E94D3-518E-4849-995D-40FAE1BB35F7}" xr6:coauthVersionLast="45" xr6:coauthVersionMax="45" xr10:uidLastSave="{00000000-0000-0000-0000-000000000000}"/>
  <bookViews>
    <workbookView xWindow="-120" yWindow="-120" windowWidth="29040" windowHeight="15840" tabRatio="379" xr2:uid="{6A35D54F-928F-4B7B-AD62-10D36DCEAFAF}"/>
  </bookViews>
  <sheets>
    <sheet name="Calendrier 1" sheetId="1" r:id="rId1"/>
    <sheet name="Calendrier 2" sheetId="7" r:id="rId2"/>
    <sheet name="Calendrier 3" sheetId="6" r:id="rId3"/>
    <sheet name="Calendrier 4" sheetId="8" r:id="rId4"/>
    <sheet name="fériés" sheetId="5" r:id="rId5"/>
  </sheets>
  <definedNames>
    <definedName name="An">fériés!$C$1</definedName>
    <definedName name="An_1">fériés!$C$2</definedName>
    <definedName name="Fériés">fériés!$D$3:$D$40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4" i="8" l="1"/>
  <c r="AH4" i="8" s="1"/>
  <c r="AF4" i="8"/>
  <c r="AF5" i="8" s="1"/>
  <c r="AC4" i="8"/>
  <c r="AB4" i="8" s="1"/>
  <c r="Z4" i="8"/>
  <c r="Z5" i="8" s="1"/>
  <c r="W4" i="8"/>
  <c r="V4" i="8" s="1"/>
  <c r="T4" i="8"/>
  <c r="T5" i="8" s="1"/>
  <c r="Q4" i="8"/>
  <c r="P4" i="8" s="1"/>
  <c r="N4" i="8"/>
  <c r="N5" i="8" s="1"/>
  <c r="K4" i="8"/>
  <c r="J4" i="8" s="1"/>
  <c r="H4" i="8"/>
  <c r="H5" i="8" s="1"/>
  <c r="E4" i="8"/>
  <c r="E5" i="8" s="1"/>
  <c r="B4" i="8"/>
  <c r="B5" i="8" s="1"/>
  <c r="A1" i="8"/>
  <c r="AI4" i="7"/>
  <c r="AI5" i="7" s="1"/>
  <c r="AF4" i="7"/>
  <c r="AE4" i="7" s="1"/>
  <c r="AC4" i="7"/>
  <c r="Z4" i="7"/>
  <c r="Y4" i="7" s="1"/>
  <c r="W4" i="7"/>
  <c r="T4" i="7"/>
  <c r="T5" i="7" s="1"/>
  <c r="T6" i="7" s="1"/>
  <c r="T7" i="7" s="1"/>
  <c r="Q4" i="7"/>
  <c r="N4" i="7"/>
  <c r="K4" i="7"/>
  <c r="H4" i="7"/>
  <c r="G4" i="7" s="1"/>
  <c r="E4" i="7"/>
  <c r="B4" i="7"/>
  <c r="A4" i="7" s="1"/>
  <c r="A1" i="7"/>
  <c r="AI4" i="6"/>
  <c r="AI5" i="6" s="1"/>
  <c r="AF4" i="6"/>
  <c r="AF5" i="6" s="1"/>
  <c r="AC4" i="6"/>
  <c r="Z4" i="6"/>
  <c r="Z5" i="6" s="1"/>
  <c r="Y5" i="6" s="1"/>
  <c r="W4" i="6"/>
  <c r="T4" i="6"/>
  <c r="T5" i="6" s="1"/>
  <c r="Q4" i="6"/>
  <c r="N4" i="6"/>
  <c r="M4" i="6" s="1"/>
  <c r="K4" i="6"/>
  <c r="H4" i="6"/>
  <c r="H5" i="6" s="1"/>
  <c r="E4" i="6"/>
  <c r="B4" i="6"/>
  <c r="A1" i="6"/>
  <c r="S4" i="7" l="1"/>
  <c r="Q5" i="8"/>
  <c r="P5" i="8" s="1"/>
  <c r="D5" i="8"/>
  <c r="E6" i="8"/>
  <c r="H6" i="8"/>
  <c r="G5" i="8"/>
  <c r="T6" i="8"/>
  <c r="S5" i="8"/>
  <c r="AF6" i="8"/>
  <c r="AE5" i="8"/>
  <c r="W5" i="8"/>
  <c r="B5" i="6"/>
  <c r="A5" i="6" s="1"/>
  <c r="A4" i="6"/>
  <c r="B6" i="8"/>
  <c r="A5" i="8"/>
  <c r="N6" i="8"/>
  <c r="M5" i="8"/>
  <c r="Z6" i="8"/>
  <c r="Y5" i="8"/>
  <c r="AC5" i="8"/>
  <c r="N5" i="7"/>
  <c r="M5" i="7" s="1"/>
  <c r="M4" i="7"/>
  <c r="D4" i="8"/>
  <c r="K5" i="8"/>
  <c r="AI5" i="8"/>
  <c r="H5" i="7"/>
  <c r="G5" i="7" s="1"/>
  <c r="A4" i="8"/>
  <c r="G4" i="8"/>
  <c r="M4" i="8"/>
  <c r="S4" i="8"/>
  <c r="Y4" i="8"/>
  <c r="AE4" i="8"/>
  <c r="AF5" i="7"/>
  <c r="AF6" i="7" s="1"/>
  <c r="AF7" i="7" s="1"/>
  <c r="AF8" i="7" s="1"/>
  <c r="S4" i="6"/>
  <c r="K5" i="7"/>
  <c r="J4" i="7"/>
  <c r="AI6" i="7"/>
  <c r="AH5" i="7"/>
  <c r="T8" i="7"/>
  <c r="S7" i="7"/>
  <c r="E5" i="7"/>
  <c r="D4" i="7"/>
  <c r="AC5" i="7"/>
  <c r="AB4" i="7"/>
  <c r="AE4" i="6"/>
  <c r="W5" i="7"/>
  <c r="V4" i="7"/>
  <c r="B5" i="7"/>
  <c r="Z5" i="7"/>
  <c r="G4" i="6"/>
  <c r="Y4" i="6"/>
  <c r="Q5" i="7"/>
  <c r="P4" i="7"/>
  <c r="S5" i="7"/>
  <c r="S6" i="7"/>
  <c r="AH4" i="7"/>
  <c r="AE5" i="6"/>
  <c r="AF6" i="6"/>
  <c r="G5" i="6"/>
  <c r="H6" i="6"/>
  <c r="T6" i="6"/>
  <c r="S5" i="6"/>
  <c r="W5" i="6"/>
  <c r="V4" i="6"/>
  <c r="N5" i="6"/>
  <c r="Z6" i="6"/>
  <c r="AI6" i="6"/>
  <c r="AH5" i="6"/>
  <c r="Q5" i="6"/>
  <c r="P4" i="6"/>
  <c r="K5" i="6"/>
  <c r="J4" i="6"/>
  <c r="E5" i="6"/>
  <c r="D4" i="6"/>
  <c r="AC5" i="6"/>
  <c r="AB4" i="6"/>
  <c r="AH4" i="6"/>
  <c r="AC4" i="1"/>
  <c r="AB4" i="1" s="1"/>
  <c r="W4" i="1"/>
  <c r="V4" i="1" s="1"/>
  <c r="Z4" i="1"/>
  <c r="Y4" i="1" s="1"/>
  <c r="AF4" i="1"/>
  <c r="AF5" i="1" s="1"/>
  <c r="AE5" i="1" s="1"/>
  <c r="AI4" i="1"/>
  <c r="AH4" i="1" s="1"/>
  <c r="E4" i="1"/>
  <c r="D4" i="1" s="1"/>
  <c r="K4" i="1"/>
  <c r="J4" i="1" s="1"/>
  <c r="N4" i="1"/>
  <c r="M4" i="1" s="1"/>
  <c r="Q4" i="1"/>
  <c r="P4" i="1" s="1"/>
  <c r="T4" i="1"/>
  <c r="S4" i="1" s="1"/>
  <c r="B6" i="6" l="1"/>
  <c r="B7" i="6" s="1"/>
  <c r="Q6" i="8"/>
  <c r="Q7" i="8" s="1"/>
  <c r="AE6" i="7"/>
  <c r="N6" i="7"/>
  <c r="M6" i="7" s="1"/>
  <c r="AE7" i="7"/>
  <c r="AE5" i="7"/>
  <c r="J5" i="8"/>
  <c r="K6" i="8"/>
  <c r="Z7" i="8"/>
  <c r="Y6" i="8"/>
  <c r="B7" i="8"/>
  <c r="A6" i="8"/>
  <c r="H6" i="7"/>
  <c r="G6" i="7" s="1"/>
  <c r="P6" i="8"/>
  <c r="AF7" i="8"/>
  <c r="AE6" i="8"/>
  <c r="H7" i="8"/>
  <c r="G6" i="8"/>
  <c r="AB5" i="8"/>
  <c r="AC6" i="8"/>
  <c r="N7" i="8"/>
  <c r="M6" i="8"/>
  <c r="D6" i="8"/>
  <c r="E7" i="8"/>
  <c r="AH5" i="8"/>
  <c r="AI6" i="8"/>
  <c r="V5" i="8"/>
  <c r="W6" i="8"/>
  <c r="T7" i="8"/>
  <c r="S6" i="8"/>
  <c r="Z6" i="7"/>
  <c r="Y5" i="7"/>
  <c r="W6" i="7"/>
  <c r="V5" i="7"/>
  <c r="E6" i="7"/>
  <c r="D5" i="7"/>
  <c r="K6" i="7"/>
  <c r="J5" i="7"/>
  <c r="Q6" i="7"/>
  <c r="P5" i="7"/>
  <c r="B6" i="7"/>
  <c r="A5" i="7"/>
  <c r="AC6" i="7"/>
  <c r="AB5" i="7"/>
  <c r="H7" i="7"/>
  <c r="AH6" i="7"/>
  <c r="AI7" i="7"/>
  <c r="T9" i="7"/>
  <c r="S8" i="7"/>
  <c r="AF9" i="7"/>
  <c r="AE8" i="7"/>
  <c r="N7" i="7"/>
  <c r="K6" i="6"/>
  <c r="J5" i="6"/>
  <c r="AH6" i="6"/>
  <c r="AI7" i="6"/>
  <c r="Q6" i="6"/>
  <c r="P5" i="6"/>
  <c r="A6" i="6"/>
  <c r="AF7" i="6"/>
  <c r="AE6" i="6"/>
  <c r="H7" i="6"/>
  <c r="G6" i="6"/>
  <c r="E6" i="6"/>
  <c r="D5" i="6"/>
  <c r="Z7" i="6"/>
  <c r="Y6" i="6"/>
  <c r="W6" i="6"/>
  <c r="V5" i="6"/>
  <c r="AC6" i="6"/>
  <c r="AB5" i="6"/>
  <c r="M5" i="6"/>
  <c r="N6" i="6"/>
  <c r="T7" i="6"/>
  <c r="S6" i="6"/>
  <c r="Z5" i="1"/>
  <c r="Y5" i="1" s="1"/>
  <c r="K5" i="1"/>
  <c r="J5" i="1" s="1"/>
  <c r="W5" i="1"/>
  <c r="V5" i="1" s="1"/>
  <c r="AE4" i="1"/>
  <c r="N5" i="1"/>
  <c r="M5" i="1" s="1"/>
  <c r="AI5" i="1"/>
  <c r="AH5" i="1" s="1"/>
  <c r="AC5" i="1"/>
  <c r="AC6" i="1" s="1"/>
  <c r="AC7" i="1" s="1"/>
  <c r="T5" i="1"/>
  <c r="S5" i="1" s="1"/>
  <c r="Q5" i="1"/>
  <c r="P5" i="1" s="1"/>
  <c r="E5" i="1"/>
  <c r="C21" i="5"/>
  <c r="D21" i="5" s="1"/>
  <c r="C20" i="5"/>
  <c r="D20" i="5" s="1"/>
  <c r="C19" i="5"/>
  <c r="C18" i="5"/>
  <c r="C16" i="5"/>
  <c r="C15" i="5"/>
  <c r="D15" i="5" s="1"/>
  <c r="C14" i="5"/>
  <c r="C10" i="5"/>
  <c r="C9" i="5"/>
  <c r="D9" i="5" s="1"/>
  <c r="C7" i="5"/>
  <c r="C5" i="5"/>
  <c r="D5" i="5" s="1"/>
  <c r="C4" i="5"/>
  <c r="D4" i="5" s="1"/>
  <c r="C3" i="5"/>
  <c r="C17" i="5" s="1"/>
  <c r="D17" i="5" s="1"/>
  <c r="C2" i="5"/>
  <c r="C40" i="5" s="1"/>
  <c r="D40" i="5" s="1"/>
  <c r="AF6" i="1"/>
  <c r="AF7" i="1" s="1"/>
  <c r="H4" i="1"/>
  <c r="H5" i="1" s="1"/>
  <c r="H6" i="1" s="1"/>
  <c r="B4" i="1"/>
  <c r="B5" i="1" s="1"/>
  <c r="B6" i="1" s="1"/>
  <c r="A6" i="1" s="1"/>
  <c r="A1" i="1"/>
  <c r="V6" i="8" l="1"/>
  <c r="W7" i="8"/>
  <c r="E8" i="8"/>
  <c r="D7" i="8"/>
  <c r="AB6" i="8"/>
  <c r="AC7" i="8"/>
  <c r="Z8" i="8"/>
  <c r="Y7" i="8"/>
  <c r="T8" i="8"/>
  <c r="S7" i="8"/>
  <c r="N8" i="8"/>
  <c r="M7" i="8"/>
  <c r="H8" i="8"/>
  <c r="G7" i="8"/>
  <c r="AF8" i="8"/>
  <c r="AE7" i="8"/>
  <c r="J6" i="8"/>
  <c r="K7" i="8"/>
  <c r="AH6" i="8"/>
  <c r="AI7" i="8"/>
  <c r="Q8" i="8"/>
  <c r="P7" i="8"/>
  <c r="B8" i="8"/>
  <c r="A7" i="8"/>
  <c r="C7" i="8" s="1"/>
  <c r="N8" i="7"/>
  <c r="M7" i="7"/>
  <c r="T10" i="7"/>
  <c r="S9" i="7"/>
  <c r="H8" i="7"/>
  <c r="G7" i="7"/>
  <c r="B7" i="7"/>
  <c r="A6" i="7"/>
  <c r="J6" i="7"/>
  <c r="K7" i="7"/>
  <c r="V6" i="7"/>
  <c r="W7" i="7"/>
  <c r="AH7" i="7"/>
  <c r="AI8" i="7"/>
  <c r="AF10" i="7"/>
  <c r="AE9" i="7"/>
  <c r="AB6" i="7"/>
  <c r="AC7" i="7"/>
  <c r="P6" i="7"/>
  <c r="Q7" i="7"/>
  <c r="D6" i="7"/>
  <c r="E7" i="7"/>
  <c r="Z7" i="7"/>
  <c r="Y6" i="7"/>
  <c r="B8" i="6"/>
  <c r="A7" i="6"/>
  <c r="C7" i="6" s="1"/>
  <c r="AH7" i="6"/>
  <c r="AI8" i="6"/>
  <c r="N7" i="6"/>
  <c r="M6" i="6"/>
  <c r="T8" i="6"/>
  <c r="S7" i="6"/>
  <c r="AB6" i="6"/>
  <c r="AC7" i="6"/>
  <c r="Z8" i="6"/>
  <c r="Y7" i="6"/>
  <c r="H8" i="6"/>
  <c r="G7" i="6"/>
  <c r="V6" i="6"/>
  <c r="W7" i="6"/>
  <c r="D6" i="6"/>
  <c r="E7" i="6"/>
  <c r="AF8" i="6"/>
  <c r="AE7" i="6"/>
  <c r="P6" i="6"/>
  <c r="Q7" i="6"/>
  <c r="J6" i="6"/>
  <c r="K7" i="6"/>
  <c r="AI6" i="1"/>
  <c r="AI7" i="1" s="1"/>
  <c r="AI8" i="1" s="1"/>
  <c r="D3" i="5"/>
  <c r="C13" i="5"/>
  <c r="D13" i="5" s="1"/>
  <c r="C6" i="5"/>
  <c r="D6" i="5" s="1"/>
  <c r="K6" i="1"/>
  <c r="K7" i="1" s="1"/>
  <c r="J7" i="1" s="1"/>
  <c r="Z6" i="1"/>
  <c r="Z7" i="1" s="1"/>
  <c r="Z8" i="1" s="1"/>
  <c r="AE6" i="1"/>
  <c r="T6" i="1"/>
  <c r="T7" i="1" s="1"/>
  <c r="T8" i="1" s="1"/>
  <c r="AB6" i="1"/>
  <c r="G4" i="1"/>
  <c r="N6" i="1"/>
  <c r="Q6" i="1"/>
  <c r="P6" i="1" s="1"/>
  <c r="C23" i="5"/>
  <c r="D23" i="5" s="1"/>
  <c r="C29" i="5"/>
  <c r="D29" i="5" s="1"/>
  <c r="C33" i="5"/>
  <c r="D33" i="5" s="1"/>
  <c r="AB5" i="1"/>
  <c r="C35" i="5"/>
  <c r="D35" i="5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C8" i="5"/>
  <c r="D8" i="5" s="1"/>
  <c r="C12" i="5"/>
  <c r="C37" i="5"/>
  <c r="D37" i="5" s="1"/>
  <c r="C39" i="5"/>
  <c r="D39" i="5" s="1"/>
  <c r="A4" i="1"/>
  <c r="G5" i="1"/>
  <c r="C22" i="5"/>
  <c r="C36" i="5" s="1"/>
  <c r="C24" i="5"/>
  <c r="D24" i="5" s="1"/>
  <c r="C26" i="5"/>
  <c r="C25" i="5" s="1"/>
  <c r="C28" i="5"/>
  <c r="D28" i="5" s="1"/>
  <c r="C34" i="5"/>
  <c r="D34" i="5" s="1"/>
  <c r="A5" i="1"/>
  <c r="C11" i="5"/>
  <c r="D11" i="5" s="1"/>
  <c r="C38" i="5"/>
  <c r="D38" i="5" s="1"/>
  <c r="AH6" i="1"/>
  <c r="AF8" i="1"/>
  <c r="AE8" i="1" s="1"/>
  <c r="AE7" i="1"/>
  <c r="AC8" i="1"/>
  <c r="AB7" i="1"/>
  <c r="W6" i="1"/>
  <c r="E6" i="1"/>
  <c r="D5" i="1"/>
  <c r="AH7" i="1"/>
  <c r="H7" i="1"/>
  <c r="G6" i="1"/>
  <c r="AI8" i="8" l="1"/>
  <c r="AH7" i="8"/>
  <c r="B9" i="8"/>
  <c r="A8" i="8"/>
  <c r="AF9" i="8"/>
  <c r="AE8" i="8"/>
  <c r="N9" i="8"/>
  <c r="M8" i="8"/>
  <c r="Z9" i="8"/>
  <c r="Y8" i="8"/>
  <c r="E9" i="8"/>
  <c r="D8" i="8"/>
  <c r="K8" i="8"/>
  <c r="J7" i="8"/>
  <c r="AC8" i="8"/>
  <c r="AB7" i="8"/>
  <c r="W8" i="8"/>
  <c r="V7" i="8"/>
  <c r="Q9" i="8"/>
  <c r="P8" i="8"/>
  <c r="H9" i="8"/>
  <c r="G8" i="8"/>
  <c r="T9" i="8"/>
  <c r="S8" i="8"/>
  <c r="P7" i="7"/>
  <c r="Q8" i="7"/>
  <c r="V7" i="7"/>
  <c r="W8" i="7"/>
  <c r="Z8" i="7"/>
  <c r="Y7" i="7"/>
  <c r="AF11" i="7"/>
  <c r="AE10" i="7"/>
  <c r="B8" i="7"/>
  <c r="A7" i="7"/>
  <c r="C7" i="7" s="1"/>
  <c r="T11" i="7"/>
  <c r="S10" i="7"/>
  <c r="D7" i="7"/>
  <c r="E8" i="7"/>
  <c r="AB7" i="7"/>
  <c r="AC8" i="7"/>
  <c r="AH8" i="7"/>
  <c r="AI9" i="7"/>
  <c r="J7" i="7"/>
  <c r="K8" i="7"/>
  <c r="H9" i="7"/>
  <c r="G8" i="7"/>
  <c r="N9" i="7"/>
  <c r="M8" i="7"/>
  <c r="V7" i="6"/>
  <c r="W8" i="6"/>
  <c r="AF9" i="6"/>
  <c r="AE8" i="6"/>
  <c r="Z9" i="6"/>
  <c r="Y8" i="6"/>
  <c r="T9" i="6"/>
  <c r="S8" i="6"/>
  <c r="J7" i="6"/>
  <c r="K8" i="6"/>
  <c r="AH8" i="6"/>
  <c r="AI9" i="6"/>
  <c r="P7" i="6"/>
  <c r="Q8" i="6"/>
  <c r="D7" i="6"/>
  <c r="E8" i="6"/>
  <c r="AB7" i="6"/>
  <c r="AC8" i="6"/>
  <c r="H9" i="6"/>
  <c r="G8" i="6"/>
  <c r="N8" i="6"/>
  <c r="M7" i="6"/>
  <c r="B9" i="6"/>
  <c r="A8" i="6"/>
  <c r="J6" i="1"/>
  <c r="K8" i="1"/>
  <c r="K9" i="1" s="1"/>
  <c r="Y7" i="1"/>
  <c r="Y6" i="1"/>
  <c r="S7" i="1"/>
  <c r="S6" i="1"/>
  <c r="AF9" i="1"/>
  <c r="AE9" i="1" s="1"/>
  <c r="Q7" i="1"/>
  <c r="Q8" i="1" s="1"/>
  <c r="A7" i="1"/>
  <c r="C7" i="1" s="1"/>
  <c r="N7" i="1"/>
  <c r="M6" i="1"/>
  <c r="D22" i="5"/>
  <c r="A17" i="5"/>
  <c r="D26" i="5"/>
  <c r="C32" i="5"/>
  <c r="D32" i="5" s="1"/>
  <c r="C30" i="5"/>
  <c r="D30" i="5" s="1"/>
  <c r="C31" i="5"/>
  <c r="D31" i="5" s="1"/>
  <c r="C27" i="5"/>
  <c r="D27" i="5" s="1"/>
  <c r="D25" i="5"/>
  <c r="AC9" i="1"/>
  <c r="AB8" i="1"/>
  <c r="V6" i="1"/>
  <c r="W7" i="1"/>
  <c r="D6" i="1"/>
  <c r="E7" i="1"/>
  <c r="AI9" i="1"/>
  <c r="AH8" i="1"/>
  <c r="Z9" i="1"/>
  <c r="Y8" i="1"/>
  <c r="T9" i="1"/>
  <c r="S8" i="1"/>
  <c r="H8" i="1"/>
  <c r="G7" i="1"/>
  <c r="A8" i="1"/>
  <c r="S9" i="8" l="1"/>
  <c r="T10" i="8"/>
  <c r="Q10" i="8"/>
  <c r="P9" i="8"/>
  <c r="AC9" i="8"/>
  <c r="AB8" i="8"/>
  <c r="D9" i="8"/>
  <c r="E10" i="8"/>
  <c r="M9" i="8"/>
  <c r="N10" i="8"/>
  <c r="B10" i="8"/>
  <c r="A9" i="8"/>
  <c r="H10" i="8"/>
  <c r="G9" i="8"/>
  <c r="W9" i="8"/>
  <c r="V8" i="8"/>
  <c r="K9" i="8"/>
  <c r="J8" i="8"/>
  <c r="Z10" i="8"/>
  <c r="Y9" i="8"/>
  <c r="AF10" i="8"/>
  <c r="AE9" i="8"/>
  <c r="AI9" i="8"/>
  <c r="AH8" i="8"/>
  <c r="AB8" i="7"/>
  <c r="AC9" i="7"/>
  <c r="V8" i="7"/>
  <c r="W9" i="7"/>
  <c r="N10" i="7"/>
  <c r="M9" i="7"/>
  <c r="T12" i="7"/>
  <c r="S11" i="7"/>
  <c r="AF12" i="7"/>
  <c r="AE11" i="7"/>
  <c r="J8" i="7"/>
  <c r="K9" i="7"/>
  <c r="AH9" i="7"/>
  <c r="AI10" i="7"/>
  <c r="D8" i="7"/>
  <c r="E9" i="7"/>
  <c r="P8" i="7"/>
  <c r="Q9" i="7"/>
  <c r="H10" i="7"/>
  <c r="G9" i="7"/>
  <c r="B9" i="7"/>
  <c r="A8" i="7"/>
  <c r="Z9" i="7"/>
  <c r="Y8" i="7"/>
  <c r="AH9" i="6"/>
  <c r="AI10" i="6"/>
  <c r="H10" i="6"/>
  <c r="G9" i="6"/>
  <c r="T10" i="6"/>
  <c r="S9" i="6"/>
  <c r="AF10" i="6"/>
  <c r="AE9" i="6"/>
  <c r="B10" i="6"/>
  <c r="A9" i="6"/>
  <c r="AB8" i="6"/>
  <c r="AC9" i="6"/>
  <c r="P8" i="6"/>
  <c r="Q9" i="6"/>
  <c r="J8" i="6"/>
  <c r="K9" i="6"/>
  <c r="V8" i="6"/>
  <c r="W9" i="6"/>
  <c r="D8" i="6"/>
  <c r="E9" i="6"/>
  <c r="N9" i="6"/>
  <c r="M8" i="6"/>
  <c r="Z10" i="6"/>
  <c r="Y9" i="6"/>
  <c r="J8" i="1"/>
  <c r="AF10" i="1"/>
  <c r="AE10" i="1" s="1"/>
  <c r="P7" i="1"/>
  <c r="M7" i="1"/>
  <c r="N8" i="1"/>
  <c r="A36" i="5"/>
  <c r="D36" i="5"/>
  <c r="AC10" i="1"/>
  <c r="AB9" i="1"/>
  <c r="W8" i="1"/>
  <c r="V7" i="1"/>
  <c r="Q9" i="1"/>
  <c r="P8" i="1"/>
  <c r="E8" i="1"/>
  <c r="D7" i="1"/>
  <c r="AH9" i="1"/>
  <c r="AI10" i="1"/>
  <c r="Z10" i="1"/>
  <c r="Y9" i="1"/>
  <c r="T10" i="1"/>
  <c r="S9" i="1"/>
  <c r="K10" i="1"/>
  <c r="J9" i="1"/>
  <c r="H9" i="1"/>
  <c r="G8" i="1"/>
  <c r="A9" i="1"/>
  <c r="AI10" i="8" l="1"/>
  <c r="AH9" i="8"/>
  <c r="Z11" i="8"/>
  <c r="Y10" i="8"/>
  <c r="W10" i="8"/>
  <c r="V9" i="8"/>
  <c r="A10" i="8"/>
  <c r="B11" i="8"/>
  <c r="Q11" i="8"/>
  <c r="P10" i="8"/>
  <c r="D10" i="8"/>
  <c r="E11" i="8"/>
  <c r="N11" i="8"/>
  <c r="M10" i="8"/>
  <c r="S10" i="8"/>
  <c r="T11" i="8"/>
  <c r="AE10" i="8"/>
  <c r="AF11" i="8"/>
  <c r="K10" i="8"/>
  <c r="J9" i="8"/>
  <c r="G10" i="8"/>
  <c r="H11" i="8"/>
  <c r="AC10" i="8"/>
  <c r="AB9" i="8"/>
  <c r="J9" i="7"/>
  <c r="K10" i="7"/>
  <c r="Z10" i="7"/>
  <c r="Y9" i="7"/>
  <c r="H11" i="7"/>
  <c r="G10" i="7"/>
  <c r="T13" i="7"/>
  <c r="S12" i="7"/>
  <c r="P9" i="7"/>
  <c r="Q10" i="7"/>
  <c r="AH10" i="7"/>
  <c r="AI11" i="7"/>
  <c r="AB9" i="7"/>
  <c r="AC10" i="7"/>
  <c r="D9" i="7"/>
  <c r="E10" i="7"/>
  <c r="V9" i="7"/>
  <c r="W10" i="7"/>
  <c r="B10" i="7"/>
  <c r="A9" i="7"/>
  <c r="AF13" i="7"/>
  <c r="AE12" i="7"/>
  <c r="N11" i="7"/>
  <c r="M10" i="7"/>
  <c r="AF11" i="6"/>
  <c r="AE10" i="6"/>
  <c r="H11" i="6"/>
  <c r="G10" i="6"/>
  <c r="J9" i="6"/>
  <c r="K10" i="6"/>
  <c r="V9" i="6"/>
  <c r="W10" i="6"/>
  <c r="P9" i="6"/>
  <c r="Q10" i="6"/>
  <c r="AH10" i="6"/>
  <c r="AI11" i="6"/>
  <c r="D9" i="6"/>
  <c r="E10" i="6"/>
  <c r="AB9" i="6"/>
  <c r="AC10" i="6"/>
  <c r="Z11" i="6"/>
  <c r="Y10" i="6"/>
  <c r="N10" i="6"/>
  <c r="M9" i="6"/>
  <c r="B11" i="6"/>
  <c r="A10" i="6"/>
  <c r="T11" i="6"/>
  <c r="S10" i="6"/>
  <c r="AF11" i="1"/>
  <c r="AF12" i="1" s="1"/>
  <c r="AF13" i="1" s="1"/>
  <c r="N9" i="1"/>
  <c r="M8" i="1"/>
  <c r="AC11" i="1"/>
  <c r="AC12" i="1" s="1"/>
  <c r="AB10" i="1"/>
  <c r="V8" i="1"/>
  <c r="W9" i="1"/>
  <c r="Q10" i="1"/>
  <c r="P9" i="1"/>
  <c r="D8" i="1"/>
  <c r="E9" i="1"/>
  <c r="AI11" i="1"/>
  <c r="AH10" i="1"/>
  <c r="Z11" i="1"/>
  <c r="Z12" i="1" s="1"/>
  <c r="Z13" i="1" s="1"/>
  <c r="Z14" i="1" s="1"/>
  <c r="Z15" i="1" s="1"/>
  <c r="Z16" i="1" s="1"/>
  <c r="Y10" i="1"/>
  <c r="T11" i="1"/>
  <c r="S10" i="1"/>
  <c r="K11" i="1"/>
  <c r="J10" i="1"/>
  <c r="H10" i="1"/>
  <c r="G9" i="1"/>
  <c r="A10" i="1"/>
  <c r="AC11" i="8" l="1"/>
  <c r="AB10" i="8"/>
  <c r="K11" i="8"/>
  <c r="J10" i="8"/>
  <c r="Z12" i="8"/>
  <c r="Y11" i="8"/>
  <c r="G11" i="8"/>
  <c r="H12" i="8"/>
  <c r="AE11" i="8"/>
  <c r="AF12" i="8"/>
  <c r="S11" i="8"/>
  <c r="T12" i="8"/>
  <c r="E12" i="8"/>
  <c r="D11" i="8"/>
  <c r="B12" i="8"/>
  <c r="A11" i="8"/>
  <c r="N12" i="8"/>
  <c r="M11" i="8"/>
  <c r="Q12" i="8"/>
  <c r="P11" i="8"/>
  <c r="W11" i="8"/>
  <c r="V10" i="8"/>
  <c r="AI11" i="8"/>
  <c r="AH10" i="8"/>
  <c r="D10" i="7"/>
  <c r="E11" i="7"/>
  <c r="N12" i="7"/>
  <c r="M11" i="7"/>
  <c r="B11" i="7"/>
  <c r="A10" i="7"/>
  <c r="T14" i="7"/>
  <c r="S13" i="7"/>
  <c r="Z11" i="7"/>
  <c r="Y10" i="7"/>
  <c r="V10" i="7"/>
  <c r="W11" i="7"/>
  <c r="AB10" i="7"/>
  <c r="AC11" i="7"/>
  <c r="P10" i="7"/>
  <c r="Q11" i="7"/>
  <c r="J10" i="7"/>
  <c r="K11" i="7"/>
  <c r="AH11" i="7"/>
  <c r="AI12" i="7"/>
  <c r="AF14" i="7"/>
  <c r="AE13" i="7"/>
  <c r="H12" i="7"/>
  <c r="G11" i="7"/>
  <c r="AB10" i="6"/>
  <c r="AC11" i="6"/>
  <c r="V10" i="6"/>
  <c r="W11" i="6"/>
  <c r="T12" i="6"/>
  <c r="S11" i="6"/>
  <c r="N11" i="6"/>
  <c r="M10" i="6"/>
  <c r="H12" i="6"/>
  <c r="G11" i="6"/>
  <c r="D10" i="6"/>
  <c r="E11" i="6"/>
  <c r="P10" i="6"/>
  <c r="Q11" i="6"/>
  <c r="J10" i="6"/>
  <c r="K11" i="6"/>
  <c r="AH11" i="6"/>
  <c r="AI12" i="6"/>
  <c r="B12" i="6"/>
  <c r="A11" i="6"/>
  <c r="Z12" i="6"/>
  <c r="Y11" i="6"/>
  <c r="AF12" i="6"/>
  <c r="AE11" i="6"/>
  <c r="AE11" i="1"/>
  <c r="AE12" i="1"/>
  <c r="AB12" i="1"/>
  <c r="AC13" i="1"/>
  <c r="AE13" i="1"/>
  <c r="AF14" i="1"/>
  <c r="N10" i="1"/>
  <c r="M9" i="1"/>
  <c r="AB11" i="1"/>
  <c r="W10" i="1"/>
  <c r="V9" i="1"/>
  <c r="P10" i="1"/>
  <c r="Q11" i="1"/>
  <c r="E10" i="1"/>
  <c r="D9" i="1"/>
  <c r="AH11" i="1"/>
  <c r="AI12" i="1"/>
  <c r="Y11" i="1"/>
  <c r="T12" i="1"/>
  <c r="S11" i="1"/>
  <c r="K12" i="1"/>
  <c r="J11" i="1"/>
  <c r="H11" i="1"/>
  <c r="G10" i="1"/>
  <c r="A11" i="1"/>
  <c r="AI12" i="8" l="1"/>
  <c r="AH11" i="8"/>
  <c r="Q13" i="8"/>
  <c r="P12" i="8"/>
  <c r="B13" i="8"/>
  <c r="A12" i="8"/>
  <c r="K12" i="8"/>
  <c r="J11" i="8"/>
  <c r="AF13" i="8"/>
  <c r="AE12" i="8"/>
  <c r="T13" i="8"/>
  <c r="S12" i="8"/>
  <c r="H13" i="8"/>
  <c r="G12" i="8"/>
  <c r="W12" i="8"/>
  <c r="V11" i="8"/>
  <c r="N13" i="8"/>
  <c r="M12" i="8"/>
  <c r="E13" i="8"/>
  <c r="D12" i="8"/>
  <c r="Z13" i="8"/>
  <c r="Y12" i="8"/>
  <c r="AC12" i="8"/>
  <c r="AB11" i="8"/>
  <c r="H13" i="7"/>
  <c r="G12" i="7"/>
  <c r="T15" i="7"/>
  <c r="S14" i="7"/>
  <c r="N13" i="7"/>
  <c r="M12" i="7"/>
  <c r="J11" i="7"/>
  <c r="K12" i="7"/>
  <c r="AB11" i="7"/>
  <c r="AC12" i="7"/>
  <c r="D11" i="7"/>
  <c r="E12" i="7"/>
  <c r="AH12" i="7"/>
  <c r="AI13" i="7"/>
  <c r="P11" i="7"/>
  <c r="Q12" i="7"/>
  <c r="V11" i="7"/>
  <c r="W12" i="7"/>
  <c r="AF15" i="7"/>
  <c r="AE14" i="7"/>
  <c r="Z12" i="7"/>
  <c r="Y11" i="7"/>
  <c r="B12" i="7"/>
  <c r="A11" i="7"/>
  <c r="J11" i="6"/>
  <c r="K12" i="6"/>
  <c r="D11" i="6"/>
  <c r="E12" i="6"/>
  <c r="V11" i="6"/>
  <c r="W12" i="6"/>
  <c r="AF13" i="6"/>
  <c r="AE12" i="6"/>
  <c r="B13" i="6"/>
  <c r="A12" i="6"/>
  <c r="N12" i="6"/>
  <c r="M11" i="6"/>
  <c r="AH12" i="6"/>
  <c r="AI13" i="6"/>
  <c r="P11" i="6"/>
  <c r="Q12" i="6"/>
  <c r="AB11" i="6"/>
  <c r="AC12" i="6"/>
  <c r="Z13" i="6"/>
  <c r="Y12" i="6"/>
  <c r="H13" i="6"/>
  <c r="G12" i="6"/>
  <c r="T13" i="6"/>
  <c r="S12" i="6"/>
  <c r="AC14" i="1"/>
  <c r="AB13" i="1"/>
  <c r="AF15" i="1"/>
  <c r="AE14" i="1"/>
  <c r="N11" i="1"/>
  <c r="M10" i="1"/>
  <c r="V10" i="1"/>
  <c r="W11" i="1"/>
  <c r="Q12" i="1"/>
  <c r="P11" i="1"/>
  <c r="D10" i="1"/>
  <c r="E11" i="1"/>
  <c r="AI13" i="1"/>
  <c r="AH12" i="1"/>
  <c r="Y12" i="1"/>
  <c r="T13" i="1"/>
  <c r="S12" i="1"/>
  <c r="K13" i="1"/>
  <c r="J12" i="1"/>
  <c r="H12" i="1"/>
  <c r="G11" i="1"/>
  <c r="A12" i="1"/>
  <c r="AC13" i="8" l="1"/>
  <c r="AB12" i="8"/>
  <c r="E14" i="8"/>
  <c r="D13" i="8"/>
  <c r="W13" i="8"/>
  <c r="V12" i="8"/>
  <c r="T14" i="8"/>
  <c r="S13" i="8"/>
  <c r="K13" i="8"/>
  <c r="J12" i="8"/>
  <c r="Q14" i="8"/>
  <c r="P13" i="8"/>
  <c r="Z14" i="8"/>
  <c r="Y13" i="8"/>
  <c r="N14" i="8"/>
  <c r="M13" i="8"/>
  <c r="H14" i="8"/>
  <c r="G13" i="8"/>
  <c r="AF14" i="8"/>
  <c r="AE13" i="8"/>
  <c r="B14" i="8"/>
  <c r="A13" i="8"/>
  <c r="AI13" i="8"/>
  <c r="AH12" i="8"/>
  <c r="D12" i="7"/>
  <c r="E13" i="7"/>
  <c r="B13" i="7"/>
  <c r="A12" i="7"/>
  <c r="AF16" i="7"/>
  <c r="AE15" i="7"/>
  <c r="T16" i="7"/>
  <c r="S15" i="7"/>
  <c r="P12" i="7"/>
  <c r="Q13" i="7"/>
  <c r="J12" i="7"/>
  <c r="K13" i="7"/>
  <c r="V12" i="7"/>
  <c r="W13" i="7"/>
  <c r="AH13" i="7"/>
  <c r="AI14" i="7"/>
  <c r="AB12" i="7"/>
  <c r="AC13" i="7"/>
  <c r="Z13" i="7"/>
  <c r="Y12" i="7"/>
  <c r="N14" i="7"/>
  <c r="M13" i="7"/>
  <c r="H14" i="7"/>
  <c r="G13" i="7"/>
  <c r="AF14" i="6"/>
  <c r="AE13" i="6"/>
  <c r="P12" i="6"/>
  <c r="Q13" i="6"/>
  <c r="D12" i="6"/>
  <c r="E13" i="6"/>
  <c r="Z14" i="6"/>
  <c r="Y13" i="6"/>
  <c r="N13" i="6"/>
  <c r="M12" i="6"/>
  <c r="AB12" i="6"/>
  <c r="AC13" i="6"/>
  <c r="AH13" i="6"/>
  <c r="AI14" i="6"/>
  <c r="V12" i="6"/>
  <c r="W13" i="6"/>
  <c r="J12" i="6"/>
  <c r="K13" i="6"/>
  <c r="T14" i="6"/>
  <c r="S13" i="6"/>
  <c r="H14" i="6"/>
  <c r="G13" i="6"/>
  <c r="B14" i="6"/>
  <c r="A13" i="6"/>
  <c r="AF16" i="1"/>
  <c r="AE16" i="1" s="1"/>
  <c r="AE15" i="1"/>
  <c r="AC15" i="1"/>
  <c r="AB14" i="1"/>
  <c r="N12" i="1"/>
  <c r="M11" i="1"/>
  <c r="W12" i="1"/>
  <c r="V11" i="1"/>
  <c r="P12" i="1"/>
  <c r="Q13" i="1"/>
  <c r="E12" i="1"/>
  <c r="D11" i="1"/>
  <c r="AH13" i="1"/>
  <c r="AI14" i="1"/>
  <c r="Y13" i="1"/>
  <c r="T14" i="1"/>
  <c r="S13" i="1"/>
  <c r="K14" i="1"/>
  <c r="J13" i="1"/>
  <c r="H13" i="1"/>
  <c r="G12" i="1"/>
  <c r="A13" i="1"/>
  <c r="AI14" i="8" l="1"/>
  <c r="AH13" i="8"/>
  <c r="AF15" i="8"/>
  <c r="AE14" i="8"/>
  <c r="N15" i="8"/>
  <c r="M14" i="8"/>
  <c r="Q15" i="8"/>
  <c r="P14" i="8"/>
  <c r="T15" i="8"/>
  <c r="S14" i="8"/>
  <c r="E15" i="8"/>
  <c r="D14" i="8"/>
  <c r="B15" i="8"/>
  <c r="A14" i="8"/>
  <c r="H15" i="8"/>
  <c r="G14" i="8"/>
  <c r="Z15" i="8"/>
  <c r="Y14" i="8"/>
  <c r="K14" i="8"/>
  <c r="J13" i="8"/>
  <c r="W14" i="8"/>
  <c r="V13" i="8"/>
  <c r="AC14" i="8"/>
  <c r="AB13" i="8"/>
  <c r="AH14" i="7"/>
  <c r="AI15" i="7"/>
  <c r="J13" i="7"/>
  <c r="K14" i="7"/>
  <c r="H15" i="7"/>
  <c r="G14" i="7"/>
  <c r="Z14" i="7"/>
  <c r="Y13" i="7"/>
  <c r="T17" i="7"/>
  <c r="S16" i="7"/>
  <c r="B14" i="7"/>
  <c r="A13" i="7"/>
  <c r="AB13" i="7"/>
  <c r="AC14" i="7"/>
  <c r="V13" i="7"/>
  <c r="W14" i="7"/>
  <c r="P13" i="7"/>
  <c r="Q14" i="7"/>
  <c r="D13" i="7"/>
  <c r="E14" i="7"/>
  <c r="N15" i="7"/>
  <c r="M14" i="7"/>
  <c r="AF17" i="7"/>
  <c r="AE16" i="7"/>
  <c r="AB13" i="6"/>
  <c r="AC14" i="6"/>
  <c r="B15" i="6"/>
  <c r="A14" i="6"/>
  <c r="T15" i="6"/>
  <c r="S14" i="6"/>
  <c r="Z15" i="6"/>
  <c r="Y14" i="6"/>
  <c r="V13" i="6"/>
  <c r="W14" i="6"/>
  <c r="P13" i="6"/>
  <c r="Q14" i="6"/>
  <c r="J13" i="6"/>
  <c r="K14" i="6"/>
  <c r="AH14" i="6"/>
  <c r="AI15" i="6"/>
  <c r="D13" i="6"/>
  <c r="E14" i="6"/>
  <c r="H15" i="6"/>
  <c r="G14" i="6"/>
  <c r="N14" i="6"/>
  <c r="M13" i="6"/>
  <c r="AF15" i="6"/>
  <c r="AE14" i="6"/>
  <c r="AB15" i="1"/>
  <c r="AC16" i="1"/>
  <c r="AB16" i="1" s="1"/>
  <c r="N13" i="1"/>
  <c r="M12" i="1"/>
  <c r="V12" i="1"/>
  <c r="W13" i="1"/>
  <c r="Q14" i="1"/>
  <c r="P13" i="1"/>
  <c r="D12" i="1"/>
  <c r="E13" i="1"/>
  <c r="AI15" i="1"/>
  <c r="AH14" i="1"/>
  <c r="Y14" i="1"/>
  <c r="T15" i="1"/>
  <c r="S14" i="1"/>
  <c r="K15" i="1"/>
  <c r="J14" i="1"/>
  <c r="H14" i="1"/>
  <c r="G13" i="1"/>
  <c r="A14" i="1"/>
  <c r="AC15" i="8" l="1"/>
  <c r="AB14" i="8"/>
  <c r="K15" i="8"/>
  <c r="J14" i="8"/>
  <c r="H16" i="8"/>
  <c r="G15" i="8"/>
  <c r="E16" i="8"/>
  <c r="D15" i="8"/>
  <c r="Q16" i="8"/>
  <c r="P15" i="8"/>
  <c r="AF16" i="8"/>
  <c r="AE15" i="8"/>
  <c r="W15" i="8"/>
  <c r="V14" i="8"/>
  <c r="Z16" i="8"/>
  <c r="Y15" i="8"/>
  <c r="B16" i="8"/>
  <c r="A15" i="8"/>
  <c r="T16" i="8"/>
  <c r="S15" i="8"/>
  <c r="N16" i="8"/>
  <c r="M15" i="8"/>
  <c r="AI15" i="8"/>
  <c r="AH14" i="8"/>
  <c r="D14" i="7"/>
  <c r="E15" i="7"/>
  <c r="V14" i="7"/>
  <c r="W15" i="7"/>
  <c r="AF18" i="7"/>
  <c r="AE17" i="7"/>
  <c r="B15" i="7"/>
  <c r="A14" i="7"/>
  <c r="Z15" i="7"/>
  <c r="Y14" i="7"/>
  <c r="J14" i="7"/>
  <c r="K15" i="7"/>
  <c r="P14" i="7"/>
  <c r="Q15" i="7"/>
  <c r="AB14" i="7"/>
  <c r="AC15" i="7"/>
  <c r="AH15" i="7"/>
  <c r="AI16" i="7"/>
  <c r="M15" i="7"/>
  <c r="N16" i="7"/>
  <c r="T18" i="7"/>
  <c r="S17" i="7"/>
  <c r="H16" i="7"/>
  <c r="G15" i="7"/>
  <c r="AI16" i="6"/>
  <c r="AH15" i="6"/>
  <c r="P14" i="6"/>
  <c r="Q15" i="6"/>
  <c r="Z16" i="6"/>
  <c r="Y15" i="6"/>
  <c r="B16" i="6"/>
  <c r="A15" i="6"/>
  <c r="AF16" i="6"/>
  <c r="AE15" i="6"/>
  <c r="H16" i="6"/>
  <c r="G15" i="6"/>
  <c r="D14" i="6"/>
  <c r="E15" i="6"/>
  <c r="J14" i="6"/>
  <c r="K15" i="6"/>
  <c r="V14" i="6"/>
  <c r="W15" i="6"/>
  <c r="AB14" i="6"/>
  <c r="AC15" i="6"/>
  <c r="N15" i="6"/>
  <c r="M14" i="6"/>
  <c r="T16" i="6"/>
  <c r="S15" i="6"/>
  <c r="N14" i="1"/>
  <c r="M13" i="1"/>
  <c r="W14" i="1"/>
  <c r="V13" i="1"/>
  <c r="P14" i="1"/>
  <c r="Q15" i="1"/>
  <c r="E14" i="1"/>
  <c r="D13" i="1"/>
  <c r="AH15" i="1"/>
  <c r="AI16" i="1"/>
  <c r="AF17" i="1"/>
  <c r="Y15" i="1"/>
  <c r="T16" i="1"/>
  <c r="S15" i="1"/>
  <c r="K16" i="1"/>
  <c r="J15" i="1"/>
  <c r="H15" i="1"/>
  <c r="G14" i="1"/>
  <c r="A15" i="1"/>
  <c r="AI16" i="8" l="1"/>
  <c r="AH15" i="8"/>
  <c r="T17" i="8"/>
  <c r="S16" i="8"/>
  <c r="Z17" i="8"/>
  <c r="Y16" i="8"/>
  <c r="AF17" i="8"/>
  <c r="AE16" i="8"/>
  <c r="E17" i="8"/>
  <c r="D16" i="8"/>
  <c r="K16" i="8"/>
  <c r="J15" i="8"/>
  <c r="N17" i="8"/>
  <c r="M16" i="8"/>
  <c r="B17" i="8"/>
  <c r="A16" i="8"/>
  <c r="W16" i="8"/>
  <c r="V15" i="8"/>
  <c r="Q17" i="8"/>
  <c r="P16" i="8"/>
  <c r="H17" i="8"/>
  <c r="G16" i="8"/>
  <c r="AC16" i="8"/>
  <c r="AB15" i="8"/>
  <c r="H17" i="7"/>
  <c r="G16" i="7"/>
  <c r="B16" i="7"/>
  <c r="A15" i="7"/>
  <c r="M16" i="7"/>
  <c r="N17" i="7"/>
  <c r="AC16" i="7"/>
  <c r="AB15" i="7"/>
  <c r="V15" i="7"/>
  <c r="W16" i="7"/>
  <c r="AI17" i="7"/>
  <c r="AH16" i="7"/>
  <c r="P15" i="7"/>
  <c r="Q16" i="7"/>
  <c r="E16" i="7"/>
  <c r="D15" i="7"/>
  <c r="J15" i="7"/>
  <c r="K16" i="7"/>
  <c r="T19" i="7"/>
  <c r="S18" i="7"/>
  <c r="Z16" i="7"/>
  <c r="Y15" i="7"/>
  <c r="AF19" i="7"/>
  <c r="AE18" i="7"/>
  <c r="AC16" i="6"/>
  <c r="AB15" i="6"/>
  <c r="K16" i="6"/>
  <c r="J15" i="6"/>
  <c r="H17" i="6"/>
  <c r="G16" i="6"/>
  <c r="B17" i="6"/>
  <c r="A16" i="6"/>
  <c r="W16" i="6"/>
  <c r="V15" i="6"/>
  <c r="D15" i="6"/>
  <c r="E16" i="6"/>
  <c r="Q16" i="6"/>
  <c r="P15" i="6"/>
  <c r="S16" i="6"/>
  <c r="T17" i="6"/>
  <c r="N16" i="6"/>
  <c r="M15" i="6"/>
  <c r="AF17" i="6"/>
  <c r="AE16" i="6"/>
  <c r="Y16" i="6"/>
  <c r="Z17" i="6"/>
  <c r="AI17" i="6"/>
  <c r="AH16" i="6"/>
  <c r="M14" i="1"/>
  <c r="N15" i="1"/>
  <c r="AC17" i="1"/>
  <c r="V14" i="1"/>
  <c r="W15" i="1"/>
  <c r="Q16" i="1"/>
  <c r="P15" i="1"/>
  <c r="D14" i="1"/>
  <c r="E15" i="1"/>
  <c r="AI17" i="1"/>
  <c r="AH16" i="1"/>
  <c r="AF18" i="1"/>
  <c r="AE17" i="1"/>
  <c r="Z17" i="1"/>
  <c r="Y16" i="1"/>
  <c r="T17" i="1"/>
  <c r="S16" i="1"/>
  <c r="K17" i="1"/>
  <c r="J16" i="1"/>
  <c r="H16" i="1"/>
  <c r="G15" i="1"/>
  <c r="A16" i="1"/>
  <c r="AC17" i="8" l="1"/>
  <c r="AB16" i="8"/>
  <c r="Q18" i="8"/>
  <c r="P17" i="8"/>
  <c r="B18" i="8"/>
  <c r="A17" i="8"/>
  <c r="K17" i="8"/>
  <c r="J16" i="8"/>
  <c r="AF18" i="8"/>
  <c r="AE17" i="8"/>
  <c r="T18" i="8"/>
  <c r="S17" i="8"/>
  <c r="H18" i="8"/>
  <c r="G17" i="8"/>
  <c r="W17" i="8"/>
  <c r="V16" i="8"/>
  <c r="N18" i="8"/>
  <c r="M17" i="8"/>
  <c r="E18" i="8"/>
  <c r="D17" i="8"/>
  <c r="Z18" i="8"/>
  <c r="Y17" i="8"/>
  <c r="AI17" i="8"/>
  <c r="AH16" i="8"/>
  <c r="AF20" i="7"/>
  <c r="AE19" i="7"/>
  <c r="T20" i="7"/>
  <c r="S19" i="7"/>
  <c r="D16" i="7"/>
  <c r="E17" i="7"/>
  <c r="AI18" i="7"/>
  <c r="AH17" i="7"/>
  <c r="AC17" i="7"/>
  <c r="AB16" i="7"/>
  <c r="A16" i="7"/>
  <c r="B17" i="7"/>
  <c r="K17" i="7"/>
  <c r="J16" i="7"/>
  <c r="Q17" i="7"/>
  <c r="P16" i="7"/>
  <c r="W17" i="7"/>
  <c r="V16" i="7"/>
  <c r="N18" i="7"/>
  <c r="M17" i="7"/>
  <c r="Z17" i="7"/>
  <c r="Y16" i="7"/>
  <c r="H18" i="7"/>
  <c r="G17" i="7"/>
  <c r="AI18" i="6"/>
  <c r="AH17" i="6"/>
  <c r="B18" i="6"/>
  <c r="A17" i="6"/>
  <c r="K17" i="6"/>
  <c r="J16" i="6"/>
  <c r="E17" i="6"/>
  <c r="D16" i="6"/>
  <c r="Z18" i="6"/>
  <c r="Y17" i="6"/>
  <c r="T18" i="6"/>
  <c r="S17" i="6"/>
  <c r="AE17" i="6"/>
  <c r="AF18" i="6"/>
  <c r="N17" i="6"/>
  <c r="M16" i="6"/>
  <c r="Q17" i="6"/>
  <c r="P16" i="6"/>
  <c r="W17" i="6"/>
  <c r="V16" i="6"/>
  <c r="G17" i="6"/>
  <c r="H18" i="6"/>
  <c r="AC17" i="6"/>
  <c r="AB16" i="6"/>
  <c r="M15" i="1"/>
  <c r="N16" i="1"/>
  <c r="AC18" i="1"/>
  <c r="AB17" i="1"/>
  <c r="W16" i="1"/>
  <c r="V15" i="1"/>
  <c r="Q17" i="1"/>
  <c r="P16" i="1"/>
  <c r="E16" i="1"/>
  <c r="D15" i="1"/>
  <c r="AH17" i="1"/>
  <c r="AI18" i="1"/>
  <c r="AF19" i="1"/>
  <c r="AE18" i="1"/>
  <c r="Z18" i="1"/>
  <c r="Y17" i="1"/>
  <c r="T18" i="1"/>
  <c r="S17" i="1"/>
  <c r="K18" i="1"/>
  <c r="J17" i="1"/>
  <c r="G16" i="1"/>
  <c r="H17" i="1"/>
  <c r="A17" i="1"/>
  <c r="AI18" i="8" l="1"/>
  <c r="AH17" i="8"/>
  <c r="E19" i="8"/>
  <c r="D18" i="8"/>
  <c r="W18" i="8"/>
  <c r="V17" i="8"/>
  <c r="T19" i="8"/>
  <c r="S18" i="8"/>
  <c r="K18" i="8"/>
  <c r="J17" i="8"/>
  <c r="Q19" i="8"/>
  <c r="P18" i="8"/>
  <c r="Z19" i="8"/>
  <c r="Y18" i="8"/>
  <c r="N19" i="8"/>
  <c r="M18" i="8"/>
  <c r="H19" i="8"/>
  <c r="G18" i="8"/>
  <c r="AF19" i="8"/>
  <c r="AE18" i="8"/>
  <c r="B19" i="8"/>
  <c r="A18" i="8"/>
  <c r="AC18" i="8"/>
  <c r="AB17" i="8"/>
  <c r="H19" i="7"/>
  <c r="G18" i="7"/>
  <c r="N19" i="7"/>
  <c r="M18" i="7"/>
  <c r="Q18" i="7"/>
  <c r="P17" i="7"/>
  <c r="AI19" i="7"/>
  <c r="AH18" i="7"/>
  <c r="S20" i="7"/>
  <c r="T21" i="7"/>
  <c r="E18" i="7"/>
  <c r="D17" i="7"/>
  <c r="A17" i="7"/>
  <c r="B18" i="7"/>
  <c r="Z18" i="7"/>
  <c r="Y17" i="7"/>
  <c r="W18" i="7"/>
  <c r="V17" i="7"/>
  <c r="K18" i="7"/>
  <c r="J17" i="7"/>
  <c r="AC18" i="7"/>
  <c r="AB17" i="7"/>
  <c r="AE20" i="7"/>
  <c r="AF21" i="7"/>
  <c r="AC18" i="6"/>
  <c r="AB17" i="6"/>
  <c r="W18" i="6"/>
  <c r="V17" i="6"/>
  <c r="M17" i="6"/>
  <c r="N18" i="6"/>
  <c r="S18" i="6"/>
  <c r="T19" i="6"/>
  <c r="E18" i="6"/>
  <c r="D17" i="6"/>
  <c r="A18" i="6"/>
  <c r="B19" i="6"/>
  <c r="H19" i="6"/>
  <c r="G18" i="6"/>
  <c r="AF19" i="6"/>
  <c r="AE18" i="6"/>
  <c r="Q18" i="6"/>
  <c r="P17" i="6"/>
  <c r="Y18" i="6"/>
  <c r="Z19" i="6"/>
  <c r="K18" i="6"/>
  <c r="J17" i="6"/>
  <c r="AI19" i="6"/>
  <c r="AH18" i="6"/>
  <c r="N17" i="1"/>
  <c r="M16" i="1"/>
  <c r="AC19" i="1"/>
  <c r="AB18" i="1"/>
  <c r="V16" i="1"/>
  <c r="W17" i="1"/>
  <c r="Q18" i="1"/>
  <c r="P17" i="1"/>
  <c r="D16" i="1"/>
  <c r="E17" i="1"/>
  <c r="AI19" i="1"/>
  <c r="AH18" i="1"/>
  <c r="AF20" i="1"/>
  <c r="AE19" i="1"/>
  <c r="Z19" i="1"/>
  <c r="Y18" i="1"/>
  <c r="T19" i="1"/>
  <c r="S18" i="1"/>
  <c r="K19" i="1"/>
  <c r="J18" i="1"/>
  <c r="H18" i="1"/>
  <c r="G17" i="1"/>
  <c r="A18" i="1"/>
  <c r="AC19" i="8" l="1"/>
  <c r="AB18" i="8"/>
  <c r="AF20" i="8"/>
  <c r="AE19" i="8"/>
  <c r="N20" i="8"/>
  <c r="M19" i="8"/>
  <c r="Q20" i="8"/>
  <c r="P19" i="8"/>
  <c r="T20" i="8"/>
  <c r="S19" i="8"/>
  <c r="E20" i="8"/>
  <c r="D19" i="8"/>
  <c r="B20" i="8"/>
  <c r="A19" i="8"/>
  <c r="H20" i="8"/>
  <c r="G19" i="8"/>
  <c r="Z20" i="8"/>
  <c r="Y19" i="8"/>
  <c r="K19" i="8"/>
  <c r="J18" i="8"/>
  <c r="W19" i="8"/>
  <c r="V18" i="8"/>
  <c r="AI19" i="8"/>
  <c r="AH18" i="8"/>
  <c r="K19" i="7"/>
  <c r="J18" i="7"/>
  <c r="Z19" i="7"/>
  <c r="Y18" i="7"/>
  <c r="E19" i="7"/>
  <c r="D18" i="7"/>
  <c r="AI20" i="7"/>
  <c r="AH19" i="7"/>
  <c r="N20" i="7"/>
  <c r="M19" i="7"/>
  <c r="B19" i="7"/>
  <c r="A18" i="7"/>
  <c r="S21" i="7"/>
  <c r="T22" i="7"/>
  <c r="AE21" i="7"/>
  <c r="AF22" i="7"/>
  <c r="AC19" i="7"/>
  <c r="AB18" i="7"/>
  <c r="W19" i="7"/>
  <c r="V18" i="7"/>
  <c r="Q19" i="7"/>
  <c r="P18" i="7"/>
  <c r="H20" i="7"/>
  <c r="G19" i="7"/>
  <c r="T20" i="6"/>
  <c r="S19" i="6"/>
  <c r="AI20" i="6"/>
  <c r="AH19" i="6"/>
  <c r="AE19" i="6"/>
  <c r="AF20" i="6"/>
  <c r="W19" i="6"/>
  <c r="V18" i="6"/>
  <c r="N19" i="6"/>
  <c r="M18" i="6"/>
  <c r="Z20" i="6"/>
  <c r="Y19" i="6"/>
  <c r="B20" i="6"/>
  <c r="A19" i="6"/>
  <c r="K19" i="6"/>
  <c r="J18" i="6"/>
  <c r="Q19" i="6"/>
  <c r="P18" i="6"/>
  <c r="G19" i="6"/>
  <c r="H20" i="6"/>
  <c r="E19" i="6"/>
  <c r="D18" i="6"/>
  <c r="AC19" i="6"/>
  <c r="AB18" i="6"/>
  <c r="M17" i="1"/>
  <c r="N18" i="1"/>
  <c r="AC20" i="1"/>
  <c r="AB19" i="1"/>
  <c r="W18" i="1"/>
  <c r="V17" i="1"/>
  <c r="P18" i="1"/>
  <c r="Q19" i="1"/>
  <c r="E18" i="1"/>
  <c r="D17" i="1"/>
  <c r="AH19" i="1"/>
  <c r="AI20" i="1"/>
  <c r="AF21" i="1"/>
  <c r="AE20" i="1"/>
  <c r="Z20" i="1"/>
  <c r="Y19" i="1"/>
  <c r="T20" i="1"/>
  <c r="S19" i="1"/>
  <c r="K20" i="1"/>
  <c r="J19" i="1"/>
  <c r="H19" i="1"/>
  <c r="G18" i="1"/>
  <c r="A19" i="1"/>
  <c r="AI20" i="8" l="1"/>
  <c r="AH19" i="8"/>
  <c r="K20" i="8"/>
  <c r="J19" i="8"/>
  <c r="H21" i="8"/>
  <c r="G20" i="8"/>
  <c r="E21" i="8"/>
  <c r="D20" i="8"/>
  <c r="P20" i="8"/>
  <c r="Q21" i="8"/>
  <c r="AF21" i="8"/>
  <c r="AE20" i="8"/>
  <c r="V19" i="8"/>
  <c r="W20" i="8"/>
  <c r="Z21" i="8"/>
  <c r="Y20" i="8"/>
  <c r="B21" i="8"/>
  <c r="A20" i="8"/>
  <c r="T21" i="8"/>
  <c r="S20" i="8"/>
  <c r="N21" i="8"/>
  <c r="M20" i="8"/>
  <c r="AB19" i="8"/>
  <c r="AC20" i="8"/>
  <c r="H21" i="7"/>
  <c r="G20" i="7"/>
  <c r="W20" i="7"/>
  <c r="V19" i="7"/>
  <c r="B20" i="7"/>
  <c r="A19" i="7"/>
  <c r="AI21" i="7"/>
  <c r="AH20" i="7"/>
  <c r="Z20" i="7"/>
  <c r="Y19" i="7"/>
  <c r="S22" i="7"/>
  <c r="T23" i="7"/>
  <c r="AE22" i="7"/>
  <c r="AF23" i="7"/>
  <c r="Q20" i="7"/>
  <c r="P19" i="7"/>
  <c r="AC20" i="7"/>
  <c r="AB19" i="7"/>
  <c r="N21" i="7"/>
  <c r="M20" i="7"/>
  <c r="E20" i="7"/>
  <c r="D19" i="7"/>
  <c r="K20" i="7"/>
  <c r="J19" i="7"/>
  <c r="AC20" i="6"/>
  <c r="AB19" i="6"/>
  <c r="K20" i="6"/>
  <c r="J19" i="6"/>
  <c r="V19" i="6"/>
  <c r="W20" i="6"/>
  <c r="AH20" i="6"/>
  <c r="AI21" i="6"/>
  <c r="H21" i="6"/>
  <c r="G20" i="6"/>
  <c r="Z21" i="6"/>
  <c r="Y20" i="6"/>
  <c r="AE20" i="6"/>
  <c r="AF21" i="6"/>
  <c r="E20" i="6"/>
  <c r="D19" i="6"/>
  <c r="Q20" i="6"/>
  <c r="P19" i="6"/>
  <c r="B21" i="6"/>
  <c r="A20" i="6"/>
  <c r="M19" i="6"/>
  <c r="N20" i="6"/>
  <c r="S20" i="6"/>
  <c r="T21" i="6"/>
  <c r="M18" i="1"/>
  <c r="N19" i="1"/>
  <c r="AC21" i="1"/>
  <c r="AB21" i="1" s="1"/>
  <c r="AB20" i="1"/>
  <c r="V18" i="1"/>
  <c r="W19" i="1"/>
  <c r="Q20" i="1"/>
  <c r="P19" i="1"/>
  <c r="D18" i="1"/>
  <c r="E19" i="1"/>
  <c r="AI21" i="1"/>
  <c r="AH20" i="1"/>
  <c r="AF22" i="1"/>
  <c r="AE21" i="1"/>
  <c r="Z21" i="1"/>
  <c r="Y20" i="1"/>
  <c r="T21" i="1"/>
  <c r="S20" i="1"/>
  <c r="K21" i="1"/>
  <c r="J20" i="1"/>
  <c r="H20" i="1"/>
  <c r="G19" i="1"/>
  <c r="A20" i="1"/>
  <c r="T22" i="8" l="1"/>
  <c r="S21" i="8"/>
  <c r="Z22" i="8"/>
  <c r="Y21" i="8"/>
  <c r="AF22" i="8"/>
  <c r="AE21" i="8"/>
  <c r="D21" i="8"/>
  <c r="E22" i="8"/>
  <c r="J20" i="8"/>
  <c r="K21" i="8"/>
  <c r="AB20" i="8"/>
  <c r="AC21" i="8"/>
  <c r="V20" i="8"/>
  <c r="W21" i="8"/>
  <c r="P21" i="8"/>
  <c r="Q22" i="8"/>
  <c r="N22" i="8"/>
  <c r="M21" i="8"/>
  <c r="B22" i="8"/>
  <c r="A21" i="8"/>
  <c r="H22" i="8"/>
  <c r="G21" i="8"/>
  <c r="AH20" i="8"/>
  <c r="AI21" i="8"/>
  <c r="K21" i="7"/>
  <c r="J20" i="7"/>
  <c r="M21" i="7"/>
  <c r="N22" i="7"/>
  <c r="Q21" i="7"/>
  <c r="P20" i="7"/>
  <c r="AI22" i="7"/>
  <c r="AH21" i="7"/>
  <c r="W21" i="7"/>
  <c r="V20" i="7"/>
  <c r="AE23" i="7"/>
  <c r="AF24" i="7"/>
  <c r="S23" i="7"/>
  <c r="T24" i="7"/>
  <c r="E21" i="7"/>
  <c r="D20" i="7"/>
  <c r="AC21" i="7"/>
  <c r="AB20" i="7"/>
  <c r="Y20" i="7"/>
  <c r="Z21" i="7"/>
  <c r="B21" i="7"/>
  <c r="A20" i="7"/>
  <c r="G21" i="7"/>
  <c r="H22" i="7"/>
  <c r="T22" i="6"/>
  <c r="S21" i="6"/>
  <c r="B22" i="6"/>
  <c r="A21" i="6"/>
  <c r="E21" i="6"/>
  <c r="D20" i="6"/>
  <c r="Z22" i="6"/>
  <c r="Y21" i="6"/>
  <c r="J20" i="6"/>
  <c r="K21" i="6"/>
  <c r="N21" i="6"/>
  <c r="M20" i="6"/>
  <c r="AE21" i="6"/>
  <c r="AF22" i="6"/>
  <c r="V20" i="6"/>
  <c r="W21" i="6"/>
  <c r="AH21" i="6"/>
  <c r="AI22" i="6"/>
  <c r="P20" i="6"/>
  <c r="Q21" i="6"/>
  <c r="G21" i="6"/>
  <c r="H22" i="6"/>
  <c r="AB20" i="6"/>
  <c r="AC21" i="6"/>
  <c r="M19" i="1"/>
  <c r="N20" i="1"/>
  <c r="AC22" i="1"/>
  <c r="W20" i="1"/>
  <c r="V19" i="1"/>
  <c r="Q21" i="1"/>
  <c r="P20" i="1"/>
  <c r="E20" i="1"/>
  <c r="D19" i="1"/>
  <c r="AH21" i="1"/>
  <c r="AI22" i="1"/>
  <c r="AF23" i="1"/>
  <c r="AE22" i="1"/>
  <c r="Z22" i="1"/>
  <c r="Y21" i="1"/>
  <c r="T22" i="1"/>
  <c r="S21" i="1"/>
  <c r="K22" i="1"/>
  <c r="J21" i="1"/>
  <c r="H21" i="1"/>
  <c r="G20" i="1"/>
  <c r="A21" i="1"/>
  <c r="P22" i="8" l="1"/>
  <c r="Q23" i="8"/>
  <c r="AB21" i="8"/>
  <c r="AC22" i="8"/>
  <c r="B23" i="8"/>
  <c r="A22" i="8"/>
  <c r="Z23" i="8"/>
  <c r="Y22" i="8"/>
  <c r="AH21" i="8"/>
  <c r="AI22" i="8"/>
  <c r="V21" i="8"/>
  <c r="W22" i="8"/>
  <c r="J21" i="8"/>
  <c r="K22" i="8"/>
  <c r="D22" i="8"/>
  <c r="E23" i="8"/>
  <c r="H23" i="8"/>
  <c r="G22" i="8"/>
  <c r="N23" i="8"/>
  <c r="M22" i="8"/>
  <c r="AF23" i="8"/>
  <c r="AE22" i="8"/>
  <c r="T23" i="8"/>
  <c r="S22" i="8"/>
  <c r="E22" i="7"/>
  <c r="D21" i="7"/>
  <c r="AI23" i="7"/>
  <c r="AH22" i="7"/>
  <c r="S24" i="7"/>
  <c r="T25" i="7"/>
  <c r="G22" i="7"/>
  <c r="H23" i="7"/>
  <c r="Z22" i="7"/>
  <c r="Y21" i="7"/>
  <c r="AE24" i="7"/>
  <c r="AF25" i="7"/>
  <c r="N23" i="7"/>
  <c r="M22" i="7"/>
  <c r="B22" i="7"/>
  <c r="A21" i="7"/>
  <c r="AC22" i="7"/>
  <c r="AB21" i="7"/>
  <c r="W22" i="7"/>
  <c r="V21" i="7"/>
  <c r="Q22" i="7"/>
  <c r="P21" i="7"/>
  <c r="K22" i="7"/>
  <c r="J21" i="7"/>
  <c r="P21" i="6"/>
  <c r="Q22" i="6"/>
  <c r="V21" i="6"/>
  <c r="W22" i="6"/>
  <c r="Z23" i="6"/>
  <c r="Y22" i="6"/>
  <c r="H23" i="6"/>
  <c r="G22" i="6"/>
  <c r="AH22" i="6"/>
  <c r="AI23" i="6"/>
  <c r="AE22" i="6"/>
  <c r="AF23" i="6"/>
  <c r="J21" i="6"/>
  <c r="K22" i="6"/>
  <c r="AB21" i="6"/>
  <c r="AC22" i="6"/>
  <c r="M21" i="6"/>
  <c r="N22" i="6"/>
  <c r="A22" i="6"/>
  <c r="B23" i="6"/>
  <c r="D21" i="6"/>
  <c r="E22" i="6"/>
  <c r="S22" i="6"/>
  <c r="T23" i="6"/>
  <c r="M20" i="1"/>
  <c r="N21" i="1"/>
  <c r="AC23" i="1"/>
  <c r="AB22" i="1"/>
  <c r="V20" i="1"/>
  <c r="W21" i="1"/>
  <c r="Q22" i="1"/>
  <c r="P21" i="1"/>
  <c r="D20" i="1"/>
  <c r="E21" i="1"/>
  <c r="AI23" i="1"/>
  <c r="AH22" i="1"/>
  <c r="AF24" i="1"/>
  <c r="AE23" i="1"/>
  <c r="Z23" i="1"/>
  <c r="Y22" i="1"/>
  <c r="T23" i="1"/>
  <c r="S22" i="1"/>
  <c r="K23" i="1"/>
  <c r="J22" i="1"/>
  <c r="H22" i="1"/>
  <c r="G21" i="1"/>
  <c r="A22" i="1"/>
  <c r="V22" i="8" l="1"/>
  <c r="W23" i="8"/>
  <c r="AB22" i="8"/>
  <c r="AC23" i="8"/>
  <c r="T24" i="8"/>
  <c r="S23" i="8"/>
  <c r="N24" i="8"/>
  <c r="M23" i="8"/>
  <c r="Z24" i="8"/>
  <c r="Y23" i="8"/>
  <c r="D23" i="8"/>
  <c r="E24" i="8"/>
  <c r="J22" i="8"/>
  <c r="K23" i="8"/>
  <c r="AH22" i="8"/>
  <c r="AI23" i="8"/>
  <c r="P23" i="8"/>
  <c r="Q24" i="8"/>
  <c r="AF24" i="8"/>
  <c r="AE23" i="8"/>
  <c r="H24" i="8"/>
  <c r="G23" i="8"/>
  <c r="B24" i="8"/>
  <c r="A23" i="8"/>
  <c r="AE25" i="7"/>
  <c r="AF26" i="7"/>
  <c r="G23" i="7"/>
  <c r="H24" i="7"/>
  <c r="K23" i="7"/>
  <c r="J22" i="7"/>
  <c r="W23" i="7"/>
  <c r="V22" i="7"/>
  <c r="A22" i="7"/>
  <c r="B23" i="7"/>
  <c r="AI24" i="7"/>
  <c r="AH23" i="7"/>
  <c r="S25" i="7"/>
  <c r="T26" i="7"/>
  <c r="Q23" i="7"/>
  <c r="P22" i="7"/>
  <c r="AC23" i="7"/>
  <c r="AB22" i="7"/>
  <c r="M23" i="7"/>
  <c r="N24" i="7"/>
  <c r="Y22" i="7"/>
  <c r="Z23" i="7"/>
  <c r="E23" i="7"/>
  <c r="D22" i="7"/>
  <c r="B24" i="6"/>
  <c r="A23" i="6"/>
  <c r="AE23" i="6"/>
  <c r="AF24" i="6"/>
  <c r="G23" i="6"/>
  <c r="H24" i="6"/>
  <c r="D22" i="6"/>
  <c r="E23" i="6"/>
  <c r="N23" i="6"/>
  <c r="M22" i="6"/>
  <c r="J22" i="6"/>
  <c r="K23" i="6"/>
  <c r="AH23" i="6"/>
  <c r="AI24" i="6"/>
  <c r="P22" i="6"/>
  <c r="Q23" i="6"/>
  <c r="S23" i="6"/>
  <c r="T24" i="6"/>
  <c r="AB22" i="6"/>
  <c r="AC23" i="6"/>
  <c r="V22" i="6"/>
  <c r="W23" i="6"/>
  <c r="Z24" i="6"/>
  <c r="Y23" i="6"/>
  <c r="M21" i="1"/>
  <c r="N22" i="1"/>
  <c r="AC24" i="1"/>
  <c r="AB23" i="1"/>
  <c r="W22" i="1"/>
  <c r="V21" i="1"/>
  <c r="P22" i="1"/>
  <c r="Q23" i="1"/>
  <c r="E22" i="1"/>
  <c r="D21" i="1"/>
  <c r="AH23" i="1"/>
  <c r="AI24" i="1"/>
  <c r="AF25" i="1"/>
  <c r="AE24" i="1"/>
  <c r="Z24" i="1"/>
  <c r="Y23" i="1"/>
  <c r="T24" i="1"/>
  <c r="S23" i="1"/>
  <c r="K24" i="1"/>
  <c r="J23" i="1"/>
  <c r="G22" i="1"/>
  <c r="H23" i="1"/>
  <c r="A23" i="1"/>
  <c r="AH23" i="8" l="1"/>
  <c r="AI24" i="8"/>
  <c r="B25" i="8"/>
  <c r="A24" i="8"/>
  <c r="AF25" i="8"/>
  <c r="AE24" i="8"/>
  <c r="N25" i="8"/>
  <c r="M24" i="8"/>
  <c r="Q25" i="8"/>
  <c r="P24" i="8"/>
  <c r="J23" i="8"/>
  <c r="K24" i="8"/>
  <c r="V23" i="8"/>
  <c r="W24" i="8"/>
  <c r="D24" i="8"/>
  <c r="E25" i="8"/>
  <c r="AB23" i="8"/>
  <c r="AC24" i="8"/>
  <c r="H25" i="8"/>
  <c r="G24" i="8"/>
  <c r="Z25" i="8"/>
  <c r="Y24" i="8"/>
  <c r="T25" i="8"/>
  <c r="S24" i="8"/>
  <c r="N25" i="7"/>
  <c r="M24" i="7"/>
  <c r="G24" i="7"/>
  <c r="H25" i="7"/>
  <c r="E24" i="7"/>
  <c r="D23" i="7"/>
  <c r="Q24" i="7"/>
  <c r="P23" i="7"/>
  <c r="AI25" i="7"/>
  <c r="AH24" i="7"/>
  <c r="W24" i="7"/>
  <c r="V23" i="7"/>
  <c r="Z24" i="7"/>
  <c r="Y23" i="7"/>
  <c r="S26" i="7"/>
  <c r="T27" i="7"/>
  <c r="B24" i="7"/>
  <c r="A23" i="7"/>
  <c r="AE26" i="7"/>
  <c r="AF27" i="7"/>
  <c r="AC24" i="7"/>
  <c r="AB23" i="7"/>
  <c r="K24" i="7"/>
  <c r="J23" i="7"/>
  <c r="AF25" i="6"/>
  <c r="AE24" i="6"/>
  <c r="Y24" i="6"/>
  <c r="Z25" i="6"/>
  <c r="H25" i="6"/>
  <c r="G24" i="6"/>
  <c r="AB23" i="6"/>
  <c r="AC24" i="6"/>
  <c r="P23" i="6"/>
  <c r="Q24" i="6"/>
  <c r="J23" i="6"/>
  <c r="K24" i="6"/>
  <c r="D23" i="6"/>
  <c r="E24" i="6"/>
  <c r="V23" i="6"/>
  <c r="W24" i="6"/>
  <c r="S24" i="6"/>
  <c r="T25" i="6"/>
  <c r="AH24" i="6"/>
  <c r="AI25" i="6"/>
  <c r="N24" i="6"/>
  <c r="M23" i="6"/>
  <c r="A24" i="6"/>
  <c r="B25" i="6"/>
  <c r="M22" i="1"/>
  <c r="N23" i="1"/>
  <c r="AC25" i="1"/>
  <c r="AB24" i="1"/>
  <c r="V22" i="1"/>
  <c r="W23" i="1"/>
  <c r="Q24" i="1"/>
  <c r="P23" i="1"/>
  <c r="D22" i="1"/>
  <c r="E23" i="1"/>
  <c r="AI25" i="1"/>
  <c r="AH24" i="1"/>
  <c r="AF26" i="1"/>
  <c r="AE25" i="1"/>
  <c r="Z25" i="1"/>
  <c r="Y24" i="1"/>
  <c r="T25" i="1"/>
  <c r="S24" i="1"/>
  <c r="K25" i="1"/>
  <c r="J24" i="1"/>
  <c r="H24" i="1"/>
  <c r="G23" i="1"/>
  <c r="A24" i="1"/>
  <c r="E26" i="8" l="1"/>
  <c r="D25" i="8"/>
  <c r="K25" i="8"/>
  <c r="J24" i="8"/>
  <c r="T26" i="8"/>
  <c r="S25" i="8"/>
  <c r="H26" i="8"/>
  <c r="G25" i="8"/>
  <c r="N26" i="8"/>
  <c r="M25" i="8"/>
  <c r="B26" i="8"/>
  <c r="A25" i="8"/>
  <c r="AC25" i="8"/>
  <c r="AB24" i="8"/>
  <c r="W25" i="8"/>
  <c r="V24" i="8"/>
  <c r="AI25" i="8"/>
  <c r="AH24" i="8"/>
  <c r="Z26" i="8"/>
  <c r="Y25" i="8"/>
  <c r="Q26" i="8"/>
  <c r="P25" i="8"/>
  <c r="AF26" i="8"/>
  <c r="AE25" i="8"/>
  <c r="AE27" i="7"/>
  <c r="AF28" i="7"/>
  <c r="K25" i="7"/>
  <c r="J24" i="7"/>
  <c r="W25" i="7"/>
  <c r="V24" i="7"/>
  <c r="Q25" i="7"/>
  <c r="P24" i="7"/>
  <c r="G25" i="7"/>
  <c r="H26" i="7"/>
  <c r="S27" i="7"/>
  <c r="T28" i="7"/>
  <c r="AC25" i="7"/>
  <c r="AB24" i="7"/>
  <c r="A24" i="7"/>
  <c r="B25" i="7"/>
  <c r="Y24" i="7"/>
  <c r="Z25" i="7"/>
  <c r="AI26" i="7"/>
  <c r="AH25" i="7"/>
  <c r="E25" i="7"/>
  <c r="D24" i="7"/>
  <c r="M25" i="7"/>
  <c r="N26" i="7"/>
  <c r="AH25" i="6"/>
  <c r="AI26" i="6"/>
  <c r="V24" i="6"/>
  <c r="W25" i="6"/>
  <c r="J24" i="6"/>
  <c r="K25" i="6"/>
  <c r="AB24" i="6"/>
  <c r="AC25" i="6"/>
  <c r="Z26" i="6"/>
  <c r="Y25" i="6"/>
  <c r="S25" i="6"/>
  <c r="T26" i="6"/>
  <c r="D24" i="6"/>
  <c r="E25" i="6"/>
  <c r="P24" i="6"/>
  <c r="Q25" i="6"/>
  <c r="B26" i="6"/>
  <c r="A25" i="6"/>
  <c r="N25" i="6"/>
  <c r="M24" i="6"/>
  <c r="G25" i="6"/>
  <c r="H26" i="6"/>
  <c r="AE25" i="6"/>
  <c r="AF26" i="6"/>
  <c r="N24" i="1"/>
  <c r="M23" i="1"/>
  <c r="AC26" i="1"/>
  <c r="AB25" i="1"/>
  <c r="W24" i="1"/>
  <c r="V23" i="1"/>
  <c r="P24" i="1"/>
  <c r="Q25" i="1"/>
  <c r="E24" i="1"/>
  <c r="D23" i="1"/>
  <c r="AH25" i="1"/>
  <c r="AI26" i="1"/>
  <c r="AF27" i="1"/>
  <c r="AE26" i="1"/>
  <c r="Z26" i="1"/>
  <c r="Y25" i="1"/>
  <c r="T26" i="1"/>
  <c r="S25" i="1"/>
  <c r="K26" i="1"/>
  <c r="J25" i="1"/>
  <c r="H25" i="1"/>
  <c r="G24" i="1"/>
  <c r="A25" i="1"/>
  <c r="AF27" i="8" l="1"/>
  <c r="AE26" i="8"/>
  <c r="Z27" i="8"/>
  <c r="Y26" i="8"/>
  <c r="W26" i="8"/>
  <c r="V25" i="8"/>
  <c r="B27" i="8"/>
  <c r="A26" i="8"/>
  <c r="H27" i="8"/>
  <c r="G26" i="8"/>
  <c r="K26" i="8"/>
  <c r="J25" i="8"/>
  <c r="Q27" i="8"/>
  <c r="P26" i="8"/>
  <c r="AI26" i="8"/>
  <c r="AH25" i="8"/>
  <c r="AC26" i="8"/>
  <c r="AB25" i="8"/>
  <c r="N27" i="8"/>
  <c r="M26" i="8"/>
  <c r="T27" i="8"/>
  <c r="S26" i="8"/>
  <c r="E27" i="8"/>
  <c r="D26" i="8"/>
  <c r="AI27" i="7"/>
  <c r="AH26" i="7"/>
  <c r="Q26" i="7"/>
  <c r="P25" i="7"/>
  <c r="K26" i="7"/>
  <c r="J25" i="7"/>
  <c r="B26" i="7"/>
  <c r="A25" i="7"/>
  <c r="S28" i="7"/>
  <c r="T29" i="7"/>
  <c r="Z26" i="7"/>
  <c r="Y25" i="7"/>
  <c r="G26" i="7"/>
  <c r="H27" i="7"/>
  <c r="AE28" i="7"/>
  <c r="AF29" i="7"/>
  <c r="N27" i="7"/>
  <c r="M26" i="7"/>
  <c r="E26" i="7"/>
  <c r="D25" i="7"/>
  <c r="AC26" i="7"/>
  <c r="AB25" i="7"/>
  <c r="W26" i="7"/>
  <c r="V25" i="7"/>
  <c r="AF27" i="6"/>
  <c r="AE26" i="6"/>
  <c r="P25" i="6"/>
  <c r="Q26" i="6"/>
  <c r="S26" i="6"/>
  <c r="T27" i="6"/>
  <c r="AB25" i="6"/>
  <c r="AC26" i="6"/>
  <c r="N26" i="6"/>
  <c r="M25" i="6"/>
  <c r="G26" i="6"/>
  <c r="H27" i="6"/>
  <c r="D25" i="6"/>
  <c r="E26" i="6"/>
  <c r="J25" i="6"/>
  <c r="K26" i="6"/>
  <c r="AH26" i="6"/>
  <c r="AI27" i="6"/>
  <c r="V25" i="6"/>
  <c r="W26" i="6"/>
  <c r="B27" i="6"/>
  <c r="A26" i="6"/>
  <c r="Y26" i="6"/>
  <c r="Z27" i="6"/>
  <c r="N25" i="1"/>
  <c r="M24" i="1"/>
  <c r="AC27" i="1"/>
  <c r="AB26" i="1"/>
  <c r="V24" i="1"/>
  <c r="W25" i="1"/>
  <c r="Q26" i="1"/>
  <c r="P25" i="1"/>
  <c r="D24" i="1"/>
  <c r="E25" i="1"/>
  <c r="AI27" i="1"/>
  <c r="AH26" i="1"/>
  <c r="AF28" i="1"/>
  <c r="AE27" i="1"/>
  <c r="Z27" i="1"/>
  <c r="Y26" i="1"/>
  <c r="T27" i="1"/>
  <c r="S26" i="1"/>
  <c r="K27" i="1"/>
  <c r="J26" i="1"/>
  <c r="G25" i="1"/>
  <c r="H26" i="1"/>
  <c r="A26" i="1"/>
  <c r="E28" i="8" l="1"/>
  <c r="D27" i="8"/>
  <c r="N28" i="8"/>
  <c r="M27" i="8"/>
  <c r="AI27" i="8"/>
  <c r="AH26" i="8"/>
  <c r="K27" i="8"/>
  <c r="J26" i="8"/>
  <c r="B28" i="8"/>
  <c r="A27" i="8"/>
  <c r="Z28" i="8"/>
  <c r="Y27" i="8"/>
  <c r="T28" i="8"/>
  <c r="S27" i="8"/>
  <c r="AC27" i="8"/>
  <c r="AB26" i="8"/>
  <c r="Q28" i="8"/>
  <c r="P27" i="8"/>
  <c r="H28" i="8"/>
  <c r="G27" i="8"/>
  <c r="W27" i="8"/>
  <c r="V26" i="8"/>
  <c r="AF28" i="8"/>
  <c r="AE27" i="8"/>
  <c r="AE29" i="7"/>
  <c r="AF30" i="7"/>
  <c r="A26" i="7"/>
  <c r="B27" i="7"/>
  <c r="G27" i="7"/>
  <c r="H28" i="7"/>
  <c r="S29" i="7"/>
  <c r="T30" i="7"/>
  <c r="W27" i="7"/>
  <c r="V26" i="7"/>
  <c r="E27" i="7"/>
  <c r="D26" i="7"/>
  <c r="Y26" i="7"/>
  <c r="Z27" i="7"/>
  <c r="Q27" i="7"/>
  <c r="P26" i="7"/>
  <c r="AC27" i="7"/>
  <c r="AB26" i="7"/>
  <c r="M27" i="7"/>
  <c r="N28" i="7"/>
  <c r="K27" i="7"/>
  <c r="J26" i="7"/>
  <c r="AI28" i="7"/>
  <c r="AH27" i="7"/>
  <c r="Z28" i="6"/>
  <c r="Y27" i="6"/>
  <c r="J26" i="6"/>
  <c r="K27" i="6"/>
  <c r="AB26" i="6"/>
  <c r="AC27" i="6"/>
  <c r="P26" i="6"/>
  <c r="Q27" i="6"/>
  <c r="T28" i="6"/>
  <c r="S27" i="6"/>
  <c r="V26" i="6"/>
  <c r="W27" i="6"/>
  <c r="G27" i="6"/>
  <c r="H28" i="6"/>
  <c r="AH27" i="6"/>
  <c r="AI28" i="6"/>
  <c r="D26" i="6"/>
  <c r="E27" i="6"/>
  <c r="B28" i="6"/>
  <c r="A27" i="6"/>
  <c r="N27" i="6"/>
  <c r="M26" i="6"/>
  <c r="AE27" i="6"/>
  <c r="AF28" i="6"/>
  <c r="N26" i="1"/>
  <c r="M25" i="1"/>
  <c r="AC28" i="1"/>
  <c r="AB27" i="1"/>
  <c r="W26" i="1"/>
  <c r="V25" i="1"/>
  <c r="P26" i="1"/>
  <c r="Q27" i="1"/>
  <c r="E26" i="1"/>
  <c r="D25" i="1"/>
  <c r="AH27" i="1"/>
  <c r="AI28" i="1"/>
  <c r="AF29" i="1"/>
  <c r="AE28" i="1"/>
  <c r="Z28" i="1"/>
  <c r="Y27" i="1"/>
  <c r="T28" i="1"/>
  <c r="S27" i="1"/>
  <c r="K28" i="1"/>
  <c r="J27" i="1"/>
  <c r="H27" i="1"/>
  <c r="G26" i="1"/>
  <c r="A27" i="1"/>
  <c r="AF29" i="8" l="1"/>
  <c r="AE28" i="8"/>
  <c r="H29" i="8"/>
  <c r="G28" i="8"/>
  <c r="AC28" i="8"/>
  <c r="AB27" i="8"/>
  <c r="Z29" i="8"/>
  <c r="Y28" i="8"/>
  <c r="K28" i="8"/>
  <c r="J27" i="8"/>
  <c r="N29" i="8"/>
  <c r="M28" i="8"/>
  <c r="W28" i="8"/>
  <c r="V27" i="8"/>
  <c r="Q29" i="8"/>
  <c r="P28" i="8"/>
  <c r="T29" i="8"/>
  <c r="S28" i="8"/>
  <c r="B29" i="8"/>
  <c r="A28" i="8"/>
  <c r="AI28" i="8"/>
  <c r="AH27" i="8"/>
  <c r="E29" i="8"/>
  <c r="D28" i="8"/>
  <c r="AI29" i="7"/>
  <c r="AH28" i="7"/>
  <c r="Q28" i="7"/>
  <c r="P27" i="7"/>
  <c r="E28" i="7"/>
  <c r="D27" i="7"/>
  <c r="B28" i="7"/>
  <c r="A27" i="7"/>
  <c r="Z28" i="7"/>
  <c r="Y27" i="7"/>
  <c r="G28" i="7"/>
  <c r="H29" i="7"/>
  <c r="AF31" i="7"/>
  <c r="AE30" i="7"/>
  <c r="N29" i="7"/>
  <c r="M28" i="7"/>
  <c r="S30" i="7"/>
  <c r="T31" i="7"/>
  <c r="K28" i="7"/>
  <c r="J27" i="7"/>
  <c r="AC28" i="7"/>
  <c r="AB27" i="7"/>
  <c r="W28" i="7"/>
  <c r="V27" i="7"/>
  <c r="P27" i="6"/>
  <c r="Q28" i="6"/>
  <c r="AE28" i="6"/>
  <c r="AF29" i="6"/>
  <c r="AH28" i="6"/>
  <c r="AI29" i="6"/>
  <c r="V27" i="6"/>
  <c r="W28" i="6"/>
  <c r="J27" i="6"/>
  <c r="K28" i="6"/>
  <c r="B29" i="6"/>
  <c r="A28" i="6"/>
  <c r="D27" i="6"/>
  <c r="E28" i="6"/>
  <c r="G28" i="6"/>
  <c r="H29" i="6"/>
  <c r="AB27" i="6"/>
  <c r="AC28" i="6"/>
  <c r="M27" i="6"/>
  <c r="N28" i="6"/>
  <c r="S28" i="6"/>
  <c r="T29" i="6"/>
  <c r="Z29" i="6"/>
  <c r="Y28" i="6"/>
  <c r="N27" i="1"/>
  <c r="M26" i="1"/>
  <c r="AC29" i="1"/>
  <c r="AB28" i="1"/>
  <c r="V26" i="1"/>
  <c r="W27" i="1"/>
  <c r="Q28" i="1"/>
  <c r="P27" i="1"/>
  <c r="D26" i="1"/>
  <c r="E27" i="1"/>
  <c r="AI29" i="1"/>
  <c r="AH28" i="1"/>
  <c r="AF30" i="1"/>
  <c r="AE29" i="1"/>
  <c r="Z29" i="1"/>
  <c r="Y28" i="1"/>
  <c r="T29" i="1"/>
  <c r="S28" i="1"/>
  <c r="K29" i="1"/>
  <c r="J28" i="1"/>
  <c r="H28" i="1"/>
  <c r="G27" i="1"/>
  <c r="A28" i="1"/>
  <c r="E30" i="8" l="1"/>
  <c r="D29" i="8"/>
  <c r="B30" i="8"/>
  <c r="A29" i="8"/>
  <c r="Q30" i="8"/>
  <c r="P29" i="8"/>
  <c r="N30" i="8"/>
  <c r="M29" i="8"/>
  <c r="Z30" i="8"/>
  <c r="Y29" i="8"/>
  <c r="H30" i="8"/>
  <c r="G29" i="8"/>
  <c r="AI29" i="8"/>
  <c r="AH28" i="8"/>
  <c r="T30" i="8"/>
  <c r="S29" i="8"/>
  <c r="W29" i="8"/>
  <c r="V28" i="8"/>
  <c r="K29" i="8"/>
  <c r="J28" i="8"/>
  <c r="AC29" i="8"/>
  <c r="AB28" i="8"/>
  <c r="AF30" i="8"/>
  <c r="AE29" i="8"/>
  <c r="W29" i="7"/>
  <c r="V28" i="7"/>
  <c r="K29" i="7"/>
  <c r="J28" i="7"/>
  <c r="M29" i="7"/>
  <c r="N30" i="7"/>
  <c r="A28" i="7"/>
  <c r="B29" i="7"/>
  <c r="Q29" i="7"/>
  <c r="P28" i="7"/>
  <c r="T32" i="7"/>
  <c r="S31" i="7"/>
  <c r="G29" i="7"/>
  <c r="H30" i="7"/>
  <c r="AC29" i="7"/>
  <c r="AB28" i="7"/>
  <c r="AF32" i="7"/>
  <c r="AE31" i="7"/>
  <c r="Y28" i="7"/>
  <c r="Z29" i="7"/>
  <c r="E29" i="7"/>
  <c r="D28" i="7"/>
  <c r="AI30" i="7"/>
  <c r="AH29" i="7"/>
  <c r="N29" i="6"/>
  <c r="M28" i="6"/>
  <c r="G29" i="6"/>
  <c r="H30" i="6"/>
  <c r="V28" i="6"/>
  <c r="W29" i="6"/>
  <c r="Z30" i="6"/>
  <c r="Y29" i="6"/>
  <c r="B30" i="6"/>
  <c r="A29" i="6"/>
  <c r="T30" i="6"/>
  <c r="S29" i="6"/>
  <c r="AB28" i="6"/>
  <c r="AC29" i="6"/>
  <c r="D28" i="6"/>
  <c r="E29" i="6"/>
  <c r="J28" i="6"/>
  <c r="K29" i="6"/>
  <c r="AH29" i="6"/>
  <c r="AI30" i="6"/>
  <c r="P28" i="6"/>
  <c r="Q29" i="6"/>
  <c r="AE29" i="6"/>
  <c r="AF30" i="6"/>
  <c r="M27" i="1"/>
  <c r="N28" i="1"/>
  <c r="AC30" i="1"/>
  <c r="AB29" i="1"/>
  <c r="W28" i="1"/>
  <c r="V27" i="1"/>
  <c r="Q29" i="1"/>
  <c r="P28" i="1"/>
  <c r="E28" i="1"/>
  <c r="D27" i="1"/>
  <c r="AH29" i="1"/>
  <c r="AI30" i="1"/>
  <c r="AF31" i="1"/>
  <c r="AE30" i="1"/>
  <c r="Z30" i="1"/>
  <c r="Y29" i="1"/>
  <c r="T30" i="1"/>
  <c r="S29" i="1"/>
  <c r="K30" i="1"/>
  <c r="J29" i="1"/>
  <c r="H29" i="1"/>
  <c r="G28" i="1"/>
  <c r="A29" i="1"/>
  <c r="AF31" i="8" l="1"/>
  <c r="AE30" i="8"/>
  <c r="K30" i="8"/>
  <c r="J29" i="8"/>
  <c r="T31" i="8"/>
  <c r="S30" i="8"/>
  <c r="H31" i="8"/>
  <c r="G30" i="8"/>
  <c r="N31" i="8"/>
  <c r="M30" i="8"/>
  <c r="B31" i="8"/>
  <c r="A30" i="8"/>
  <c r="AC30" i="8"/>
  <c r="AB29" i="8"/>
  <c r="W30" i="8"/>
  <c r="V29" i="8"/>
  <c r="AI30" i="8"/>
  <c r="AH29" i="8"/>
  <c r="Z31" i="8"/>
  <c r="Y30" i="8"/>
  <c r="Q31" i="8"/>
  <c r="P30" i="8"/>
  <c r="E31" i="8"/>
  <c r="D30" i="8"/>
  <c r="Z30" i="7"/>
  <c r="Y29" i="7"/>
  <c r="B30" i="7"/>
  <c r="A29" i="7"/>
  <c r="AI31" i="7"/>
  <c r="AH30" i="7"/>
  <c r="AC30" i="7"/>
  <c r="AB29" i="7"/>
  <c r="T33" i="7"/>
  <c r="S32" i="7"/>
  <c r="K30" i="7"/>
  <c r="J29" i="7"/>
  <c r="G30" i="7"/>
  <c r="H31" i="7"/>
  <c r="N31" i="7"/>
  <c r="M30" i="7"/>
  <c r="E30" i="7"/>
  <c r="D29" i="7"/>
  <c r="AF33" i="7"/>
  <c r="AE33" i="7" s="1"/>
  <c r="AE32" i="7"/>
  <c r="Q30" i="7"/>
  <c r="P29" i="7"/>
  <c r="W30" i="7"/>
  <c r="V29" i="7"/>
  <c r="AE30" i="6"/>
  <c r="AF31" i="6"/>
  <c r="AH30" i="6"/>
  <c r="AI31" i="6"/>
  <c r="D29" i="6"/>
  <c r="E30" i="6"/>
  <c r="H31" i="6"/>
  <c r="G30" i="6"/>
  <c r="J29" i="6"/>
  <c r="K30" i="6"/>
  <c r="V29" i="6"/>
  <c r="W30" i="6"/>
  <c r="S30" i="6"/>
  <c r="T31" i="6"/>
  <c r="Z31" i="6"/>
  <c r="Y30" i="6"/>
  <c r="P29" i="6"/>
  <c r="Q30" i="6"/>
  <c r="AB29" i="6"/>
  <c r="AC30" i="6"/>
  <c r="A30" i="6"/>
  <c r="B31" i="6"/>
  <c r="M29" i="6"/>
  <c r="N30" i="6"/>
  <c r="N29" i="1"/>
  <c r="M28" i="1"/>
  <c r="AC31" i="1"/>
  <c r="AB30" i="1"/>
  <c r="V28" i="1"/>
  <c r="W29" i="1"/>
  <c r="Q30" i="1"/>
  <c r="P29" i="1"/>
  <c r="D28" i="1"/>
  <c r="E29" i="1"/>
  <c r="AI31" i="1"/>
  <c r="AH30" i="1"/>
  <c r="AF32" i="1"/>
  <c r="AE31" i="1"/>
  <c r="Z31" i="1"/>
  <c r="Y30" i="1"/>
  <c r="T31" i="1"/>
  <c r="S30" i="1"/>
  <c r="K31" i="1"/>
  <c r="J30" i="1"/>
  <c r="H30" i="1"/>
  <c r="G29" i="1"/>
  <c r="A30" i="1"/>
  <c r="D31" i="8" l="1"/>
  <c r="E32" i="8"/>
  <c r="D32" i="8" s="1"/>
  <c r="Z32" i="8"/>
  <c r="Y31" i="8"/>
  <c r="W31" i="8"/>
  <c r="V30" i="8"/>
  <c r="B32" i="8"/>
  <c r="A31" i="8"/>
  <c r="H32" i="8"/>
  <c r="G31" i="8"/>
  <c r="K31" i="8"/>
  <c r="J30" i="8"/>
  <c r="Q32" i="8"/>
  <c r="P31" i="8"/>
  <c r="AI31" i="8"/>
  <c r="AH30" i="8"/>
  <c r="AC31" i="8"/>
  <c r="AB30" i="8"/>
  <c r="N32" i="8"/>
  <c r="M31" i="8"/>
  <c r="T32" i="8"/>
  <c r="S31" i="8"/>
  <c r="AF32" i="8"/>
  <c r="AE31" i="8"/>
  <c r="W31" i="7"/>
  <c r="V30" i="7"/>
  <c r="N32" i="7"/>
  <c r="M31" i="7"/>
  <c r="K31" i="7"/>
  <c r="J30" i="7"/>
  <c r="AC31" i="7"/>
  <c r="AB30" i="7"/>
  <c r="G31" i="7"/>
  <c r="H32" i="7"/>
  <c r="A30" i="7"/>
  <c r="B31" i="7"/>
  <c r="Q31" i="7"/>
  <c r="P30" i="7"/>
  <c r="E31" i="7"/>
  <c r="D30" i="7"/>
  <c r="S33" i="7"/>
  <c r="T34" i="7"/>
  <c r="S34" i="7" s="1"/>
  <c r="AI32" i="7"/>
  <c r="AH31" i="7"/>
  <c r="Z31" i="7"/>
  <c r="Y30" i="7"/>
  <c r="N31" i="6"/>
  <c r="M30" i="6"/>
  <c r="AB30" i="6"/>
  <c r="AC31" i="6"/>
  <c r="AI32" i="6"/>
  <c r="AH31" i="6"/>
  <c r="Z32" i="6"/>
  <c r="Y31" i="6"/>
  <c r="G31" i="6"/>
  <c r="H32" i="6"/>
  <c r="V30" i="6"/>
  <c r="W31" i="6"/>
  <c r="B32" i="6"/>
  <c r="A31" i="6"/>
  <c r="P30" i="6"/>
  <c r="Q31" i="6"/>
  <c r="T32" i="6"/>
  <c r="S31" i="6"/>
  <c r="J30" i="6"/>
  <c r="K31" i="6"/>
  <c r="D30" i="6"/>
  <c r="E31" i="6"/>
  <c r="AE31" i="6"/>
  <c r="AF32" i="6"/>
  <c r="N30" i="1"/>
  <c r="M29" i="1"/>
  <c r="AC32" i="1"/>
  <c r="AB31" i="1"/>
  <c r="W30" i="1"/>
  <c r="V29" i="1"/>
  <c r="P30" i="1"/>
  <c r="Q31" i="1"/>
  <c r="E30" i="1"/>
  <c r="D29" i="1"/>
  <c r="AH31" i="1"/>
  <c r="AI32" i="1"/>
  <c r="AF33" i="1"/>
  <c r="AE33" i="1" s="1"/>
  <c r="AE32" i="1"/>
  <c r="Z32" i="1"/>
  <c r="Y31" i="1"/>
  <c r="T32" i="1"/>
  <c r="S31" i="1"/>
  <c r="K32" i="1"/>
  <c r="J31" i="1"/>
  <c r="H31" i="1"/>
  <c r="G30" i="1"/>
  <c r="A31" i="1"/>
  <c r="AF33" i="8" l="1"/>
  <c r="AE33" i="8" s="1"/>
  <c r="AE32" i="8"/>
  <c r="N33" i="8"/>
  <c r="M32" i="8"/>
  <c r="AI32" i="8"/>
  <c r="AH31" i="8"/>
  <c r="K32" i="8"/>
  <c r="J31" i="8"/>
  <c r="B33" i="8"/>
  <c r="A32" i="8"/>
  <c r="Z33" i="8"/>
  <c r="Y33" i="8" s="1"/>
  <c r="Y32" i="8"/>
  <c r="T33" i="8"/>
  <c r="S32" i="8"/>
  <c r="AC32" i="8"/>
  <c r="AB31" i="8"/>
  <c r="P32" i="8"/>
  <c r="Q33" i="8"/>
  <c r="P33" i="8" s="1"/>
  <c r="H33" i="8"/>
  <c r="G32" i="8"/>
  <c r="W32" i="8"/>
  <c r="V31" i="8"/>
  <c r="AH32" i="7"/>
  <c r="AI33" i="7"/>
  <c r="AC32" i="7"/>
  <c r="AB31" i="7"/>
  <c r="N33" i="7"/>
  <c r="M32" i="7"/>
  <c r="H33" i="7"/>
  <c r="G32" i="7"/>
  <c r="B32" i="7"/>
  <c r="A31" i="7"/>
  <c r="D31" i="7"/>
  <c r="E32" i="7"/>
  <c r="D32" i="7" s="1"/>
  <c r="Z32" i="7"/>
  <c r="Y31" i="7"/>
  <c r="Q32" i="7"/>
  <c r="P31" i="7"/>
  <c r="K32" i="7"/>
  <c r="J31" i="7"/>
  <c r="W32" i="7"/>
  <c r="V31" i="7"/>
  <c r="AF33" i="6"/>
  <c r="AE33" i="6" s="1"/>
  <c r="AE32" i="6"/>
  <c r="AC32" i="6"/>
  <c r="AB31" i="6"/>
  <c r="Z33" i="6"/>
  <c r="Y33" i="6" s="1"/>
  <c r="Y32" i="6"/>
  <c r="H33" i="6"/>
  <c r="G32" i="6"/>
  <c r="K32" i="6"/>
  <c r="J31" i="6"/>
  <c r="Q32" i="6"/>
  <c r="P31" i="6"/>
  <c r="W32" i="6"/>
  <c r="V31" i="6"/>
  <c r="D31" i="6"/>
  <c r="E32" i="6"/>
  <c r="D32" i="6" s="1"/>
  <c r="T33" i="6"/>
  <c r="S32" i="6"/>
  <c r="B33" i="6"/>
  <c r="A32" i="6"/>
  <c r="AH32" i="6"/>
  <c r="AI33" i="6"/>
  <c r="N32" i="6"/>
  <c r="M31" i="6"/>
  <c r="N31" i="1"/>
  <c r="M30" i="1"/>
  <c r="AC33" i="1"/>
  <c r="AB32" i="1"/>
  <c r="V30" i="1"/>
  <c r="W31" i="1"/>
  <c r="Q32" i="1"/>
  <c r="P31" i="1"/>
  <c r="D30" i="1"/>
  <c r="E31" i="1"/>
  <c r="AI33" i="1"/>
  <c r="AH32" i="1"/>
  <c r="Z33" i="1"/>
  <c r="Y33" i="1" s="1"/>
  <c r="Y32" i="1"/>
  <c r="T33" i="1"/>
  <c r="S32" i="1"/>
  <c r="K33" i="1"/>
  <c r="J33" i="1" s="1"/>
  <c r="J32" i="1"/>
  <c r="G31" i="1"/>
  <c r="H32" i="1"/>
  <c r="A32" i="1"/>
  <c r="G33" i="8" l="1"/>
  <c r="H34" i="8"/>
  <c r="G34" i="8" s="1"/>
  <c r="AB32" i="8"/>
  <c r="AC33" i="8"/>
  <c r="J32" i="8"/>
  <c r="K33" i="8"/>
  <c r="J33" i="8" s="1"/>
  <c r="N34" i="8"/>
  <c r="M34" i="8" s="1"/>
  <c r="M33" i="8"/>
  <c r="V32" i="8"/>
  <c r="W33" i="8"/>
  <c r="S33" i="8"/>
  <c r="T34" i="8"/>
  <c r="S34" i="8" s="1"/>
  <c r="B34" i="8"/>
  <c r="A34" i="8" s="1"/>
  <c r="A33" i="8"/>
  <c r="AH32" i="8"/>
  <c r="AI33" i="8"/>
  <c r="P32" i="7"/>
  <c r="Q33" i="7"/>
  <c r="P33" i="7" s="1"/>
  <c r="AB32" i="7"/>
  <c r="AC33" i="7"/>
  <c r="AI34" i="7"/>
  <c r="AH34" i="7" s="1"/>
  <c r="AH33" i="7"/>
  <c r="V32" i="7"/>
  <c r="W33" i="7"/>
  <c r="G33" i="7"/>
  <c r="H34" i="7"/>
  <c r="G34" i="7" s="1"/>
  <c r="J32" i="7"/>
  <c r="K33" i="7"/>
  <c r="J33" i="7" s="1"/>
  <c r="Z33" i="7"/>
  <c r="Y33" i="7" s="1"/>
  <c r="Y32" i="7"/>
  <c r="B33" i="7"/>
  <c r="A32" i="7"/>
  <c r="N34" i="7"/>
  <c r="M34" i="7" s="1"/>
  <c r="M33" i="7"/>
  <c r="G33" i="6"/>
  <c r="H34" i="6"/>
  <c r="G34" i="6" s="1"/>
  <c r="AI34" i="6"/>
  <c r="AH34" i="6" s="1"/>
  <c r="AH33" i="6"/>
  <c r="N33" i="6"/>
  <c r="M32" i="6"/>
  <c r="B34" i="6"/>
  <c r="A34" i="6" s="1"/>
  <c r="A33" i="6"/>
  <c r="P32" i="6"/>
  <c r="Q33" i="6"/>
  <c r="P33" i="6" s="1"/>
  <c r="AB32" i="6"/>
  <c r="AC33" i="6"/>
  <c r="S33" i="6"/>
  <c r="T34" i="6"/>
  <c r="S34" i="6" s="1"/>
  <c r="V32" i="6"/>
  <c r="W33" i="6"/>
  <c r="J32" i="6"/>
  <c r="K33" i="6"/>
  <c r="J33" i="6" s="1"/>
  <c r="N32" i="1"/>
  <c r="M31" i="1"/>
  <c r="AC34" i="1"/>
  <c r="AB34" i="1" s="1"/>
  <c r="AB33" i="1"/>
  <c r="W32" i="1"/>
  <c r="V31" i="1"/>
  <c r="Q33" i="1"/>
  <c r="P33" i="1" s="1"/>
  <c r="P32" i="1"/>
  <c r="D31" i="1"/>
  <c r="E32" i="1"/>
  <c r="D32" i="1" s="1"/>
  <c r="AH33" i="1"/>
  <c r="AI34" i="1"/>
  <c r="AH34" i="1" s="1"/>
  <c r="T34" i="1"/>
  <c r="S34" i="1" s="1"/>
  <c r="S33" i="1"/>
  <c r="H33" i="1"/>
  <c r="G32" i="1"/>
  <c r="A34" i="1"/>
  <c r="A33" i="1"/>
  <c r="AI34" i="8" l="1"/>
  <c r="AH34" i="8" s="1"/>
  <c r="AH33" i="8"/>
  <c r="AC34" i="8"/>
  <c r="AB34" i="8" s="1"/>
  <c r="AB33" i="8"/>
  <c r="W34" i="8"/>
  <c r="V34" i="8" s="1"/>
  <c r="V33" i="8"/>
  <c r="AC34" i="7"/>
  <c r="AB34" i="7" s="1"/>
  <c r="AB33" i="7"/>
  <c r="W34" i="7"/>
  <c r="V34" i="7" s="1"/>
  <c r="V33" i="7"/>
  <c r="B34" i="7"/>
  <c r="A34" i="7" s="1"/>
  <c r="A33" i="7"/>
  <c r="AC34" i="6"/>
  <c r="AB34" i="6" s="1"/>
  <c r="AB33" i="6"/>
  <c r="W34" i="6"/>
  <c r="V34" i="6" s="1"/>
  <c r="V33" i="6"/>
  <c r="N34" i="6"/>
  <c r="M34" i="6" s="1"/>
  <c r="M33" i="6"/>
  <c r="M32" i="1"/>
  <c r="N33" i="1"/>
  <c r="V32" i="1"/>
  <c r="W33" i="1"/>
  <c r="H34" i="1"/>
  <c r="G34" i="1" s="1"/>
  <c r="G33" i="1"/>
  <c r="M33" i="1" l="1"/>
  <c r="N34" i="1"/>
  <c r="M34" i="1" s="1"/>
  <c r="V33" i="1"/>
  <c r="W34" i="1"/>
  <c r="V34" i="1" s="1"/>
</calcChain>
</file>

<file path=xl/sharedStrings.xml><?xml version="1.0" encoding="utf-8"?>
<sst xmlns="http://schemas.openxmlformats.org/spreadsheetml/2006/main" count="133" uniqueCount="39">
  <si>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</si>
  <si>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</si>
  <si>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</si>
  <si>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</si>
  <si>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</si>
  <si>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</si>
  <si>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</si>
  <si>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</si>
  <si>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</si>
  <si>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</si>
  <si>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</si>
  <si>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</si>
  <si>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jour de l'an</t>
  </si>
  <si>
    <t>Vendredi de pâques</t>
  </si>
  <si>
    <t>jours</t>
  </si>
  <si>
    <t>liste automatique des jours fériés</t>
  </si>
  <si>
    <t>Pâques</t>
  </si>
  <si>
    <t>lundi Pâques</t>
  </si>
  <si>
    <t>Pentecôte</t>
  </si>
  <si>
    <t>lundi Pentecôte</t>
  </si>
  <si>
    <t>noël</t>
  </si>
  <si>
    <t>1er Mai</t>
  </si>
  <si>
    <t>jeudi Ascension</t>
  </si>
  <si>
    <t>1er Novembre</t>
  </si>
  <si>
    <t>26 Décembre St Etienne</t>
  </si>
  <si>
    <t>11 Novembre Armistice 1918</t>
  </si>
  <si>
    <t>le 2 janvier férié</t>
  </si>
  <si>
    <t>le premier Mars férié</t>
  </si>
  <si>
    <t>le 8 Mai Victoire 1945</t>
  </si>
  <si>
    <t>14 juillet fête nationale</t>
  </si>
  <si>
    <t>1er Août férié</t>
  </si>
  <si>
    <t>Assomption</t>
  </si>
  <si>
    <r>
      <t>PRENOM:</t>
    </r>
    <r>
      <rPr>
        <b/>
        <sz val="10"/>
        <color theme="1"/>
        <rFont val="Calibri"/>
        <family val="2"/>
        <scheme val="minor"/>
      </rPr>
      <t xml:space="preserve"> </t>
    </r>
  </si>
  <si>
    <r>
      <t>NOM:</t>
    </r>
    <r>
      <rPr>
        <b/>
        <sz val="10"/>
        <color theme="1"/>
        <rFont val="Calibri"/>
        <family val="2"/>
        <scheme val="minor"/>
      </rPr>
      <t xml:space="preserve"> </t>
    </r>
  </si>
  <si>
    <t>lundi du jeune</t>
  </si>
  <si>
    <t>référence</t>
  </si>
  <si>
    <t>JF</t>
  </si>
  <si>
    <t>Ajdin</t>
  </si>
  <si>
    <t>Muminovic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</si>
</sst>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MS Sans Serif"/>
      <family val="2"/>
    </font>
    <font>
      <sz val="10"/>
      <color theme="1"/>
      <name val="Arial"/>
      <family val="2"/>
    </font>
    <font>
      <b/>
      <sz val="10"/>
      <color rgb="FF0000FF"/>
      <name val="MS Sans Serif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MS Sans Serif"/>
      <family val="2"/>
    </font>
    <font>
      <b/>
      <sz val="14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FFFF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0" borderId="0" xfId="0" applyNumberFormat="1"/>
    <xf numFmtId="0" fontId="0" fillId="0" borderId="0" xfId="0" applyAlignment="1">
      <alignment horizontal="left" indent="1"/>
    </xf>
    <xf numFmtId="16" fontId="0" fillId="0" borderId="0" xfId="0" applyNumberFormat="1" applyAlignment="1">
      <alignment horizontal="left" indent="1"/>
    </xf>
    <xf numFmtId="14" fontId="0" fillId="0" borderId="0" xfId="0" applyNumberFormat="1" applyBorder="1"/>
    <xf numFmtId="164" fontId="0" fillId="0" borderId="0" xfId="0" applyNumberFormat="1"/>
    <xf numFmtId="0" fontId="0" fillId="0" borderId="0" xfId="0"/>
    <xf numFmtId="0" fontId="8" fillId="0" borderId="0" xfId="0" applyFont="1" applyProtection="1">
      <protection hidden="1"/>
    </xf>
    <xf numFmtId="16" fontId="6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1" fontId="11" fillId="4" borderId="0" xfId="0" applyNumberFormat="1" applyFont="1" applyFill="1" applyAlignment="1" applyProtection="1">
      <alignment horizontal="center"/>
      <protection hidden="1"/>
    </xf>
    <xf numFmtId="0" fontId="11" fillId="4" borderId="0" xfId="0" applyNumberFormat="1" applyFont="1" applyFill="1" applyProtection="1">
      <protection hidden="1"/>
    </xf>
    <xf numFmtId="14" fontId="11" fillId="4" borderId="0" xfId="0" applyNumberFormat="1" applyFont="1" applyFill="1" applyAlignment="1" applyProtection="1">
      <alignment horizontal="center"/>
      <protection hidden="1"/>
    </xf>
    <xf numFmtId="0" fontId="11" fillId="4" borderId="0" xfId="0" applyFont="1" applyFill="1" applyProtection="1">
      <protection hidden="1"/>
    </xf>
    <xf numFmtId="1" fontId="11" fillId="4" borderId="1" xfId="0" applyNumberFormat="1" applyFont="1" applyFill="1" applyBorder="1" applyProtection="1">
      <protection hidden="1"/>
    </xf>
    <xf numFmtId="1" fontId="11" fillId="0" borderId="0" xfId="0" applyNumberFormat="1" applyFont="1" applyProtection="1">
      <protection hidden="1"/>
    </xf>
    <xf numFmtId="16" fontId="11" fillId="4" borderId="0" xfId="0" applyNumberFormat="1" applyFont="1" applyFill="1" applyProtection="1">
      <protection hidden="1"/>
    </xf>
    <xf numFmtId="0" fontId="11" fillId="5" borderId="0" xfId="0" applyFont="1" applyFill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4" fontId="11" fillId="0" borderId="0" xfId="0" applyNumberFormat="1" applyFont="1" applyProtection="1">
      <protection hidden="1"/>
    </xf>
    <xf numFmtId="0" fontId="11" fillId="0" borderId="0" xfId="0" applyFont="1" applyFill="1" applyProtection="1">
      <protection hidden="1"/>
    </xf>
    <xf numFmtId="14" fontId="11" fillId="0" borderId="0" xfId="0" applyNumberFormat="1" applyFont="1" applyFill="1" applyAlignment="1" applyProtection="1">
      <alignment horizontal="center"/>
      <protection hidden="1"/>
    </xf>
    <xf numFmtId="16" fontId="6" fillId="0" borderId="0" xfId="0" applyNumberFormat="1" applyFont="1" applyFill="1" applyBorder="1" applyProtection="1">
      <protection hidden="1"/>
    </xf>
    <xf numFmtId="1" fontId="7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Border="1"/>
    <xf numFmtId="0" fontId="11" fillId="0" borderId="0" xfId="0" applyNumberFormat="1" applyFont="1" applyFill="1" applyBorder="1" applyProtection="1">
      <protection hidden="1"/>
    </xf>
    <xf numFmtId="14" fontId="11" fillId="0" borderId="0" xfId="0" applyNumberFormat="1" applyFont="1" applyFill="1" applyBorder="1" applyAlignment="1" applyProtection="1">
      <alignment horizontal="center"/>
      <protection hidden="1"/>
    </xf>
    <xf numFmtId="1" fontId="11" fillId="0" borderId="0" xfId="0" applyNumberFormat="1" applyFont="1" applyFill="1" applyBorder="1" applyProtection="1">
      <protection hidden="1"/>
    </xf>
    <xf numFmtId="16" fontId="11" fillId="0" borderId="0" xfId="0" applyNumberFormat="1" applyFont="1" applyFill="1" applyBorder="1" applyProtection="1">
      <protection hidden="1"/>
    </xf>
    <xf numFmtId="1" fontId="11" fillId="0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hidden="1"/>
    </xf>
    <xf numFmtId="0" fontId="11" fillId="0" borderId="0" xfId="0" applyFont="1" applyFill="1" applyBorder="1" applyAlignment="1" applyProtection="1">
      <alignment horizontal="right"/>
      <protection hidden="1"/>
    </xf>
    <xf numFmtId="14" fontId="11" fillId="0" borderId="0" xfId="0" applyNumberFormat="1" applyFont="1" applyFill="1" applyBorder="1" applyProtection="1">
      <protection hidden="1"/>
    </xf>
    <xf numFmtId="1" fontId="11" fillId="4" borderId="0" xfId="0" applyNumberFormat="1" applyFont="1" applyFill="1" applyProtection="1">
      <protection hidden="1"/>
    </xf>
    <xf numFmtId="164" fontId="11" fillId="4" borderId="0" xfId="0" applyNumberFormat="1" applyFont="1" applyFill="1" applyAlignment="1" applyProtection="1">
      <alignment horizontal="left"/>
      <protection hidden="1"/>
    </xf>
    <xf numFmtId="16" fontId="11" fillId="4" borderId="0" xfId="0" applyNumberFormat="1" applyFont="1" applyFill="1" applyAlignment="1" applyProtection="1">
      <alignment horizontal="left"/>
      <protection hidden="1"/>
    </xf>
    <xf numFmtId="0" fontId="12" fillId="6" borderId="0" xfId="0" applyFont="1" applyFill="1" applyProtection="1">
      <protection hidden="1"/>
    </xf>
    <xf numFmtId="14" fontId="12" fillId="6" borderId="0" xfId="0" applyNumberFormat="1" applyFont="1" applyFill="1" applyAlignment="1" applyProtection="1">
      <alignment horizontal="center"/>
      <protection hidden="1"/>
    </xf>
    <xf numFmtId="0" fontId="11" fillId="7" borderId="0" xfId="0" applyNumberFormat="1" applyFont="1" applyFill="1" applyProtection="1">
      <protection hidden="1"/>
    </xf>
    <xf numFmtId="14" fontId="11" fillId="7" borderId="0" xfId="0" applyNumberFormat="1" applyFont="1" applyFill="1" applyAlignment="1" applyProtection="1">
      <alignment horizontal="center"/>
      <protection hidden="1"/>
    </xf>
    <xf numFmtId="1" fontId="11" fillId="7" borderId="1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0" fontId="11" fillId="7" borderId="0" xfId="0" applyFont="1" applyFill="1" applyProtection="1">
      <protection hidden="1"/>
    </xf>
    <xf numFmtId="14" fontId="0" fillId="7" borderId="0" xfId="0" applyNumberFormat="1" applyFont="1" applyFill="1" applyAlignment="1" applyProtection="1">
      <alignment horizontal="center"/>
      <protection hidden="1"/>
    </xf>
    <xf numFmtId="0" fontId="0" fillId="8" borderId="0" xfId="0" applyFont="1" applyFill="1" applyBorder="1" applyProtection="1">
      <protection hidden="1"/>
    </xf>
    <xf numFmtId="0" fontId="0" fillId="7" borderId="0" xfId="0" applyFont="1" applyFill="1" applyProtection="1">
      <protection hidden="1"/>
    </xf>
    <xf numFmtId="0" fontId="13" fillId="8" borderId="0" xfId="0" applyFont="1" applyFill="1" applyBorder="1" applyAlignment="1" applyProtection="1">
      <alignment horizontal="left"/>
      <protection hidden="1"/>
    </xf>
    <xf numFmtId="1" fontId="11" fillId="9" borderId="1" xfId="0" applyNumberFormat="1" applyFont="1" applyFill="1" applyBorder="1" applyProtection="1">
      <protection hidden="1"/>
    </xf>
    <xf numFmtId="1" fontId="6" fillId="0" borderId="0" xfId="0" applyNumberFormat="1" applyFont="1" applyAlignment="1" applyProtection="1">
      <alignment horizontal="left" vertical="center"/>
      <protection hidden="1"/>
    </xf>
    <xf numFmtId="165" fontId="15" fillId="0" borderId="7" xfId="0" applyNumberFormat="1" applyFont="1" applyBorder="1"/>
    <xf numFmtId="165" fontId="15" fillId="0" borderId="9" xfId="0" applyNumberFormat="1" applyFont="1" applyBorder="1"/>
    <xf numFmtId="165" fontId="15" fillId="0" borderId="12" xfId="0" applyNumberFormat="1" applyFont="1" applyBorder="1"/>
    <xf numFmtId="0" fontId="1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8" fillId="2" borderId="4" xfId="0" applyFont="1" applyFill="1" applyBorder="1" applyAlignment="1">
      <alignment horizontal="centerContinuous" vertical="center"/>
    </xf>
    <xf numFmtId="0" fontId="18" fillId="2" borderId="5" xfId="0" applyFont="1" applyFill="1" applyBorder="1" applyAlignment="1">
      <alignment horizontal="centerContinuous" vertical="center"/>
    </xf>
    <xf numFmtId="0" fontId="18" fillId="2" borderId="6" xfId="0" applyFont="1" applyFill="1" applyBorder="1" applyAlignment="1">
      <alignment horizontal="centerContinuous" vertical="center"/>
    </xf>
    <xf numFmtId="0" fontId="11" fillId="0" borderId="0" xfId="0" applyFont="1" applyAlignment="1" applyProtection="1">
      <alignment horizontal="center"/>
      <protection hidden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15" fillId="0" borderId="8" xfId="0" applyNumberFormat="1" applyFont="1" applyBorder="1"/>
    <xf numFmtId="165" fontId="15" fillId="0" borderId="10" xfId="0" applyNumberFormat="1" applyFont="1" applyBorder="1"/>
    <xf numFmtId="165" fontId="15" fillId="10" borderId="10" xfId="0" applyNumberFormat="1" applyFont="1" applyFill="1" applyBorder="1"/>
    <xf numFmtId="165" fontId="15" fillId="10" borderId="13" xfId="0" applyNumberFormat="1" applyFont="1" applyFill="1" applyBorder="1"/>
    <xf numFmtId="165" fontId="15" fillId="10" borderId="8" xfId="0" applyNumberFormat="1" applyFont="1" applyFill="1" applyBorder="1"/>
    <xf numFmtId="14" fontId="9" fillId="10" borderId="11" xfId="0" applyNumberFormat="1" applyFont="1" applyFill="1" applyBorder="1"/>
    <xf numFmtId="14" fontId="9" fillId="10" borderId="14" xfId="0" applyNumberFormat="1" applyFont="1" applyFill="1" applyBorder="1"/>
    <xf numFmtId="14" fontId="9" fillId="10" borderId="14" xfId="0" applyNumberFormat="1" applyFont="1" applyFill="1" applyBorder="1" applyAlignment="1">
      <alignment horizontal="center"/>
    </xf>
    <xf numFmtId="14" fontId="9" fillId="10" borderId="11" xfId="0" applyNumberFormat="1" applyFont="1" applyFill="1" applyBorder="1" applyAlignment="1">
      <alignment horizontal="center"/>
    </xf>
    <xf numFmtId="165" fontId="15" fillId="10" borderId="9" xfId="0" applyNumberFormat="1" applyFont="1" applyFill="1" applyBorder="1"/>
    <xf numFmtId="14" fontId="19" fillId="10" borderId="11" xfId="0" applyNumberFormat="1" applyFont="1" applyFill="1" applyBorder="1"/>
    <xf numFmtId="165" fontId="15" fillId="10" borderId="12" xfId="0" applyNumberFormat="1" applyFont="1" applyFill="1" applyBorder="1"/>
    <xf numFmtId="14" fontId="19" fillId="10" borderId="14" xfId="0" applyNumberFormat="1" applyFont="1" applyFill="1" applyBorder="1"/>
    <xf numFmtId="165" fontId="9" fillId="10" borderId="13" xfId="0" applyNumberFormat="1" applyFont="1" applyFill="1" applyBorder="1"/>
    <xf numFmtId="14" fontId="20" fillId="10" borderId="14" xfId="0" applyNumberFormat="1" applyFont="1" applyFill="1" applyBorder="1"/>
    <xf numFmtId="165" fontId="15" fillId="10" borderId="2" xfId="0" applyNumberFormat="1" applyFont="1" applyFill="1" applyBorder="1"/>
    <xf numFmtId="165" fontId="15" fillId="10" borderId="3" xfId="0" applyNumberFormat="1" applyFont="1" applyFill="1" applyBorder="1"/>
    <xf numFmtId="14" fontId="3" fillId="10" borderId="14" xfId="0" applyNumberFormat="1" applyFont="1" applyFill="1" applyBorder="1"/>
  </cellXfs>
  <cellStyles count="1">
    <cellStyle name="Normal" xfId="0" builtinId="0"/>
  </cellStyles>
  <dxfs count="3732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98FA9"/>
      <color rgb="FFFFC000"/>
      <color rgb="FFEA7E9F"/>
      <color rgb="FFFF0000"/>
      <color rgb="FFFFFFFF"/>
      <color rgb="FFE8849C"/>
      <color rgb="FFDC6A7A"/>
      <color rgb="FFE66089"/>
      <color rgb="FFD60093"/>
      <color rgb="FFED7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22" fmlaLink="An" max="2100" min="1950" page="10" val="2020"/>
</file>

<file path=xl/ctrlProps/ctrlProp2.xml><?xml version="1.0" encoding="utf-8"?>
<formControlPr xmlns="http://schemas.microsoft.com/office/spreadsheetml/2009/9/main" objectType="Spin" dx="22" fmlaLink="An" max="2100" min="1950" page="10" val="2020"/>
</file>

<file path=xl/ctrlProps/ctrlProp3.xml><?xml version="1.0" encoding="utf-8"?>
<formControlPr xmlns="http://schemas.microsoft.com/office/spreadsheetml/2009/9/main" objectType="Spin" dx="22" fmlaLink="An" max="2100" min="1950" page="10" val="2020"/>
</file>

<file path=xl/ctrlProps/ctrlProp4.xml><?xml version="1.0" encoding="utf-8"?>
<formControlPr xmlns="http://schemas.microsoft.com/office/spreadsheetml/2009/9/main" objectType="Spin" dx="22" fmlaLink="An" max="2100" min="1950" page="10" val="2020"/>
</file>

<file path=xl/ctrlProps/ctrlProp5.xml><?xml version="1.0" encoding="utf-8"?>
<formControlPr xmlns="http://schemas.microsoft.com/office/spreadsheetml/2009/9/main" objectType="Spin" dx="22" fmlaLink="$C$1" max="2100" min="1950" page="10" val="20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0</xdr:row>
          <xdr:rowOff>57150</xdr:rowOff>
        </xdr:from>
        <xdr:to>
          <xdr:col>35</xdr:col>
          <xdr:colOff>447675</xdr:colOff>
          <xdr:row>1</xdr:row>
          <xdr:rowOff>152400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0</xdr:row>
          <xdr:rowOff>57150</xdr:rowOff>
        </xdr:from>
        <xdr:to>
          <xdr:col>35</xdr:col>
          <xdr:colOff>447675</xdr:colOff>
          <xdr:row>1</xdr:row>
          <xdr:rowOff>152400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5DFC1B8B-16BB-459D-95A5-274F6CA87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0</xdr:row>
          <xdr:rowOff>57150</xdr:rowOff>
        </xdr:from>
        <xdr:to>
          <xdr:col>35</xdr:col>
          <xdr:colOff>447675</xdr:colOff>
          <xdr:row>1</xdr:row>
          <xdr:rowOff>152400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D32D38D7-716C-44C9-ACB1-D8A22C304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0</xdr:row>
          <xdr:rowOff>57150</xdr:rowOff>
        </xdr:from>
        <xdr:to>
          <xdr:col>35</xdr:col>
          <xdr:colOff>447675</xdr:colOff>
          <xdr:row>1</xdr:row>
          <xdr:rowOff>152400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8331F85-65C0-4144-B03A-9637F811F2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28574</xdr:colOff>
      <xdr:row>13</xdr:row>
      <xdr:rowOff>114299</xdr:rowOff>
    </xdr:from>
    <xdr:to>
      <xdr:col>5</xdr:col>
      <xdr:colOff>38099</xdr:colOff>
      <xdr:row>18</xdr:row>
      <xdr:rowOff>123823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5086349" y="2771774"/>
          <a:ext cx="771525" cy="9620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4</xdr:col>
      <xdr:colOff>85725</xdr:colOff>
      <xdr:row>21</xdr:row>
      <xdr:rowOff>161924</xdr:rowOff>
    </xdr:from>
    <xdr:to>
      <xdr:col>6</xdr:col>
      <xdr:colOff>142875</xdr:colOff>
      <xdr:row>31</xdr:row>
      <xdr:rowOff>9525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5143500" y="4343399"/>
          <a:ext cx="1581150" cy="175260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5</xdr:col>
      <xdr:colOff>9525</xdr:colOff>
      <xdr:row>19</xdr:row>
      <xdr:rowOff>9525</xdr:rowOff>
    </xdr:from>
    <xdr:to>
      <xdr:col>7</xdr:col>
      <xdr:colOff>257175</xdr:colOff>
      <xdr:row>21</xdr:row>
      <xdr:rowOff>142875</xdr:rowOff>
    </xdr:to>
    <xdr:sp macro="" textlink="">
      <xdr:nvSpPr>
        <xdr:cNvPr id="4" name="Text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829300" y="3810000"/>
          <a:ext cx="1771650" cy="514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effacer ces cellules si le lundi de Pentecôte est travaillés    ou les autre jours </a:t>
          </a:r>
          <a:endParaRPr lang="fr-FR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428625</xdr:colOff>
          <xdr:row>0</xdr:row>
          <xdr:rowOff>0</xdr:rowOff>
        </xdr:from>
        <xdr:to>
          <xdr:col>2</xdr:col>
          <xdr:colOff>733425</xdr:colOff>
          <xdr:row>0</xdr:row>
          <xdr:rowOff>361950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95249</xdr:colOff>
      <xdr:row>0</xdr:row>
      <xdr:rowOff>47625</xdr:rowOff>
    </xdr:from>
    <xdr:to>
      <xdr:col>1</xdr:col>
      <xdr:colOff>1476374</xdr:colOff>
      <xdr:row>1</xdr:row>
      <xdr:rowOff>133350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619249" y="47625"/>
          <a:ext cx="13811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avec le bouton choisir l'année en C1</a:t>
          </a:r>
        </a:p>
      </xdr:txBody>
    </xdr:sp>
    <xdr:clientData/>
  </xdr:twoCellAnchor>
  <xdr:twoCellAnchor>
    <xdr:from>
      <xdr:col>1</xdr:col>
      <xdr:colOff>1466850</xdr:colOff>
      <xdr:row>0</xdr:row>
      <xdr:rowOff>85725</xdr:rowOff>
    </xdr:from>
    <xdr:to>
      <xdr:col>2</xdr:col>
      <xdr:colOff>371475</xdr:colOff>
      <xdr:row>0</xdr:row>
      <xdr:rowOff>114300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2990850" y="85725"/>
          <a:ext cx="63817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22</xdr:row>
      <xdr:rowOff>180975</xdr:rowOff>
    </xdr:from>
    <xdr:to>
      <xdr:col>0</xdr:col>
      <xdr:colOff>1381125</xdr:colOff>
      <xdr:row>26</xdr:row>
      <xdr:rowOff>57150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6200" y="4552950"/>
          <a:ext cx="13049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0000FF"/>
              </a:solidFill>
            </a:rPr>
            <a:t>Toujours vérifier le calcul date du lundi jeune</a:t>
          </a:r>
        </a:p>
      </xdr:txBody>
    </xdr:sp>
    <xdr:clientData/>
  </xdr:twoCellAnchor>
  <xdr:twoCellAnchor>
    <xdr:from>
      <xdr:col>0</xdr:col>
      <xdr:colOff>728663</xdr:colOff>
      <xdr:row>16</xdr:row>
      <xdr:rowOff>142875</xdr:rowOff>
    </xdr:from>
    <xdr:to>
      <xdr:col>2</xdr:col>
      <xdr:colOff>38100</xdr:colOff>
      <xdr:row>22</xdr:row>
      <xdr:rowOff>180975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stCxn id="11" idx="0"/>
        </xdr:cNvCxnSpPr>
      </xdr:nvCxnSpPr>
      <xdr:spPr>
        <a:xfrm flipV="1">
          <a:off x="728663" y="3371850"/>
          <a:ext cx="2843212" cy="1181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728663</xdr:colOff>
      <xdr:row>26</xdr:row>
      <xdr:rowOff>57150</xdr:rowOff>
    </xdr:from>
    <xdr:to>
      <xdr:col>2</xdr:col>
      <xdr:colOff>190500</xdr:colOff>
      <xdr:row>35</xdr:row>
      <xdr:rowOff>76200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stCxn id="11" idx="2"/>
        </xdr:cNvCxnSpPr>
      </xdr:nvCxnSpPr>
      <xdr:spPr>
        <a:xfrm>
          <a:off x="728663" y="5191125"/>
          <a:ext cx="2995612" cy="1733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628650</xdr:colOff>
      <xdr:row>7</xdr:row>
      <xdr:rowOff>76200</xdr:rowOff>
    </xdr:to>
    <xdr:sp macro="" textlink="">
      <xdr:nvSpPr>
        <xdr:cNvPr id="14" name="Texte 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343775" y="1133475"/>
          <a:ext cx="2152650" cy="457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effacer les jours de référence si pas besoin point de départ 2020</a:t>
          </a:r>
          <a:endParaRPr lang="fr-FR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</xdr:col>
      <xdr:colOff>47625</xdr:colOff>
      <xdr:row>4</xdr:row>
      <xdr:rowOff>180974</xdr:rowOff>
    </xdr:from>
    <xdr:to>
      <xdr:col>6</xdr:col>
      <xdr:colOff>714375</xdr:colOff>
      <xdr:row>5</xdr:row>
      <xdr:rowOff>161924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H="1">
          <a:off x="5867400" y="1123949"/>
          <a:ext cx="142875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2E12-C20C-4EAB-86CB-D4FE4CC4F8B7}">
  <dimension ref="A1:AJ35"/>
  <sheetViews>
    <sheetView tabSelected="1" workbookViewId="0">
      <selection activeCell="X4" sqref="X4"/>
    </sheetView>
  </sheetViews>
  <sheetFormatPr baseColWidth="10" defaultRowHeight="15" x14ac:dyDescent="0.25"/>
  <cols>
    <col min="1" max="2" width="2.42578125" style="6" customWidth="1"/>
    <col min="3" max="3" width="7.140625" customWidth="1"/>
    <col min="4" max="4" width="2.42578125" style="6" customWidth="1"/>
    <col min="5" max="5" width="2.42578125" customWidth="1"/>
    <col min="6" max="6" width="7.140625" customWidth="1"/>
    <col min="7" max="7" width="2.42578125" style="6" customWidth="1"/>
    <col min="8" max="8" width="2.5703125" customWidth="1"/>
    <col min="9" max="9" width="7.140625" customWidth="1"/>
    <col min="10" max="10" width="2.42578125" style="6" customWidth="1"/>
    <col min="11" max="11" width="2.5703125" customWidth="1"/>
    <col min="12" max="12" width="7.140625" customWidth="1"/>
    <col min="13" max="13" width="2.42578125" style="6" customWidth="1"/>
    <col min="14" max="14" width="2.5703125" customWidth="1"/>
    <col min="15" max="15" width="7.140625" customWidth="1"/>
    <col min="16" max="16" width="2.42578125" style="6" customWidth="1"/>
    <col min="17" max="17" width="2.5703125" customWidth="1"/>
    <col min="18" max="18" width="7.140625" customWidth="1"/>
    <col min="19" max="19" width="2.42578125" style="6" customWidth="1"/>
    <col min="20" max="20" width="2.5703125" customWidth="1"/>
    <col min="21" max="21" width="6.42578125" customWidth="1"/>
    <col min="22" max="22" width="2.42578125" style="6" customWidth="1"/>
    <col min="23" max="23" width="2.5703125" customWidth="1"/>
    <col min="24" max="24" width="6.42578125" customWidth="1"/>
    <col min="25" max="25" width="2.42578125" style="6" customWidth="1"/>
    <col min="26" max="26" width="2.5703125" customWidth="1"/>
    <col min="27" max="27" width="7.140625" customWidth="1"/>
    <col min="28" max="28" width="2.42578125" style="6" customWidth="1"/>
    <col min="29" max="29" width="2.5703125" customWidth="1"/>
    <col min="30" max="30" width="7.140625" customWidth="1"/>
    <col min="31" max="31" width="2.42578125" style="6" customWidth="1"/>
    <col min="32" max="32" width="2.5703125" customWidth="1"/>
    <col min="33" max="33" width="7.140625" customWidth="1"/>
    <col min="34" max="34" width="2.42578125" style="6" customWidth="1"/>
    <col min="35" max="35" width="2.5703125" customWidth="1"/>
    <col min="36" max="36" width="7.140625" customWidth="1"/>
  </cols>
  <sheetData>
    <row r="1" spans="1:36" ht="21" x14ac:dyDescent="0.25">
      <c r="A1" s="55" t="str">
        <f>"Planification Annuelle "&amp;An</f>
        <v>Planification Annuelle 2020</v>
      </c>
      <c r="B1" s="55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6"/>
      <c r="AG1" s="56"/>
      <c r="AH1" s="56"/>
      <c r="AI1" s="56"/>
      <c r="AJ1" s="56"/>
    </row>
    <row r="2" spans="1:36" ht="18.75" customHeight="1" x14ac:dyDescent="0.25">
      <c r="A2" s="60" t="s">
        <v>33</v>
      </c>
      <c r="B2" s="58"/>
      <c r="C2" s="65" t="s">
        <v>38</v>
      </c>
      <c r="D2" s="58"/>
      <c r="E2" s="58"/>
      <c r="F2" s="58"/>
      <c r="G2" s="58"/>
      <c r="H2" s="58"/>
      <c r="I2" s="58"/>
      <c r="J2" s="58"/>
      <c r="K2" s="59"/>
      <c r="L2" s="59"/>
      <c r="M2" s="59"/>
      <c r="N2" s="58"/>
      <c r="O2" s="60" t="s">
        <v>32</v>
      </c>
      <c r="P2" s="58"/>
      <c r="Q2" s="65" t="s">
        <v>37</v>
      </c>
      <c r="R2" s="6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x14ac:dyDescent="0.25">
      <c r="A3" s="61" t="s">
        <v>0</v>
      </c>
      <c r="B3" s="62"/>
      <c r="C3" s="63"/>
      <c r="D3" s="61" t="s">
        <v>1</v>
      </c>
      <c r="E3" s="62"/>
      <c r="F3" s="63"/>
      <c r="G3" s="61" t="s">
        <v>2</v>
      </c>
      <c r="H3" s="62"/>
      <c r="I3" s="63"/>
      <c r="J3" s="61" t="s">
        <v>3</v>
      </c>
      <c r="K3" s="62"/>
      <c r="L3" s="63"/>
      <c r="M3" s="61" t="s">
        <v>4</v>
      </c>
      <c r="N3" s="62"/>
      <c r="O3" s="63"/>
      <c r="P3" s="61" t="s">
        <v>5</v>
      </c>
      <c r="Q3" s="62"/>
      <c r="R3" s="63"/>
      <c r="S3" s="61" t="s">
        <v>6</v>
      </c>
      <c r="T3" s="62"/>
      <c r="U3" s="63"/>
      <c r="V3" s="61" t="s">
        <v>7</v>
      </c>
      <c r="W3" s="62"/>
      <c r="X3" s="63"/>
      <c r="Y3" s="61" t="s">
        <v>8</v>
      </c>
      <c r="Z3" s="62"/>
      <c r="AA3" s="63"/>
      <c r="AB3" s="61" t="s">
        <v>9</v>
      </c>
      <c r="AC3" s="62"/>
      <c r="AD3" s="63"/>
      <c r="AE3" s="61" t="s">
        <v>10</v>
      </c>
      <c r="AF3" s="62"/>
      <c r="AG3" s="63"/>
      <c r="AH3" s="61" t="s">
        <v>11</v>
      </c>
      <c r="AI3" s="62"/>
      <c r="AJ3" s="63"/>
    </row>
    <row r="4" spans="1:36" x14ac:dyDescent="0.25">
      <c r="A4" s="52" t="str">
        <f>CHOOSE(WEEKDAY(B4,2),"Lu","Ma","Me","Je","Ve","Sa","Di")</f>
        <v>Me</v>
      </c>
      <c r="B4" s="67">
        <f>VALUE("01/01/"&amp;An)</f>
        <v>43831</v>
      </c>
      <c r="C4" s="75" t="s">
        <v>36</v>
      </c>
      <c r="D4" s="52" t="str">
        <f>CHOOSE(WEEKDAY(E4,2),"Lu","Ma","Me","Je","Ve","Sa","Di")</f>
        <v>Sa</v>
      </c>
      <c r="E4" s="67">
        <f>VALUE("01/02/"&amp;An)</f>
        <v>43862</v>
      </c>
      <c r="F4" s="75"/>
      <c r="G4" s="52" t="str">
        <f>CHOOSE(WEEKDAY(H4,2),"Lu","Ma","Me","Je","Ve","Sa","Di")</f>
        <v>Di</v>
      </c>
      <c r="H4" s="67">
        <f>VALUE("01/03/"&amp;An)</f>
        <v>43891</v>
      </c>
      <c r="I4" s="75" t="s">
        <v>36</v>
      </c>
      <c r="J4" s="52" t="str">
        <f t="shared" ref="J4:J33" si="0">CHOOSE(WEEKDAY(K4,2),"Lu","Ma","Me","Je","Ve","Sa","Di")</f>
        <v>Me</v>
      </c>
      <c r="K4" s="67">
        <f>VALUE("01/04/"&amp;An)</f>
        <v>43922</v>
      </c>
      <c r="L4" s="75"/>
      <c r="M4" s="52" t="str">
        <f>CHOOSE(WEEKDAY(N4,2),"Lu","Ma","Me","Je","Ve","Sa","Di")</f>
        <v>Ve</v>
      </c>
      <c r="N4" s="67">
        <f>VALUE("01/05/"&amp;An)</f>
        <v>43952</v>
      </c>
      <c r="O4" s="75" t="s">
        <v>36</v>
      </c>
      <c r="P4" s="52" t="str">
        <f>CHOOSE(WEEKDAY(Q4,2),"Lu","Ma","Me","Je","Ve","Sa","Di")</f>
        <v>Lu</v>
      </c>
      <c r="Q4" s="67">
        <f>VALUE("01/06/"&amp;An)</f>
        <v>43983</v>
      </c>
      <c r="R4" s="75"/>
      <c r="S4" s="52" t="str">
        <f>CHOOSE(WEEKDAY(T4,2),"Lu","Ma","Me","Je","Ve","Sa","Di")</f>
        <v>Me</v>
      </c>
      <c r="T4" s="67">
        <f>VALUE("01/07/"&amp;An)</f>
        <v>44013</v>
      </c>
      <c r="U4" s="72"/>
      <c r="V4" s="52" t="str">
        <f>CHOOSE(WEEKDAY(W4,2),"Lu","Ma","Me","Je","Ve","Sa","Di")</f>
        <v>Sa</v>
      </c>
      <c r="W4" s="67">
        <f>VALUE("01/08/"&amp;An)</f>
        <v>44044</v>
      </c>
      <c r="X4" s="75" t="s">
        <v>36</v>
      </c>
      <c r="Y4" s="52" t="str">
        <f>CHOOSE(WEEKDAY(Z4,2),"Lu","Ma","Me","Je","Ve","Sa","Di")</f>
        <v>Ma</v>
      </c>
      <c r="Z4" s="71">
        <f>VALUE("01/09/"&amp;An)</f>
        <v>44075</v>
      </c>
      <c r="AA4" s="75"/>
      <c r="AB4" s="52" t="str">
        <f>CHOOSE(WEEKDAY(AC4,2),"Lu","Ma","Me","Je","Ve","Sa","Di")</f>
        <v>Je</v>
      </c>
      <c r="AC4" s="71">
        <f>VALUE("01/10/"&amp;An)</f>
        <v>44105</v>
      </c>
      <c r="AD4" s="72"/>
      <c r="AE4" s="52" t="str">
        <f>CHOOSE(WEEKDAY(AF4,2),"Lu","Ma","Me","Je","Ve","Sa","Di")</f>
        <v>Di</v>
      </c>
      <c r="AF4" s="71">
        <f>VALUE("01/11/"&amp;An)</f>
        <v>44136</v>
      </c>
      <c r="AG4" s="72"/>
      <c r="AH4" s="52" t="str">
        <f>CHOOSE(WEEKDAY(AI4,2),"Lu","Ma","Me","Je","Ve","Sa","Di")</f>
        <v>Ma</v>
      </c>
      <c r="AI4" s="71">
        <f>VALUE("01/12/"&amp;An)</f>
        <v>44166</v>
      </c>
      <c r="AJ4" s="72"/>
    </row>
    <row r="5" spans="1:36" x14ac:dyDescent="0.25">
      <c r="A5" s="53" t="str">
        <f t="shared" ref="A5:A34" si="1">CHOOSE(WEEKDAY(B5,2),"Lu","Ma","Me","Je","Ve","Sa","Di")</f>
        <v>Je</v>
      </c>
      <c r="B5" s="68">
        <f>B4+1</f>
        <v>43832</v>
      </c>
      <c r="C5" s="75" t="s">
        <v>36</v>
      </c>
      <c r="D5" s="53" t="str">
        <f t="shared" ref="D5:D31" si="2">CHOOSE(WEEKDAY(E5,2),"Lu","Ma","Me","Je","Ve","Sa","Di")</f>
        <v>Di</v>
      </c>
      <c r="E5" s="68">
        <f>E4+1</f>
        <v>43863</v>
      </c>
      <c r="F5" s="75"/>
      <c r="G5" s="53" t="str">
        <f t="shared" ref="G5:G34" si="3">CHOOSE(WEEKDAY(H5,2),"Lu","Ma","Me","Je","Ve","Sa","Di")</f>
        <v>Lu</v>
      </c>
      <c r="H5" s="69">
        <f>H4+1</f>
        <v>43892</v>
      </c>
      <c r="I5" s="75"/>
      <c r="J5" s="53" t="str">
        <f t="shared" si="0"/>
        <v>Je</v>
      </c>
      <c r="K5" s="68">
        <f>K4+1</f>
        <v>43923</v>
      </c>
      <c r="L5" s="75"/>
      <c r="M5" s="53" t="str">
        <f t="shared" ref="M5:M34" si="4">CHOOSE(WEEKDAY(N5,2),"Lu","Ma","Me","Je","Ve","Sa","Di")</f>
        <v>Sa</v>
      </c>
      <c r="N5" s="68">
        <f t="shared" ref="N5:N34" si="5">N4+1</f>
        <v>43953</v>
      </c>
      <c r="O5" s="75"/>
      <c r="P5" s="53" t="str">
        <f t="shared" ref="P5:P33" si="6">CHOOSE(WEEKDAY(Q5,2),"Lu","Ma","Me","Je","Ve","Sa","Di")</f>
        <v>Ma</v>
      </c>
      <c r="Q5" s="69">
        <f>Q4+1</f>
        <v>43984</v>
      </c>
      <c r="R5" s="75"/>
      <c r="S5" s="53" t="str">
        <f t="shared" ref="S5:S34" si="7">CHOOSE(WEEKDAY(T5,2),"Lu","Ma","Me","Je","Ve","Sa","Di")</f>
        <v>Je</v>
      </c>
      <c r="T5" s="68">
        <f>T4+1</f>
        <v>44014</v>
      </c>
      <c r="U5" s="72"/>
      <c r="V5" s="53" t="str">
        <f t="shared" ref="V5:V34" si="8">CHOOSE(WEEKDAY(W5,2),"Lu","Ma","Me","Je","Ve","Sa","Di")</f>
        <v>Di</v>
      </c>
      <c r="W5" s="68">
        <f>W4+1</f>
        <v>44045</v>
      </c>
      <c r="X5" s="72"/>
      <c r="Y5" s="53" t="str">
        <f t="shared" ref="Y5:Y33" si="9">CHOOSE(WEEKDAY(Z5,2),"Lu","Ma","Me","Je","Ve","Sa","Di")</f>
        <v>Me</v>
      </c>
      <c r="Z5" s="69">
        <f>Z4+1</f>
        <v>44076</v>
      </c>
      <c r="AA5" s="75"/>
      <c r="AB5" s="53" t="str">
        <f t="shared" ref="AB5:AB34" si="10">CHOOSE(WEEKDAY(AC5,2),"Lu","Ma","Me","Je","Ve","Sa","Di")</f>
        <v>Ve</v>
      </c>
      <c r="AC5" s="69">
        <f>AC4+1</f>
        <v>44106</v>
      </c>
      <c r="AD5" s="72"/>
      <c r="AE5" s="53" t="str">
        <f t="shared" ref="AE5:AE33" si="11">CHOOSE(WEEKDAY(AF5,2),"Lu","Ma","Me","Je","Ve","Sa","Di")</f>
        <v>Lu</v>
      </c>
      <c r="AF5" s="69">
        <f>AF4+1</f>
        <v>44137</v>
      </c>
      <c r="AG5" s="72"/>
      <c r="AH5" s="53" t="str">
        <f t="shared" ref="AH5:AH34" si="12">CHOOSE(WEEKDAY(AI5,2),"Lu","Ma","Me","Je","Ve","Sa","Di")</f>
        <v>Me</v>
      </c>
      <c r="AI5" s="69">
        <f>AI4+1</f>
        <v>44167</v>
      </c>
      <c r="AJ5" s="72"/>
    </row>
    <row r="6" spans="1:36" x14ac:dyDescent="0.25">
      <c r="A6" s="53" t="str">
        <f t="shared" si="1"/>
        <v>Ve</v>
      </c>
      <c r="B6" s="69">
        <f t="shared" ref="B6:B34" si="13">B5+1</f>
        <v>43833</v>
      </c>
      <c r="C6" s="75"/>
      <c r="D6" s="76" t="str">
        <f t="shared" si="2"/>
        <v>Lu</v>
      </c>
      <c r="E6" s="69">
        <f t="shared" ref="E6:E31" si="14">E5+1</f>
        <v>43864</v>
      </c>
      <c r="F6" s="75"/>
      <c r="G6" s="76" t="str">
        <f t="shared" si="3"/>
        <v>Ma</v>
      </c>
      <c r="H6" s="69">
        <f t="shared" ref="H6:H34" si="15">H5+1</f>
        <v>43893</v>
      </c>
      <c r="I6" s="75"/>
      <c r="J6" s="76" t="str">
        <f t="shared" si="0"/>
        <v>Ve</v>
      </c>
      <c r="K6" s="69">
        <f t="shared" ref="K6:K33" si="16">K5+1</f>
        <v>43924</v>
      </c>
      <c r="L6" s="75"/>
      <c r="M6" s="76" t="str">
        <f t="shared" si="4"/>
        <v>Di</v>
      </c>
      <c r="N6" s="69">
        <f t="shared" si="5"/>
        <v>43954</v>
      </c>
      <c r="O6" s="75"/>
      <c r="P6" s="76" t="str">
        <f t="shared" si="6"/>
        <v>Me</v>
      </c>
      <c r="Q6" s="69">
        <f t="shared" ref="Q6:Q33" si="17">Q5+1</f>
        <v>43985</v>
      </c>
      <c r="R6" s="75"/>
      <c r="S6" s="76" t="str">
        <f t="shared" si="7"/>
        <v>Ve</v>
      </c>
      <c r="T6" s="69">
        <f t="shared" ref="T6:T34" si="18">T5+1</f>
        <v>44015</v>
      </c>
      <c r="U6" s="72"/>
      <c r="V6" s="76" t="str">
        <f t="shared" si="8"/>
        <v>Lu</v>
      </c>
      <c r="W6" s="69">
        <f t="shared" ref="W6:W34" si="19">W5+1</f>
        <v>44046</v>
      </c>
      <c r="X6" s="72"/>
      <c r="Y6" s="76" t="str">
        <f t="shared" si="9"/>
        <v>Je</v>
      </c>
      <c r="Z6" s="69">
        <f t="shared" ref="Z6:Z33" si="20">Z5+1</f>
        <v>44077</v>
      </c>
      <c r="AA6" s="75"/>
      <c r="AB6" s="76" t="str">
        <f t="shared" si="10"/>
        <v>Sa</v>
      </c>
      <c r="AC6" s="69">
        <f t="shared" ref="AC6:AC34" si="21">AC5+1</f>
        <v>44107</v>
      </c>
      <c r="AD6" s="72"/>
      <c r="AE6" s="76" t="str">
        <f t="shared" si="11"/>
        <v>Ma</v>
      </c>
      <c r="AF6" s="69">
        <f t="shared" ref="AF6:AF33" si="22">AF5+1</f>
        <v>44138</v>
      </c>
      <c r="AG6" s="72"/>
      <c r="AH6" s="76" t="str">
        <f t="shared" si="12"/>
        <v>Je</v>
      </c>
      <c r="AI6" s="69">
        <f t="shared" ref="AI6:AI34" si="23">AI5+1</f>
        <v>44168</v>
      </c>
      <c r="AJ6" s="72"/>
    </row>
    <row r="7" spans="1:36" x14ac:dyDescent="0.25">
      <c r="A7" s="53" t="str">
        <f t="shared" si="1"/>
        <v>Sa</v>
      </c>
      <c r="B7" s="69">
        <f t="shared" si="13"/>
        <v>43834</v>
      </c>
      <c r="C7" s="75" t="str">
        <f>IF(A7="Lu","école","")</f>
        <v/>
      </c>
      <c r="D7" s="76" t="str">
        <f t="shared" si="2"/>
        <v>Ma</v>
      </c>
      <c r="E7" s="69">
        <f t="shared" si="14"/>
        <v>43865</v>
      </c>
      <c r="F7" s="75"/>
      <c r="G7" s="76" t="str">
        <f t="shared" si="3"/>
        <v>Me</v>
      </c>
      <c r="H7" s="69">
        <f t="shared" si="15"/>
        <v>43894</v>
      </c>
      <c r="I7" s="75"/>
      <c r="J7" s="76" t="str">
        <f t="shared" si="0"/>
        <v>Sa</v>
      </c>
      <c r="K7" s="69">
        <f t="shared" si="16"/>
        <v>43925</v>
      </c>
      <c r="L7" s="75"/>
      <c r="M7" s="76" t="str">
        <f t="shared" si="4"/>
        <v>Lu</v>
      </c>
      <c r="N7" s="69">
        <f t="shared" si="5"/>
        <v>43955</v>
      </c>
      <c r="O7" s="75"/>
      <c r="P7" s="76" t="str">
        <f t="shared" si="6"/>
        <v>Je</v>
      </c>
      <c r="Q7" s="69">
        <f t="shared" si="17"/>
        <v>43986</v>
      </c>
      <c r="R7" s="75"/>
      <c r="S7" s="76" t="str">
        <f t="shared" si="7"/>
        <v>Sa</v>
      </c>
      <c r="T7" s="69">
        <f t="shared" si="18"/>
        <v>44016</v>
      </c>
      <c r="U7" s="72"/>
      <c r="V7" s="76" t="str">
        <f t="shared" si="8"/>
        <v>Ma</v>
      </c>
      <c r="W7" s="69">
        <f t="shared" si="19"/>
        <v>44047</v>
      </c>
      <c r="X7" s="72"/>
      <c r="Y7" s="76" t="str">
        <f t="shared" si="9"/>
        <v>Ve</v>
      </c>
      <c r="Z7" s="69">
        <f t="shared" si="20"/>
        <v>44078</v>
      </c>
      <c r="AA7" s="75"/>
      <c r="AB7" s="76" t="str">
        <f t="shared" si="10"/>
        <v>Di</v>
      </c>
      <c r="AC7" s="69">
        <f t="shared" si="21"/>
        <v>44108</v>
      </c>
      <c r="AD7" s="72"/>
      <c r="AE7" s="76" t="str">
        <f t="shared" si="11"/>
        <v>Me</v>
      </c>
      <c r="AF7" s="69">
        <f t="shared" si="22"/>
        <v>44139</v>
      </c>
      <c r="AG7" s="72"/>
      <c r="AH7" s="76" t="str">
        <f t="shared" si="12"/>
        <v>Ve</v>
      </c>
      <c r="AI7" s="69">
        <f t="shared" si="23"/>
        <v>44169</v>
      </c>
      <c r="AJ7" s="72"/>
    </row>
    <row r="8" spans="1:36" x14ac:dyDescent="0.25">
      <c r="A8" s="53" t="str">
        <f t="shared" si="1"/>
        <v>Di</v>
      </c>
      <c r="B8" s="69">
        <f t="shared" si="13"/>
        <v>43835</v>
      </c>
      <c r="C8" s="75"/>
      <c r="D8" s="76" t="str">
        <f t="shared" si="2"/>
        <v>Me</v>
      </c>
      <c r="E8" s="69">
        <f t="shared" si="14"/>
        <v>43866</v>
      </c>
      <c r="F8" s="75"/>
      <c r="G8" s="76" t="str">
        <f t="shared" si="3"/>
        <v>Je</v>
      </c>
      <c r="H8" s="69">
        <f t="shared" si="15"/>
        <v>43895</v>
      </c>
      <c r="I8" s="75"/>
      <c r="J8" s="76" t="str">
        <f t="shared" si="0"/>
        <v>Di</v>
      </c>
      <c r="K8" s="69">
        <f t="shared" si="16"/>
        <v>43926</v>
      </c>
      <c r="L8" s="75"/>
      <c r="M8" s="76" t="str">
        <f t="shared" si="4"/>
        <v>Ma</v>
      </c>
      <c r="N8" s="69">
        <f t="shared" si="5"/>
        <v>43956</v>
      </c>
      <c r="O8" s="75"/>
      <c r="P8" s="76" t="str">
        <f t="shared" si="6"/>
        <v>Ve</v>
      </c>
      <c r="Q8" s="69">
        <f t="shared" si="17"/>
        <v>43987</v>
      </c>
      <c r="R8" s="75"/>
      <c r="S8" s="76" t="str">
        <f t="shared" si="7"/>
        <v>Di</v>
      </c>
      <c r="T8" s="69">
        <f t="shared" si="18"/>
        <v>44017</v>
      </c>
      <c r="U8" s="72"/>
      <c r="V8" s="76" t="str">
        <f t="shared" si="8"/>
        <v>Me</v>
      </c>
      <c r="W8" s="69">
        <f t="shared" si="19"/>
        <v>44048</v>
      </c>
      <c r="X8" s="72"/>
      <c r="Y8" s="76" t="str">
        <f t="shared" si="9"/>
        <v>Sa</v>
      </c>
      <c r="Z8" s="69">
        <f t="shared" si="20"/>
        <v>44079</v>
      </c>
      <c r="AA8" s="75"/>
      <c r="AB8" s="76" t="str">
        <f t="shared" si="10"/>
        <v>Lu</v>
      </c>
      <c r="AC8" s="69">
        <f t="shared" si="21"/>
        <v>44109</v>
      </c>
      <c r="AD8" s="72"/>
      <c r="AE8" s="76" t="str">
        <f t="shared" si="11"/>
        <v>Je</v>
      </c>
      <c r="AF8" s="69">
        <f t="shared" si="22"/>
        <v>44140</v>
      </c>
      <c r="AG8" s="72"/>
      <c r="AH8" s="76" t="str">
        <f t="shared" si="12"/>
        <v>Sa</v>
      </c>
      <c r="AI8" s="69">
        <f t="shared" si="23"/>
        <v>44170</v>
      </c>
      <c r="AJ8" s="72"/>
    </row>
    <row r="9" spans="1:36" x14ac:dyDescent="0.25">
      <c r="A9" s="53" t="str">
        <f t="shared" si="1"/>
        <v>Lu</v>
      </c>
      <c r="B9" s="69">
        <f t="shared" si="13"/>
        <v>43836</v>
      </c>
      <c r="C9" s="75"/>
      <c r="D9" s="76" t="str">
        <f t="shared" si="2"/>
        <v>Je</v>
      </c>
      <c r="E9" s="69">
        <f t="shared" si="14"/>
        <v>43867</v>
      </c>
      <c r="F9" s="75"/>
      <c r="G9" s="76" t="str">
        <f t="shared" si="3"/>
        <v>Ve</v>
      </c>
      <c r="H9" s="69">
        <f t="shared" si="15"/>
        <v>43896</v>
      </c>
      <c r="I9" s="75"/>
      <c r="J9" s="76" t="str">
        <f t="shared" si="0"/>
        <v>Lu</v>
      </c>
      <c r="K9" s="69">
        <f t="shared" si="16"/>
        <v>43927</v>
      </c>
      <c r="L9" s="75"/>
      <c r="M9" s="76" t="str">
        <f t="shared" si="4"/>
        <v>Me</v>
      </c>
      <c r="N9" s="69">
        <f t="shared" si="5"/>
        <v>43957</v>
      </c>
      <c r="O9" s="75"/>
      <c r="P9" s="76" t="str">
        <f t="shared" si="6"/>
        <v>Sa</v>
      </c>
      <c r="Q9" s="69">
        <f t="shared" si="17"/>
        <v>43988</v>
      </c>
      <c r="R9" s="75"/>
      <c r="S9" s="76" t="str">
        <f t="shared" si="7"/>
        <v>Lu</v>
      </c>
      <c r="T9" s="69">
        <f t="shared" si="18"/>
        <v>44018</v>
      </c>
      <c r="U9" s="72"/>
      <c r="V9" s="76" t="str">
        <f t="shared" si="8"/>
        <v>Je</v>
      </c>
      <c r="W9" s="69">
        <f t="shared" si="19"/>
        <v>44049</v>
      </c>
      <c r="X9" s="72"/>
      <c r="Y9" s="76" t="str">
        <f t="shared" si="9"/>
        <v>Di</v>
      </c>
      <c r="Z9" s="69">
        <f t="shared" si="20"/>
        <v>44080</v>
      </c>
      <c r="AA9" s="75"/>
      <c r="AB9" s="76" t="str">
        <f t="shared" si="10"/>
        <v>Ma</v>
      </c>
      <c r="AC9" s="69">
        <f t="shared" si="21"/>
        <v>44110</v>
      </c>
      <c r="AD9" s="72"/>
      <c r="AE9" s="76" t="str">
        <f t="shared" si="11"/>
        <v>Ve</v>
      </c>
      <c r="AF9" s="69">
        <f t="shared" si="22"/>
        <v>44141</v>
      </c>
      <c r="AG9" s="72"/>
      <c r="AH9" s="76" t="str">
        <f t="shared" si="12"/>
        <v>Di</v>
      </c>
      <c r="AI9" s="69">
        <f t="shared" si="23"/>
        <v>44171</v>
      </c>
      <c r="AJ9" s="72"/>
    </row>
    <row r="10" spans="1:36" x14ac:dyDescent="0.25">
      <c r="A10" s="53" t="str">
        <f t="shared" si="1"/>
        <v>Ma</v>
      </c>
      <c r="B10" s="69">
        <f t="shared" si="13"/>
        <v>43837</v>
      </c>
      <c r="C10" s="75"/>
      <c r="D10" s="76" t="str">
        <f t="shared" si="2"/>
        <v>Ve</v>
      </c>
      <c r="E10" s="69">
        <f t="shared" si="14"/>
        <v>43868</v>
      </c>
      <c r="F10" s="75"/>
      <c r="G10" s="76" t="str">
        <f t="shared" si="3"/>
        <v>Sa</v>
      </c>
      <c r="H10" s="69">
        <f t="shared" si="15"/>
        <v>43897</v>
      </c>
      <c r="I10" s="75"/>
      <c r="J10" s="76" t="str">
        <f t="shared" si="0"/>
        <v>Ma</v>
      </c>
      <c r="K10" s="69">
        <f t="shared" si="16"/>
        <v>43928</v>
      </c>
      <c r="L10" s="75"/>
      <c r="M10" s="76" t="str">
        <f t="shared" si="4"/>
        <v>Je</v>
      </c>
      <c r="N10" s="69">
        <f t="shared" si="5"/>
        <v>43958</v>
      </c>
      <c r="O10" s="75"/>
      <c r="P10" s="76" t="str">
        <f t="shared" si="6"/>
        <v>Di</v>
      </c>
      <c r="Q10" s="69">
        <f t="shared" si="17"/>
        <v>43989</v>
      </c>
      <c r="R10" s="75"/>
      <c r="S10" s="76" t="str">
        <f t="shared" si="7"/>
        <v>Ma</v>
      </c>
      <c r="T10" s="69">
        <f t="shared" si="18"/>
        <v>44019</v>
      </c>
      <c r="U10" s="72"/>
      <c r="V10" s="76" t="str">
        <f t="shared" si="8"/>
        <v>Ve</v>
      </c>
      <c r="W10" s="69">
        <f t="shared" si="19"/>
        <v>44050</v>
      </c>
      <c r="X10" s="72"/>
      <c r="Y10" s="76" t="str">
        <f t="shared" si="9"/>
        <v>Lu</v>
      </c>
      <c r="Z10" s="69">
        <f t="shared" si="20"/>
        <v>44081</v>
      </c>
      <c r="AA10" s="75"/>
      <c r="AB10" s="76" t="str">
        <f t="shared" si="10"/>
        <v>Me</v>
      </c>
      <c r="AC10" s="69">
        <f t="shared" si="21"/>
        <v>44111</v>
      </c>
      <c r="AD10" s="72"/>
      <c r="AE10" s="76" t="str">
        <f t="shared" si="11"/>
        <v>Sa</v>
      </c>
      <c r="AF10" s="69">
        <f t="shared" si="22"/>
        <v>44142</v>
      </c>
      <c r="AG10" s="72"/>
      <c r="AH10" s="76" t="str">
        <f t="shared" si="12"/>
        <v>Lu</v>
      </c>
      <c r="AI10" s="69">
        <f t="shared" si="23"/>
        <v>44172</v>
      </c>
      <c r="AJ10" s="72"/>
    </row>
    <row r="11" spans="1:36" x14ac:dyDescent="0.25">
      <c r="A11" s="53" t="str">
        <f t="shared" si="1"/>
        <v>Me</v>
      </c>
      <c r="B11" s="69">
        <f t="shared" si="13"/>
        <v>43838</v>
      </c>
      <c r="C11" s="75"/>
      <c r="D11" s="76" t="str">
        <f t="shared" si="2"/>
        <v>Sa</v>
      </c>
      <c r="E11" s="69">
        <f t="shared" si="14"/>
        <v>43869</v>
      </c>
      <c r="F11" s="75"/>
      <c r="G11" s="76" t="str">
        <f t="shared" si="3"/>
        <v>Di</v>
      </c>
      <c r="H11" s="69">
        <f t="shared" si="15"/>
        <v>43898</v>
      </c>
      <c r="I11" s="75"/>
      <c r="J11" s="76" t="str">
        <f t="shared" si="0"/>
        <v>Me</v>
      </c>
      <c r="K11" s="69">
        <f t="shared" si="16"/>
        <v>43929</v>
      </c>
      <c r="L11" s="75"/>
      <c r="M11" s="76" t="str">
        <f t="shared" si="4"/>
        <v>Ve</v>
      </c>
      <c r="N11" s="69">
        <f t="shared" si="5"/>
        <v>43959</v>
      </c>
      <c r="O11" s="75"/>
      <c r="P11" s="76" t="str">
        <f t="shared" si="6"/>
        <v>Lu</v>
      </c>
      <c r="Q11" s="69">
        <f t="shared" si="17"/>
        <v>43990</v>
      </c>
      <c r="R11" s="75"/>
      <c r="S11" s="76" t="str">
        <f t="shared" si="7"/>
        <v>Me</v>
      </c>
      <c r="T11" s="69">
        <f t="shared" si="18"/>
        <v>44020</v>
      </c>
      <c r="U11" s="72"/>
      <c r="V11" s="76" t="str">
        <f t="shared" si="8"/>
        <v>Sa</v>
      </c>
      <c r="W11" s="69">
        <f t="shared" si="19"/>
        <v>44051</v>
      </c>
      <c r="X11" s="72"/>
      <c r="Y11" s="76" t="str">
        <f t="shared" si="9"/>
        <v>Ma</v>
      </c>
      <c r="Z11" s="69">
        <f t="shared" si="20"/>
        <v>44082</v>
      </c>
      <c r="AA11" s="75"/>
      <c r="AB11" s="76" t="str">
        <f t="shared" si="10"/>
        <v>Je</v>
      </c>
      <c r="AC11" s="69">
        <f t="shared" si="21"/>
        <v>44112</v>
      </c>
      <c r="AD11" s="72"/>
      <c r="AE11" s="76" t="str">
        <f t="shared" si="11"/>
        <v>Di</v>
      </c>
      <c r="AF11" s="69">
        <f t="shared" si="22"/>
        <v>44143</v>
      </c>
      <c r="AG11" s="72"/>
      <c r="AH11" s="76" t="str">
        <f t="shared" si="12"/>
        <v>Ma</v>
      </c>
      <c r="AI11" s="69">
        <f t="shared" si="23"/>
        <v>44173</v>
      </c>
      <c r="AJ11" s="72"/>
    </row>
    <row r="12" spans="1:36" x14ac:dyDescent="0.25">
      <c r="A12" s="53" t="str">
        <f t="shared" si="1"/>
        <v>Je</v>
      </c>
      <c r="B12" s="69">
        <f t="shared" si="13"/>
        <v>43839</v>
      </c>
      <c r="C12" s="75"/>
      <c r="D12" s="76" t="str">
        <f t="shared" si="2"/>
        <v>Di</v>
      </c>
      <c r="E12" s="69">
        <f t="shared" si="14"/>
        <v>43870</v>
      </c>
      <c r="F12" s="75"/>
      <c r="G12" s="76" t="str">
        <f t="shared" si="3"/>
        <v>Lu</v>
      </c>
      <c r="H12" s="69">
        <f t="shared" si="15"/>
        <v>43899</v>
      </c>
      <c r="I12" s="75"/>
      <c r="J12" s="76" t="str">
        <f t="shared" si="0"/>
        <v>Je</v>
      </c>
      <c r="K12" s="69">
        <f t="shared" si="16"/>
        <v>43930</v>
      </c>
      <c r="L12" s="75"/>
      <c r="M12" s="76" t="str">
        <f t="shared" si="4"/>
        <v>Sa</v>
      </c>
      <c r="N12" s="69">
        <f t="shared" si="5"/>
        <v>43960</v>
      </c>
      <c r="O12" s="75"/>
      <c r="P12" s="76" t="str">
        <f t="shared" si="6"/>
        <v>Ma</v>
      </c>
      <c r="Q12" s="69">
        <f t="shared" si="17"/>
        <v>43991</v>
      </c>
      <c r="R12" s="75"/>
      <c r="S12" s="76" t="str">
        <f t="shared" si="7"/>
        <v>Je</v>
      </c>
      <c r="T12" s="69">
        <f t="shared" si="18"/>
        <v>44021</v>
      </c>
      <c r="U12" s="72"/>
      <c r="V12" s="76" t="str">
        <f t="shared" si="8"/>
        <v>Di</v>
      </c>
      <c r="W12" s="69">
        <f t="shared" si="19"/>
        <v>44052</v>
      </c>
      <c r="X12" s="72"/>
      <c r="Y12" s="76" t="str">
        <f t="shared" si="9"/>
        <v>Me</v>
      </c>
      <c r="Z12" s="69">
        <f t="shared" si="20"/>
        <v>44083</v>
      </c>
      <c r="AA12" s="75"/>
      <c r="AB12" s="76" t="str">
        <f t="shared" si="10"/>
        <v>Ve</v>
      </c>
      <c r="AC12" s="69">
        <f t="shared" si="21"/>
        <v>44113</v>
      </c>
      <c r="AD12" s="72"/>
      <c r="AE12" s="76" t="str">
        <f t="shared" si="11"/>
        <v>Lu</v>
      </c>
      <c r="AF12" s="69">
        <f t="shared" si="22"/>
        <v>44144</v>
      </c>
      <c r="AG12" s="72"/>
      <c r="AH12" s="76" t="str">
        <f t="shared" si="12"/>
        <v>Me</v>
      </c>
      <c r="AI12" s="69">
        <f t="shared" si="23"/>
        <v>44174</v>
      </c>
      <c r="AJ12" s="72"/>
    </row>
    <row r="13" spans="1:36" x14ac:dyDescent="0.25">
      <c r="A13" s="53" t="str">
        <f t="shared" si="1"/>
        <v>Ve</v>
      </c>
      <c r="B13" s="69">
        <f t="shared" si="13"/>
        <v>43840</v>
      </c>
      <c r="C13" s="75"/>
      <c r="D13" s="76" t="str">
        <f t="shared" si="2"/>
        <v>Lu</v>
      </c>
      <c r="E13" s="69">
        <f t="shared" si="14"/>
        <v>43871</v>
      </c>
      <c r="F13" s="75"/>
      <c r="G13" s="76" t="str">
        <f t="shared" si="3"/>
        <v>Ma</v>
      </c>
      <c r="H13" s="69">
        <f t="shared" si="15"/>
        <v>43900</v>
      </c>
      <c r="I13" s="75"/>
      <c r="J13" s="76" t="str">
        <f t="shared" si="0"/>
        <v>Ve</v>
      </c>
      <c r="K13" s="69">
        <f t="shared" si="16"/>
        <v>43931</v>
      </c>
      <c r="L13" s="75"/>
      <c r="M13" s="76" t="str">
        <f t="shared" si="4"/>
        <v>Di</v>
      </c>
      <c r="N13" s="69">
        <f t="shared" si="5"/>
        <v>43961</v>
      </c>
      <c r="O13" s="75"/>
      <c r="P13" s="76" t="str">
        <f t="shared" si="6"/>
        <v>Me</v>
      </c>
      <c r="Q13" s="69">
        <f t="shared" si="17"/>
        <v>43992</v>
      </c>
      <c r="R13" s="75"/>
      <c r="S13" s="76" t="str">
        <f t="shared" si="7"/>
        <v>Ve</v>
      </c>
      <c r="T13" s="69">
        <f t="shared" si="18"/>
        <v>44022</v>
      </c>
      <c r="U13" s="72"/>
      <c r="V13" s="76" t="str">
        <f t="shared" si="8"/>
        <v>Lu</v>
      </c>
      <c r="W13" s="69">
        <f t="shared" si="19"/>
        <v>44053</v>
      </c>
      <c r="X13" s="72"/>
      <c r="Y13" s="76" t="str">
        <f t="shared" si="9"/>
        <v>Je</v>
      </c>
      <c r="Z13" s="69">
        <f t="shared" si="20"/>
        <v>44084</v>
      </c>
      <c r="AA13" s="75"/>
      <c r="AB13" s="76" t="str">
        <f t="shared" si="10"/>
        <v>Sa</v>
      </c>
      <c r="AC13" s="69">
        <f t="shared" si="21"/>
        <v>44114</v>
      </c>
      <c r="AD13" s="72"/>
      <c r="AE13" s="76" t="str">
        <f t="shared" si="11"/>
        <v>Ma</v>
      </c>
      <c r="AF13" s="69">
        <f t="shared" si="22"/>
        <v>44145</v>
      </c>
      <c r="AG13" s="72"/>
      <c r="AH13" s="76" t="str">
        <f t="shared" si="12"/>
        <v>Je</v>
      </c>
      <c r="AI13" s="69">
        <f t="shared" si="23"/>
        <v>44175</v>
      </c>
      <c r="AJ13" s="72"/>
    </row>
    <row r="14" spans="1:36" x14ac:dyDescent="0.25">
      <c r="A14" s="53" t="str">
        <f t="shared" si="1"/>
        <v>Sa</v>
      </c>
      <c r="B14" s="69">
        <f t="shared" si="13"/>
        <v>43841</v>
      </c>
      <c r="C14" s="75"/>
      <c r="D14" s="76" t="str">
        <f t="shared" si="2"/>
        <v>Ma</v>
      </c>
      <c r="E14" s="69">
        <f t="shared" si="14"/>
        <v>43872</v>
      </c>
      <c r="F14" s="75"/>
      <c r="G14" s="76" t="str">
        <f t="shared" si="3"/>
        <v>Me</v>
      </c>
      <c r="H14" s="69">
        <f t="shared" si="15"/>
        <v>43901</v>
      </c>
      <c r="I14" s="75"/>
      <c r="J14" s="76" t="str">
        <f t="shared" si="0"/>
        <v>Sa</v>
      </c>
      <c r="K14" s="69">
        <f t="shared" si="16"/>
        <v>43932</v>
      </c>
      <c r="L14" s="75"/>
      <c r="M14" s="76" t="str">
        <f t="shared" si="4"/>
        <v>Lu</v>
      </c>
      <c r="N14" s="69">
        <f t="shared" si="5"/>
        <v>43962</v>
      </c>
      <c r="O14" s="75"/>
      <c r="P14" s="76" t="str">
        <f t="shared" si="6"/>
        <v>Je</v>
      </c>
      <c r="Q14" s="69">
        <f t="shared" si="17"/>
        <v>43993</v>
      </c>
      <c r="R14" s="75"/>
      <c r="S14" s="76" t="str">
        <f t="shared" si="7"/>
        <v>Sa</v>
      </c>
      <c r="T14" s="69">
        <f t="shared" si="18"/>
        <v>44023</v>
      </c>
      <c r="U14" s="72"/>
      <c r="V14" s="76" t="str">
        <f t="shared" si="8"/>
        <v>Ma</v>
      </c>
      <c r="W14" s="69">
        <f t="shared" si="19"/>
        <v>44054</v>
      </c>
      <c r="X14" s="72"/>
      <c r="Y14" s="76" t="str">
        <f t="shared" si="9"/>
        <v>Ve</v>
      </c>
      <c r="Z14" s="69">
        <f t="shared" si="20"/>
        <v>44085</v>
      </c>
      <c r="AA14" s="75"/>
      <c r="AB14" s="76" t="str">
        <f t="shared" si="10"/>
        <v>Di</v>
      </c>
      <c r="AC14" s="69">
        <f t="shared" si="21"/>
        <v>44115</v>
      </c>
      <c r="AD14" s="72"/>
      <c r="AE14" s="76" t="str">
        <f t="shared" si="11"/>
        <v>Me</v>
      </c>
      <c r="AF14" s="69">
        <f t="shared" si="22"/>
        <v>44146</v>
      </c>
      <c r="AG14" s="72"/>
      <c r="AH14" s="76" t="str">
        <f t="shared" si="12"/>
        <v>Ve</v>
      </c>
      <c r="AI14" s="69">
        <f t="shared" si="23"/>
        <v>44176</v>
      </c>
      <c r="AJ14" s="72"/>
    </row>
    <row r="15" spans="1:36" x14ac:dyDescent="0.25">
      <c r="A15" s="53" t="str">
        <f t="shared" si="1"/>
        <v>Di</v>
      </c>
      <c r="B15" s="69">
        <f t="shared" si="13"/>
        <v>43842</v>
      </c>
      <c r="C15" s="75"/>
      <c r="D15" s="76" t="str">
        <f t="shared" si="2"/>
        <v>Me</v>
      </c>
      <c r="E15" s="69">
        <f t="shared" si="14"/>
        <v>43873</v>
      </c>
      <c r="F15" s="75"/>
      <c r="G15" s="76" t="str">
        <f t="shared" si="3"/>
        <v>Je</v>
      </c>
      <c r="H15" s="69">
        <f t="shared" si="15"/>
        <v>43902</v>
      </c>
      <c r="I15" s="75"/>
      <c r="J15" s="76" t="str">
        <f t="shared" si="0"/>
        <v>Di</v>
      </c>
      <c r="K15" s="69">
        <f t="shared" si="16"/>
        <v>43933</v>
      </c>
      <c r="L15" s="75"/>
      <c r="M15" s="76" t="str">
        <f t="shared" si="4"/>
        <v>Ma</v>
      </c>
      <c r="N15" s="69">
        <f t="shared" si="5"/>
        <v>43963</v>
      </c>
      <c r="O15" s="75"/>
      <c r="P15" s="76" t="str">
        <f t="shared" si="6"/>
        <v>Ve</v>
      </c>
      <c r="Q15" s="69">
        <f t="shared" si="17"/>
        <v>43994</v>
      </c>
      <c r="R15" s="75"/>
      <c r="S15" s="76" t="str">
        <f t="shared" si="7"/>
        <v>Di</v>
      </c>
      <c r="T15" s="69">
        <f t="shared" si="18"/>
        <v>44024</v>
      </c>
      <c r="U15" s="72"/>
      <c r="V15" s="76" t="str">
        <f t="shared" si="8"/>
        <v>Me</v>
      </c>
      <c r="W15" s="69">
        <f t="shared" si="19"/>
        <v>44055</v>
      </c>
      <c r="X15" s="72"/>
      <c r="Y15" s="76" t="str">
        <f t="shared" si="9"/>
        <v>Sa</v>
      </c>
      <c r="Z15" s="69">
        <f t="shared" si="20"/>
        <v>44086</v>
      </c>
      <c r="AA15" s="75"/>
      <c r="AB15" s="76" t="str">
        <f t="shared" si="10"/>
        <v>Lu</v>
      </c>
      <c r="AC15" s="69">
        <f t="shared" si="21"/>
        <v>44116</v>
      </c>
      <c r="AD15" s="72"/>
      <c r="AE15" s="76" t="str">
        <f t="shared" si="11"/>
        <v>Je</v>
      </c>
      <c r="AF15" s="69">
        <f t="shared" si="22"/>
        <v>44147</v>
      </c>
      <c r="AG15" s="72"/>
      <c r="AH15" s="76" t="str">
        <f t="shared" si="12"/>
        <v>Sa</v>
      </c>
      <c r="AI15" s="69">
        <f t="shared" si="23"/>
        <v>44177</v>
      </c>
      <c r="AJ15" s="72"/>
    </row>
    <row r="16" spans="1:36" x14ac:dyDescent="0.25">
      <c r="A16" s="53" t="str">
        <f t="shared" si="1"/>
        <v>Lu</v>
      </c>
      <c r="B16" s="69">
        <f t="shared" si="13"/>
        <v>43843</v>
      </c>
      <c r="C16" s="75"/>
      <c r="D16" s="76" t="str">
        <f t="shared" si="2"/>
        <v>Je</v>
      </c>
      <c r="E16" s="69">
        <f t="shared" si="14"/>
        <v>43874</v>
      </c>
      <c r="F16" s="75"/>
      <c r="G16" s="76" t="str">
        <f t="shared" si="3"/>
        <v>Ve</v>
      </c>
      <c r="H16" s="69">
        <f t="shared" si="15"/>
        <v>43903</v>
      </c>
      <c r="I16" s="75"/>
      <c r="J16" s="76" t="str">
        <f t="shared" si="0"/>
        <v>Lu</v>
      </c>
      <c r="K16" s="69">
        <f t="shared" si="16"/>
        <v>43934</v>
      </c>
      <c r="L16" s="75"/>
      <c r="M16" s="76" t="str">
        <f t="shared" si="4"/>
        <v>Me</v>
      </c>
      <c r="N16" s="69">
        <f t="shared" si="5"/>
        <v>43964</v>
      </c>
      <c r="O16" s="75"/>
      <c r="P16" s="76" t="str">
        <f t="shared" si="6"/>
        <v>Sa</v>
      </c>
      <c r="Q16" s="69">
        <f t="shared" si="17"/>
        <v>43995</v>
      </c>
      <c r="R16" s="75"/>
      <c r="S16" s="76" t="str">
        <f t="shared" si="7"/>
        <v>Lu</v>
      </c>
      <c r="T16" s="69">
        <f t="shared" si="18"/>
        <v>44025</v>
      </c>
      <c r="U16" s="72"/>
      <c r="V16" s="76" t="str">
        <f t="shared" si="8"/>
        <v>Je</v>
      </c>
      <c r="W16" s="69">
        <f t="shared" si="19"/>
        <v>44056</v>
      </c>
      <c r="X16" s="72"/>
      <c r="Y16" s="76" t="str">
        <f t="shared" si="9"/>
        <v>Di</v>
      </c>
      <c r="Z16" s="69">
        <f t="shared" si="20"/>
        <v>44087</v>
      </c>
      <c r="AA16" s="75"/>
      <c r="AB16" s="76" t="str">
        <f t="shared" si="10"/>
        <v>Ma</v>
      </c>
      <c r="AC16" s="69">
        <f t="shared" si="21"/>
        <v>44117</v>
      </c>
      <c r="AD16" s="72"/>
      <c r="AE16" s="76" t="str">
        <f t="shared" si="11"/>
        <v>Ve</v>
      </c>
      <c r="AF16" s="69">
        <f t="shared" si="22"/>
        <v>44148</v>
      </c>
      <c r="AG16" s="72"/>
      <c r="AH16" s="76" t="str">
        <f t="shared" si="12"/>
        <v>Di</v>
      </c>
      <c r="AI16" s="69">
        <f t="shared" si="23"/>
        <v>44178</v>
      </c>
      <c r="AJ16" s="72"/>
    </row>
    <row r="17" spans="1:36" x14ac:dyDescent="0.25">
      <c r="A17" s="53" t="str">
        <f t="shared" si="1"/>
        <v>Ma</v>
      </c>
      <c r="B17" s="69">
        <f t="shared" si="13"/>
        <v>43844</v>
      </c>
      <c r="C17" s="75"/>
      <c r="D17" s="76" t="str">
        <f t="shared" si="2"/>
        <v>Ve</v>
      </c>
      <c r="E17" s="69">
        <f t="shared" si="14"/>
        <v>43875</v>
      </c>
      <c r="F17" s="75"/>
      <c r="G17" s="76" t="str">
        <f t="shared" si="3"/>
        <v>Sa</v>
      </c>
      <c r="H17" s="69">
        <f t="shared" si="15"/>
        <v>43904</v>
      </c>
      <c r="I17" s="75"/>
      <c r="J17" s="76" t="str">
        <f t="shared" si="0"/>
        <v>Ma</v>
      </c>
      <c r="K17" s="69">
        <f t="shared" si="16"/>
        <v>43935</v>
      </c>
      <c r="L17" s="75"/>
      <c r="M17" s="76" t="str">
        <f t="shared" si="4"/>
        <v>Je</v>
      </c>
      <c r="N17" s="69">
        <f t="shared" si="5"/>
        <v>43965</v>
      </c>
      <c r="O17" s="75"/>
      <c r="P17" s="76" t="str">
        <f t="shared" si="6"/>
        <v>Di</v>
      </c>
      <c r="Q17" s="69">
        <f t="shared" si="17"/>
        <v>43996</v>
      </c>
      <c r="R17" s="75"/>
      <c r="S17" s="76" t="str">
        <f t="shared" si="7"/>
        <v>Ma</v>
      </c>
      <c r="T17" s="69">
        <f t="shared" si="18"/>
        <v>44026</v>
      </c>
      <c r="U17" s="72"/>
      <c r="V17" s="76" t="str">
        <f t="shared" si="8"/>
        <v>Ve</v>
      </c>
      <c r="W17" s="69">
        <f t="shared" si="19"/>
        <v>44057</v>
      </c>
      <c r="X17" s="72"/>
      <c r="Y17" s="76" t="str">
        <f t="shared" si="9"/>
        <v>Lu</v>
      </c>
      <c r="Z17" s="69">
        <f t="shared" si="20"/>
        <v>44088</v>
      </c>
      <c r="AA17" s="75"/>
      <c r="AB17" s="76" t="str">
        <f t="shared" si="10"/>
        <v>Me</v>
      </c>
      <c r="AC17" s="69">
        <f t="shared" si="21"/>
        <v>44118</v>
      </c>
      <c r="AD17" s="72"/>
      <c r="AE17" s="76" t="str">
        <f t="shared" si="11"/>
        <v>Sa</v>
      </c>
      <c r="AF17" s="69">
        <f t="shared" si="22"/>
        <v>44149</v>
      </c>
      <c r="AG17" s="72"/>
      <c r="AH17" s="76" t="str">
        <f t="shared" si="12"/>
        <v>Lu</v>
      </c>
      <c r="AI17" s="69">
        <f t="shared" si="23"/>
        <v>44179</v>
      </c>
      <c r="AJ17" s="72"/>
    </row>
    <row r="18" spans="1:36" x14ac:dyDescent="0.25">
      <c r="A18" s="53" t="str">
        <f t="shared" si="1"/>
        <v>Me</v>
      </c>
      <c r="B18" s="69">
        <f t="shared" si="13"/>
        <v>43845</v>
      </c>
      <c r="C18" s="75"/>
      <c r="D18" s="76" t="str">
        <f t="shared" si="2"/>
        <v>Sa</v>
      </c>
      <c r="E18" s="69">
        <f t="shared" si="14"/>
        <v>43876</v>
      </c>
      <c r="F18" s="75"/>
      <c r="G18" s="76" t="str">
        <f t="shared" si="3"/>
        <v>Di</v>
      </c>
      <c r="H18" s="69">
        <f t="shared" si="15"/>
        <v>43905</v>
      </c>
      <c r="I18" s="75"/>
      <c r="J18" s="76" t="str">
        <f t="shared" si="0"/>
        <v>Me</v>
      </c>
      <c r="K18" s="69">
        <f t="shared" si="16"/>
        <v>43936</v>
      </c>
      <c r="L18" s="75"/>
      <c r="M18" s="76" t="str">
        <f t="shared" si="4"/>
        <v>Ve</v>
      </c>
      <c r="N18" s="69">
        <f t="shared" si="5"/>
        <v>43966</v>
      </c>
      <c r="O18" s="75"/>
      <c r="P18" s="76" t="str">
        <f t="shared" si="6"/>
        <v>Lu</v>
      </c>
      <c r="Q18" s="69">
        <f t="shared" si="17"/>
        <v>43997</v>
      </c>
      <c r="R18" s="75"/>
      <c r="S18" s="76" t="str">
        <f t="shared" si="7"/>
        <v>Me</v>
      </c>
      <c r="T18" s="69">
        <f t="shared" si="18"/>
        <v>44027</v>
      </c>
      <c r="U18" s="72"/>
      <c r="V18" s="76" t="str">
        <f t="shared" si="8"/>
        <v>Sa</v>
      </c>
      <c r="W18" s="69">
        <f t="shared" si="19"/>
        <v>44058</v>
      </c>
      <c r="X18" s="72"/>
      <c r="Y18" s="76" t="str">
        <f t="shared" si="9"/>
        <v>Ma</v>
      </c>
      <c r="Z18" s="69">
        <f t="shared" si="20"/>
        <v>44089</v>
      </c>
      <c r="AA18" s="75"/>
      <c r="AB18" s="76" t="str">
        <f t="shared" si="10"/>
        <v>Je</v>
      </c>
      <c r="AC18" s="69">
        <f t="shared" si="21"/>
        <v>44119</v>
      </c>
      <c r="AD18" s="72"/>
      <c r="AE18" s="76" t="str">
        <f t="shared" si="11"/>
        <v>Di</v>
      </c>
      <c r="AF18" s="69">
        <f t="shared" si="22"/>
        <v>44150</v>
      </c>
      <c r="AG18" s="72"/>
      <c r="AH18" s="76" t="str">
        <f t="shared" si="12"/>
        <v>Ma</v>
      </c>
      <c r="AI18" s="69">
        <f t="shared" si="23"/>
        <v>44180</v>
      </c>
      <c r="AJ18" s="72"/>
    </row>
    <row r="19" spans="1:36" x14ac:dyDescent="0.25">
      <c r="A19" s="53" t="str">
        <f t="shared" si="1"/>
        <v>Je</v>
      </c>
      <c r="B19" s="69">
        <f t="shared" si="13"/>
        <v>43846</v>
      </c>
      <c r="C19" s="75"/>
      <c r="D19" s="76" t="str">
        <f t="shared" si="2"/>
        <v>Di</v>
      </c>
      <c r="E19" s="69">
        <f t="shared" si="14"/>
        <v>43877</v>
      </c>
      <c r="F19" s="75"/>
      <c r="G19" s="76" t="str">
        <f t="shared" si="3"/>
        <v>Lu</v>
      </c>
      <c r="H19" s="69">
        <f t="shared" si="15"/>
        <v>43906</v>
      </c>
      <c r="I19" s="75"/>
      <c r="J19" s="76" t="str">
        <f t="shared" si="0"/>
        <v>Je</v>
      </c>
      <c r="K19" s="69">
        <f t="shared" si="16"/>
        <v>43937</v>
      </c>
      <c r="L19" s="75"/>
      <c r="M19" s="76" t="str">
        <f t="shared" si="4"/>
        <v>Sa</v>
      </c>
      <c r="N19" s="69">
        <f t="shared" si="5"/>
        <v>43967</v>
      </c>
      <c r="O19" s="75"/>
      <c r="P19" s="76" t="str">
        <f t="shared" si="6"/>
        <v>Ma</v>
      </c>
      <c r="Q19" s="69">
        <f t="shared" si="17"/>
        <v>43998</v>
      </c>
      <c r="R19" s="75"/>
      <c r="S19" s="76" t="str">
        <f t="shared" si="7"/>
        <v>Je</v>
      </c>
      <c r="T19" s="69">
        <f t="shared" si="18"/>
        <v>44028</v>
      </c>
      <c r="U19" s="72"/>
      <c r="V19" s="76" t="str">
        <f t="shared" si="8"/>
        <v>Di</v>
      </c>
      <c r="W19" s="69">
        <f t="shared" si="19"/>
        <v>44059</v>
      </c>
      <c r="X19" s="72"/>
      <c r="Y19" s="76" t="str">
        <f t="shared" si="9"/>
        <v>Me</v>
      </c>
      <c r="Z19" s="69">
        <f t="shared" si="20"/>
        <v>44090</v>
      </c>
      <c r="AA19" s="75"/>
      <c r="AB19" s="76" t="str">
        <f t="shared" si="10"/>
        <v>Ve</v>
      </c>
      <c r="AC19" s="69">
        <f t="shared" si="21"/>
        <v>44120</v>
      </c>
      <c r="AD19" s="72"/>
      <c r="AE19" s="76" t="str">
        <f t="shared" si="11"/>
        <v>Lu</v>
      </c>
      <c r="AF19" s="69">
        <f t="shared" si="22"/>
        <v>44151</v>
      </c>
      <c r="AG19" s="72"/>
      <c r="AH19" s="76" t="str">
        <f t="shared" si="12"/>
        <v>Me</v>
      </c>
      <c r="AI19" s="69">
        <f t="shared" si="23"/>
        <v>44181</v>
      </c>
      <c r="AJ19" s="72"/>
    </row>
    <row r="20" spans="1:36" x14ac:dyDescent="0.25">
      <c r="A20" s="53" t="str">
        <f t="shared" si="1"/>
        <v>Ve</v>
      </c>
      <c r="B20" s="69">
        <f t="shared" si="13"/>
        <v>43847</v>
      </c>
      <c r="C20" s="75"/>
      <c r="D20" s="76" t="str">
        <f t="shared" si="2"/>
        <v>Lu</v>
      </c>
      <c r="E20" s="69">
        <f t="shared" si="14"/>
        <v>43878</v>
      </c>
      <c r="F20" s="75"/>
      <c r="G20" s="76" t="str">
        <f t="shared" si="3"/>
        <v>Ma</v>
      </c>
      <c r="H20" s="69">
        <f t="shared" si="15"/>
        <v>43907</v>
      </c>
      <c r="I20" s="75"/>
      <c r="J20" s="76" t="str">
        <f t="shared" si="0"/>
        <v>Ve</v>
      </c>
      <c r="K20" s="69">
        <f t="shared" si="16"/>
        <v>43938</v>
      </c>
      <c r="L20" s="75"/>
      <c r="M20" s="76" t="str">
        <f t="shared" si="4"/>
        <v>Di</v>
      </c>
      <c r="N20" s="69">
        <f t="shared" si="5"/>
        <v>43968</v>
      </c>
      <c r="O20" s="75"/>
      <c r="P20" s="76" t="str">
        <f t="shared" si="6"/>
        <v>Me</v>
      </c>
      <c r="Q20" s="69">
        <f t="shared" si="17"/>
        <v>43999</v>
      </c>
      <c r="R20" s="75"/>
      <c r="S20" s="76" t="str">
        <f t="shared" si="7"/>
        <v>Ve</v>
      </c>
      <c r="T20" s="69">
        <f t="shared" si="18"/>
        <v>44029</v>
      </c>
      <c r="U20" s="72"/>
      <c r="V20" s="76" t="str">
        <f t="shared" si="8"/>
        <v>Lu</v>
      </c>
      <c r="W20" s="69">
        <f t="shared" si="19"/>
        <v>44060</v>
      </c>
      <c r="X20" s="72"/>
      <c r="Y20" s="76" t="str">
        <f t="shared" si="9"/>
        <v>Je</v>
      </c>
      <c r="Z20" s="69">
        <f t="shared" si="20"/>
        <v>44091</v>
      </c>
      <c r="AA20" s="75"/>
      <c r="AB20" s="76" t="str">
        <f t="shared" si="10"/>
        <v>Sa</v>
      </c>
      <c r="AC20" s="69">
        <f t="shared" si="21"/>
        <v>44121</v>
      </c>
      <c r="AD20" s="72"/>
      <c r="AE20" s="76" t="str">
        <f t="shared" si="11"/>
        <v>Ma</v>
      </c>
      <c r="AF20" s="69">
        <f t="shared" si="22"/>
        <v>44152</v>
      </c>
      <c r="AG20" s="72"/>
      <c r="AH20" s="76" t="str">
        <f t="shared" si="12"/>
        <v>Je</v>
      </c>
      <c r="AI20" s="69">
        <f t="shared" si="23"/>
        <v>44182</v>
      </c>
      <c r="AJ20" s="72"/>
    </row>
    <row r="21" spans="1:36" x14ac:dyDescent="0.25">
      <c r="A21" s="53" t="str">
        <f t="shared" si="1"/>
        <v>Sa</v>
      </c>
      <c r="B21" s="69">
        <f t="shared" si="13"/>
        <v>43848</v>
      </c>
      <c r="C21" s="75"/>
      <c r="D21" s="76" t="str">
        <f t="shared" si="2"/>
        <v>Ma</v>
      </c>
      <c r="E21" s="69">
        <f t="shared" si="14"/>
        <v>43879</v>
      </c>
      <c r="F21" s="75"/>
      <c r="G21" s="76" t="str">
        <f t="shared" si="3"/>
        <v>Me</v>
      </c>
      <c r="H21" s="69">
        <f t="shared" si="15"/>
        <v>43908</v>
      </c>
      <c r="I21" s="75"/>
      <c r="J21" s="76" t="str">
        <f t="shared" si="0"/>
        <v>Sa</v>
      </c>
      <c r="K21" s="69">
        <f t="shared" si="16"/>
        <v>43939</v>
      </c>
      <c r="L21" s="75"/>
      <c r="M21" s="76" t="str">
        <f t="shared" si="4"/>
        <v>Lu</v>
      </c>
      <c r="N21" s="69">
        <f t="shared" si="5"/>
        <v>43969</v>
      </c>
      <c r="O21" s="75"/>
      <c r="P21" s="76" t="str">
        <f t="shared" si="6"/>
        <v>Je</v>
      </c>
      <c r="Q21" s="69">
        <f t="shared" si="17"/>
        <v>44000</v>
      </c>
      <c r="R21" s="75"/>
      <c r="S21" s="76" t="str">
        <f t="shared" si="7"/>
        <v>Sa</v>
      </c>
      <c r="T21" s="69">
        <f t="shared" si="18"/>
        <v>44030</v>
      </c>
      <c r="U21" s="72"/>
      <c r="V21" s="76" t="str">
        <f t="shared" si="8"/>
        <v>Ma</v>
      </c>
      <c r="W21" s="69">
        <f t="shared" si="19"/>
        <v>44061</v>
      </c>
      <c r="X21" s="72"/>
      <c r="Y21" s="76" t="str">
        <f t="shared" si="9"/>
        <v>Ve</v>
      </c>
      <c r="Z21" s="69">
        <f t="shared" si="20"/>
        <v>44092</v>
      </c>
      <c r="AA21" s="75"/>
      <c r="AB21" s="76" t="str">
        <f t="shared" si="10"/>
        <v>Di</v>
      </c>
      <c r="AC21" s="69">
        <f t="shared" si="21"/>
        <v>44122</v>
      </c>
      <c r="AD21" s="72"/>
      <c r="AE21" s="76" t="str">
        <f t="shared" si="11"/>
        <v>Me</v>
      </c>
      <c r="AF21" s="69">
        <f t="shared" si="22"/>
        <v>44153</v>
      </c>
      <c r="AG21" s="72"/>
      <c r="AH21" s="76" t="str">
        <f t="shared" si="12"/>
        <v>Ve</v>
      </c>
      <c r="AI21" s="69">
        <f t="shared" si="23"/>
        <v>44183</v>
      </c>
      <c r="AJ21" s="72"/>
    </row>
    <row r="22" spans="1:36" x14ac:dyDescent="0.25">
      <c r="A22" s="53" t="str">
        <f t="shared" si="1"/>
        <v>Di</v>
      </c>
      <c r="B22" s="69">
        <f t="shared" si="13"/>
        <v>43849</v>
      </c>
      <c r="C22" s="75"/>
      <c r="D22" s="76" t="str">
        <f t="shared" si="2"/>
        <v>Me</v>
      </c>
      <c r="E22" s="69">
        <f t="shared" si="14"/>
        <v>43880</v>
      </c>
      <c r="F22" s="75"/>
      <c r="G22" s="76" t="str">
        <f t="shared" si="3"/>
        <v>Je</v>
      </c>
      <c r="H22" s="69">
        <f t="shared" si="15"/>
        <v>43909</v>
      </c>
      <c r="I22" s="75"/>
      <c r="J22" s="76" t="str">
        <f t="shared" si="0"/>
        <v>Di</v>
      </c>
      <c r="K22" s="69">
        <f t="shared" si="16"/>
        <v>43940</v>
      </c>
      <c r="L22" s="75"/>
      <c r="M22" s="76" t="str">
        <f t="shared" si="4"/>
        <v>Ma</v>
      </c>
      <c r="N22" s="69">
        <f t="shared" si="5"/>
        <v>43970</v>
      </c>
      <c r="O22" s="75"/>
      <c r="P22" s="76" t="str">
        <f t="shared" si="6"/>
        <v>Ve</v>
      </c>
      <c r="Q22" s="69">
        <f t="shared" si="17"/>
        <v>44001</v>
      </c>
      <c r="R22" s="75"/>
      <c r="S22" s="76" t="str">
        <f t="shared" si="7"/>
        <v>Di</v>
      </c>
      <c r="T22" s="69">
        <f t="shared" si="18"/>
        <v>44031</v>
      </c>
      <c r="U22" s="72"/>
      <c r="V22" s="76" t="str">
        <f t="shared" si="8"/>
        <v>Me</v>
      </c>
      <c r="W22" s="69">
        <f t="shared" si="19"/>
        <v>44062</v>
      </c>
      <c r="X22" s="72"/>
      <c r="Y22" s="76" t="str">
        <f t="shared" si="9"/>
        <v>Sa</v>
      </c>
      <c r="Z22" s="69">
        <f t="shared" si="20"/>
        <v>44093</v>
      </c>
      <c r="AA22" s="75"/>
      <c r="AB22" s="76" t="str">
        <f t="shared" si="10"/>
        <v>Lu</v>
      </c>
      <c r="AC22" s="69">
        <f t="shared" si="21"/>
        <v>44123</v>
      </c>
      <c r="AD22" s="72"/>
      <c r="AE22" s="76" t="str">
        <f t="shared" si="11"/>
        <v>Je</v>
      </c>
      <c r="AF22" s="69">
        <f t="shared" si="22"/>
        <v>44154</v>
      </c>
      <c r="AG22" s="72"/>
      <c r="AH22" s="76" t="str">
        <f t="shared" si="12"/>
        <v>Sa</v>
      </c>
      <c r="AI22" s="69">
        <f t="shared" si="23"/>
        <v>44184</v>
      </c>
      <c r="AJ22" s="72"/>
    </row>
    <row r="23" spans="1:36" x14ac:dyDescent="0.25">
      <c r="A23" s="53" t="str">
        <f t="shared" si="1"/>
        <v>Lu</v>
      </c>
      <c r="B23" s="69">
        <f t="shared" si="13"/>
        <v>43850</v>
      </c>
      <c r="C23" s="75"/>
      <c r="D23" s="76" t="str">
        <f t="shared" si="2"/>
        <v>Je</v>
      </c>
      <c r="E23" s="69">
        <f t="shared" si="14"/>
        <v>43881</v>
      </c>
      <c r="F23" s="75"/>
      <c r="G23" s="76" t="str">
        <f t="shared" si="3"/>
        <v>Ve</v>
      </c>
      <c r="H23" s="69">
        <f t="shared" si="15"/>
        <v>43910</v>
      </c>
      <c r="I23" s="75"/>
      <c r="J23" s="76" t="str">
        <f t="shared" si="0"/>
        <v>Lu</v>
      </c>
      <c r="K23" s="69">
        <f t="shared" si="16"/>
        <v>43941</v>
      </c>
      <c r="L23" s="75"/>
      <c r="M23" s="76" t="str">
        <f t="shared" si="4"/>
        <v>Me</v>
      </c>
      <c r="N23" s="69">
        <f t="shared" si="5"/>
        <v>43971</v>
      </c>
      <c r="O23" s="75"/>
      <c r="P23" s="76" t="str">
        <f t="shared" si="6"/>
        <v>Sa</v>
      </c>
      <c r="Q23" s="69">
        <f t="shared" si="17"/>
        <v>44002</v>
      </c>
      <c r="R23" s="75"/>
      <c r="S23" s="76" t="str">
        <f t="shared" si="7"/>
        <v>Lu</v>
      </c>
      <c r="T23" s="69">
        <f t="shared" si="18"/>
        <v>44032</v>
      </c>
      <c r="U23" s="72"/>
      <c r="V23" s="76" t="str">
        <f t="shared" si="8"/>
        <v>Je</v>
      </c>
      <c r="W23" s="69">
        <f t="shared" si="19"/>
        <v>44063</v>
      </c>
      <c r="X23" s="72"/>
      <c r="Y23" s="76" t="str">
        <f t="shared" si="9"/>
        <v>Di</v>
      </c>
      <c r="Z23" s="69">
        <f t="shared" si="20"/>
        <v>44094</v>
      </c>
      <c r="AA23" s="75"/>
      <c r="AB23" s="76" t="str">
        <f t="shared" si="10"/>
        <v>Ma</v>
      </c>
      <c r="AC23" s="69">
        <f t="shared" si="21"/>
        <v>44124</v>
      </c>
      <c r="AD23" s="72"/>
      <c r="AE23" s="76" t="str">
        <f t="shared" si="11"/>
        <v>Ve</v>
      </c>
      <c r="AF23" s="69">
        <f t="shared" si="22"/>
        <v>44155</v>
      </c>
      <c r="AG23" s="72"/>
      <c r="AH23" s="76" t="str">
        <f t="shared" si="12"/>
        <v>Di</v>
      </c>
      <c r="AI23" s="69">
        <f t="shared" si="23"/>
        <v>44185</v>
      </c>
      <c r="AJ23" s="72"/>
    </row>
    <row r="24" spans="1:36" x14ac:dyDescent="0.25">
      <c r="A24" s="53" t="str">
        <f t="shared" si="1"/>
        <v>Ma</v>
      </c>
      <c r="B24" s="69">
        <f t="shared" si="13"/>
        <v>43851</v>
      </c>
      <c r="C24" s="75"/>
      <c r="D24" s="76" t="str">
        <f t="shared" si="2"/>
        <v>Ve</v>
      </c>
      <c r="E24" s="69">
        <f t="shared" si="14"/>
        <v>43882</v>
      </c>
      <c r="F24" s="75"/>
      <c r="G24" s="76" t="str">
        <f t="shared" si="3"/>
        <v>Sa</v>
      </c>
      <c r="H24" s="69">
        <f t="shared" si="15"/>
        <v>43911</v>
      </c>
      <c r="I24" s="75"/>
      <c r="J24" s="76" t="str">
        <f t="shared" si="0"/>
        <v>Ma</v>
      </c>
      <c r="K24" s="69">
        <f t="shared" si="16"/>
        <v>43942</v>
      </c>
      <c r="L24" s="75"/>
      <c r="M24" s="76" t="str">
        <f t="shared" si="4"/>
        <v>Je</v>
      </c>
      <c r="N24" s="69">
        <f t="shared" si="5"/>
        <v>43972</v>
      </c>
      <c r="O24" s="75"/>
      <c r="P24" s="76" t="str">
        <f t="shared" si="6"/>
        <v>Di</v>
      </c>
      <c r="Q24" s="69">
        <f t="shared" si="17"/>
        <v>44003</v>
      </c>
      <c r="R24" s="75"/>
      <c r="S24" s="76" t="str">
        <f t="shared" si="7"/>
        <v>Ma</v>
      </c>
      <c r="T24" s="69">
        <f t="shared" si="18"/>
        <v>44033</v>
      </c>
      <c r="U24" s="72"/>
      <c r="V24" s="76" t="str">
        <f t="shared" si="8"/>
        <v>Ve</v>
      </c>
      <c r="W24" s="69">
        <f t="shared" si="19"/>
        <v>44064</v>
      </c>
      <c r="X24" s="72"/>
      <c r="Y24" s="76" t="str">
        <f t="shared" si="9"/>
        <v>Lu</v>
      </c>
      <c r="Z24" s="69">
        <f t="shared" si="20"/>
        <v>44095</v>
      </c>
      <c r="AA24" s="75"/>
      <c r="AB24" s="76" t="str">
        <f t="shared" si="10"/>
        <v>Me</v>
      </c>
      <c r="AC24" s="69">
        <f t="shared" si="21"/>
        <v>44125</v>
      </c>
      <c r="AD24" s="72"/>
      <c r="AE24" s="76" t="str">
        <f t="shared" si="11"/>
        <v>Sa</v>
      </c>
      <c r="AF24" s="69">
        <f t="shared" si="22"/>
        <v>44156</v>
      </c>
      <c r="AG24" s="72"/>
      <c r="AH24" s="76" t="str">
        <f t="shared" si="12"/>
        <v>Lu</v>
      </c>
      <c r="AI24" s="69">
        <f t="shared" si="23"/>
        <v>44186</v>
      </c>
      <c r="AJ24" s="72"/>
    </row>
    <row r="25" spans="1:36" x14ac:dyDescent="0.25">
      <c r="A25" s="53" t="str">
        <f t="shared" si="1"/>
        <v>Me</v>
      </c>
      <c r="B25" s="69">
        <f t="shared" si="13"/>
        <v>43852</v>
      </c>
      <c r="C25" s="75"/>
      <c r="D25" s="76" t="str">
        <f t="shared" si="2"/>
        <v>Sa</v>
      </c>
      <c r="E25" s="69">
        <f t="shared" si="14"/>
        <v>43883</v>
      </c>
      <c r="F25" s="75"/>
      <c r="G25" s="76" t="str">
        <f t="shared" si="3"/>
        <v>Di</v>
      </c>
      <c r="H25" s="69">
        <f t="shared" si="15"/>
        <v>43912</v>
      </c>
      <c r="I25" s="75"/>
      <c r="J25" s="76" t="str">
        <f t="shared" si="0"/>
        <v>Me</v>
      </c>
      <c r="K25" s="69">
        <f t="shared" si="16"/>
        <v>43943</v>
      </c>
      <c r="L25" s="75"/>
      <c r="M25" s="76" t="str">
        <f t="shared" si="4"/>
        <v>Ve</v>
      </c>
      <c r="N25" s="69">
        <f t="shared" si="5"/>
        <v>43973</v>
      </c>
      <c r="O25" s="75"/>
      <c r="P25" s="76" t="str">
        <f t="shared" si="6"/>
        <v>Lu</v>
      </c>
      <c r="Q25" s="69">
        <f t="shared" si="17"/>
        <v>44004</v>
      </c>
      <c r="R25" s="75"/>
      <c r="S25" s="76" t="str">
        <f t="shared" si="7"/>
        <v>Me</v>
      </c>
      <c r="T25" s="69">
        <f t="shared" si="18"/>
        <v>44034</v>
      </c>
      <c r="U25" s="72"/>
      <c r="V25" s="76" t="str">
        <f t="shared" si="8"/>
        <v>Sa</v>
      </c>
      <c r="W25" s="69">
        <f t="shared" si="19"/>
        <v>44065</v>
      </c>
      <c r="X25" s="72"/>
      <c r="Y25" s="76" t="str">
        <f t="shared" si="9"/>
        <v>Ma</v>
      </c>
      <c r="Z25" s="69">
        <f t="shared" si="20"/>
        <v>44096</v>
      </c>
      <c r="AA25" s="75"/>
      <c r="AB25" s="76" t="str">
        <f t="shared" si="10"/>
        <v>Je</v>
      </c>
      <c r="AC25" s="69">
        <f t="shared" si="21"/>
        <v>44126</v>
      </c>
      <c r="AD25" s="72"/>
      <c r="AE25" s="76" t="str">
        <f t="shared" si="11"/>
        <v>Di</v>
      </c>
      <c r="AF25" s="69">
        <f t="shared" si="22"/>
        <v>44157</v>
      </c>
      <c r="AG25" s="72"/>
      <c r="AH25" s="76" t="str">
        <f t="shared" si="12"/>
        <v>Ma</v>
      </c>
      <c r="AI25" s="69">
        <f t="shared" si="23"/>
        <v>44187</v>
      </c>
      <c r="AJ25" s="72"/>
    </row>
    <row r="26" spans="1:36" x14ac:dyDescent="0.25">
      <c r="A26" s="53" t="str">
        <f t="shared" si="1"/>
        <v>Je</v>
      </c>
      <c r="B26" s="69">
        <f t="shared" si="13"/>
        <v>43853</v>
      </c>
      <c r="C26" s="75"/>
      <c r="D26" s="76" t="str">
        <f t="shared" si="2"/>
        <v>Di</v>
      </c>
      <c r="E26" s="69">
        <f t="shared" si="14"/>
        <v>43884</v>
      </c>
      <c r="F26" s="75"/>
      <c r="G26" s="76" t="str">
        <f t="shared" si="3"/>
        <v>Lu</v>
      </c>
      <c r="H26" s="69">
        <f t="shared" si="15"/>
        <v>43913</v>
      </c>
      <c r="I26" s="75"/>
      <c r="J26" s="76" t="str">
        <f t="shared" si="0"/>
        <v>Je</v>
      </c>
      <c r="K26" s="69">
        <f t="shared" si="16"/>
        <v>43944</v>
      </c>
      <c r="L26" s="75"/>
      <c r="M26" s="76" t="str">
        <f t="shared" si="4"/>
        <v>Sa</v>
      </c>
      <c r="N26" s="69">
        <f t="shared" si="5"/>
        <v>43974</v>
      </c>
      <c r="O26" s="75"/>
      <c r="P26" s="76" t="str">
        <f t="shared" si="6"/>
        <v>Ma</v>
      </c>
      <c r="Q26" s="69">
        <f t="shared" si="17"/>
        <v>44005</v>
      </c>
      <c r="R26" s="75"/>
      <c r="S26" s="76" t="str">
        <f t="shared" si="7"/>
        <v>Je</v>
      </c>
      <c r="T26" s="69">
        <f t="shared" si="18"/>
        <v>44035</v>
      </c>
      <c r="U26" s="72"/>
      <c r="V26" s="76" t="str">
        <f t="shared" si="8"/>
        <v>Di</v>
      </c>
      <c r="W26" s="69">
        <f t="shared" si="19"/>
        <v>44066</v>
      </c>
      <c r="X26" s="72"/>
      <c r="Y26" s="76" t="str">
        <f t="shared" si="9"/>
        <v>Me</v>
      </c>
      <c r="Z26" s="69">
        <f t="shared" si="20"/>
        <v>44097</v>
      </c>
      <c r="AA26" s="75"/>
      <c r="AB26" s="76" t="str">
        <f t="shared" si="10"/>
        <v>Ve</v>
      </c>
      <c r="AC26" s="69">
        <f t="shared" si="21"/>
        <v>44127</v>
      </c>
      <c r="AD26" s="72"/>
      <c r="AE26" s="76" t="str">
        <f t="shared" si="11"/>
        <v>Lu</v>
      </c>
      <c r="AF26" s="69">
        <f t="shared" si="22"/>
        <v>44158</v>
      </c>
      <c r="AG26" s="72"/>
      <c r="AH26" s="76" t="str">
        <f t="shared" si="12"/>
        <v>Me</v>
      </c>
      <c r="AI26" s="69">
        <f t="shared" si="23"/>
        <v>44188</v>
      </c>
      <c r="AJ26" s="72"/>
    </row>
    <row r="27" spans="1:36" x14ac:dyDescent="0.25">
      <c r="A27" s="53" t="str">
        <f t="shared" si="1"/>
        <v>Ve</v>
      </c>
      <c r="B27" s="69">
        <f t="shared" si="13"/>
        <v>43854</v>
      </c>
      <c r="C27" s="75"/>
      <c r="D27" s="76" t="str">
        <f t="shared" si="2"/>
        <v>Lu</v>
      </c>
      <c r="E27" s="69">
        <f t="shared" si="14"/>
        <v>43885</v>
      </c>
      <c r="F27" s="75"/>
      <c r="G27" s="76" t="str">
        <f t="shared" si="3"/>
        <v>Ma</v>
      </c>
      <c r="H27" s="69">
        <f t="shared" si="15"/>
        <v>43914</v>
      </c>
      <c r="I27" s="75"/>
      <c r="J27" s="76" t="str">
        <f t="shared" si="0"/>
        <v>Ve</v>
      </c>
      <c r="K27" s="69">
        <f t="shared" si="16"/>
        <v>43945</v>
      </c>
      <c r="L27" s="75"/>
      <c r="M27" s="76" t="str">
        <f t="shared" si="4"/>
        <v>Di</v>
      </c>
      <c r="N27" s="69">
        <f t="shared" si="5"/>
        <v>43975</v>
      </c>
      <c r="O27" s="75"/>
      <c r="P27" s="76" t="str">
        <f t="shared" si="6"/>
        <v>Me</v>
      </c>
      <c r="Q27" s="69">
        <f t="shared" si="17"/>
        <v>44006</v>
      </c>
      <c r="R27" s="75"/>
      <c r="S27" s="76" t="str">
        <f t="shared" si="7"/>
        <v>Ve</v>
      </c>
      <c r="T27" s="69">
        <f t="shared" si="18"/>
        <v>44036</v>
      </c>
      <c r="U27" s="72"/>
      <c r="V27" s="76" t="str">
        <f t="shared" si="8"/>
        <v>Lu</v>
      </c>
      <c r="W27" s="69">
        <f t="shared" si="19"/>
        <v>44067</v>
      </c>
      <c r="X27" s="72"/>
      <c r="Y27" s="76" t="str">
        <f t="shared" si="9"/>
        <v>Je</v>
      </c>
      <c r="Z27" s="69">
        <f t="shared" si="20"/>
        <v>44098</v>
      </c>
      <c r="AA27" s="75"/>
      <c r="AB27" s="76" t="str">
        <f t="shared" si="10"/>
        <v>Sa</v>
      </c>
      <c r="AC27" s="69">
        <f t="shared" si="21"/>
        <v>44128</v>
      </c>
      <c r="AD27" s="72"/>
      <c r="AE27" s="76" t="str">
        <f t="shared" si="11"/>
        <v>Ma</v>
      </c>
      <c r="AF27" s="69">
        <f t="shared" si="22"/>
        <v>44159</v>
      </c>
      <c r="AG27" s="72"/>
      <c r="AH27" s="76" t="str">
        <f t="shared" si="12"/>
        <v>Je</v>
      </c>
      <c r="AI27" s="69">
        <f t="shared" si="23"/>
        <v>44189</v>
      </c>
      <c r="AJ27" s="72"/>
    </row>
    <row r="28" spans="1:36" x14ac:dyDescent="0.25">
      <c r="A28" s="53" t="str">
        <f t="shared" si="1"/>
        <v>Sa</v>
      </c>
      <c r="B28" s="69">
        <f t="shared" si="13"/>
        <v>43855</v>
      </c>
      <c r="C28" s="75"/>
      <c r="D28" s="76" t="str">
        <f t="shared" si="2"/>
        <v>Ma</v>
      </c>
      <c r="E28" s="69">
        <f t="shared" si="14"/>
        <v>43886</v>
      </c>
      <c r="F28" s="75"/>
      <c r="G28" s="76" t="str">
        <f t="shared" si="3"/>
        <v>Me</v>
      </c>
      <c r="H28" s="69">
        <f t="shared" si="15"/>
        <v>43915</v>
      </c>
      <c r="I28" s="75"/>
      <c r="J28" s="76" t="str">
        <f t="shared" si="0"/>
        <v>Sa</v>
      </c>
      <c r="K28" s="69">
        <f t="shared" si="16"/>
        <v>43946</v>
      </c>
      <c r="L28" s="75"/>
      <c r="M28" s="76" t="str">
        <f t="shared" si="4"/>
        <v>Lu</v>
      </c>
      <c r="N28" s="69">
        <f t="shared" si="5"/>
        <v>43976</v>
      </c>
      <c r="O28" s="75"/>
      <c r="P28" s="76" t="str">
        <f t="shared" si="6"/>
        <v>Je</v>
      </c>
      <c r="Q28" s="69">
        <f t="shared" si="17"/>
        <v>44007</v>
      </c>
      <c r="R28" s="75"/>
      <c r="S28" s="76" t="str">
        <f t="shared" si="7"/>
        <v>Sa</v>
      </c>
      <c r="T28" s="69">
        <f t="shared" si="18"/>
        <v>44037</v>
      </c>
      <c r="U28" s="72"/>
      <c r="V28" s="76" t="str">
        <f t="shared" si="8"/>
        <v>Ma</v>
      </c>
      <c r="W28" s="69">
        <f t="shared" si="19"/>
        <v>44068</v>
      </c>
      <c r="X28" s="72"/>
      <c r="Y28" s="76" t="str">
        <f t="shared" si="9"/>
        <v>Ve</v>
      </c>
      <c r="Z28" s="69">
        <f t="shared" si="20"/>
        <v>44099</v>
      </c>
      <c r="AA28" s="75"/>
      <c r="AB28" s="76" t="str">
        <f t="shared" si="10"/>
        <v>Di</v>
      </c>
      <c r="AC28" s="69">
        <f t="shared" si="21"/>
        <v>44129</v>
      </c>
      <c r="AD28" s="72"/>
      <c r="AE28" s="76" t="str">
        <f t="shared" si="11"/>
        <v>Me</v>
      </c>
      <c r="AF28" s="69">
        <f t="shared" si="22"/>
        <v>44160</v>
      </c>
      <c r="AG28" s="72"/>
      <c r="AH28" s="76" t="str">
        <f t="shared" si="12"/>
        <v>Ve</v>
      </c>
      <c r="AI28" s="69">
        <f t="shared" si="23"/>
        <v>44190</v>
      </c>
      <c r="AJ28" s="75" t="s">
        <v>36</v>
      </c>
    </row>
    <row r="29" spans="1:36" x14ac:dyDescent="0.25">
      <c r="A29" s="53" t="str">
        <f t="shared" si="1"/>
        <v>Di</v>
      </c>
      <c r="B29" s="69">
        <f t="shared" si="13"/>
        <v>43856</v>
      </c>
      <c r="C29" s="75"/>
      <c r="D29" s="76" t="str">
        <f t="shared" si="2"/>
        <v>Me</v>
      </c>
      <c r="E29" s="69">
        <f t="shared" si="14"/>
        <v>43887</v>
      </c>
      <c r="F29" s="75"/>
      <c r="G29" s="76" t="str">
        <f t="shared" si="3"/>
        <v>Je</v>
      </c>
      <c r="H29" s="69">
        <f t="shared" si="15"/>
        <v>43916</v>
      </c>
      <c r="I29" s="75"/>
      <c r="J29" s="76" t="str">
        <f t="shared" si="0"/>
        <v>Di</v>
      </c>
      <c r="K29" s="69">
        <f t="shared" si="16"/>
        <v>43947</v>
      </c>
      <c r="L29" s="75"/>
      <c r="M29" s="76" t="str">
        <f t="shared" si="4"/>
        <v>Ma</v>
      </c>
      <c r="N29" s="69">
        <f t="shared" si="5"/>
        <v>43977</v>
      </c>
      <c r="O29" s="75"/>
      <c r="P29" s="76" t="str">
        <f t="shared" si="6"/>
        <v>Ve</v>
      </c>
      <c r="Q29" s="69">
        <f t="shared" si="17"/>
        <v>44008</v>
      </c>
      <c r="R29" s="75"/>
      <c r="S29" s="76" t="str">
        <f t="shared" si="7"/>
        <v>Di</v>
      </c>
      <c r="T29" s="69">
        <f t="shared" si="18"/>
        <v>44038</v>
      </c>
      <c r="U29" s="72"/>
      <c r="V29" s="76" t="str">
        <f t="shared" si="8"/>
        <v>Me</v>
      </c>
      <c r="W29" s="69">
        <f t="shared" si="19"/>
        <v>44069</v>
      </c>
      <c r="X29" s="72"/>
      <c r="Y29" s="76" t="str">
        <f t="shared" si="9"/>
        <v>Sa</v>
      </c>
      <c r="Z29" s="69">
        <f t="shared" si="20"/>
        <v>44100</v>
      </c>
      <c r="AA29" s="75"/>
      <c r="AB29" s="76" t="str">
        <f t="shared" si="10"/>
        <v>Lu</v>
      </c>
      <c r="AC29" s="69">
        <f t="shared" si="21"/>
        <v>44130</v>
      </c>
      <c r="AD29" s="72"/>
      <c r="AE29" s="76" t="str">
        <f t="shared" si="11"/>
        <v>Je</v>
      </c>
      <c r="AF29" s="69">
        <f t="shared" si="22"/>
        <v>44161</v>
      </c>
      <c r="AG29" s="72"/>
      <c r="AH29" s="76" t="str">
        <f t="shared" si="12"/>
        <v>Sa</v>
      </c>
      <c r="AI29" s="69">
        <f t="shared" si="23"/>
        <v>44191</v>
      </c>
      <c r="AJ29" s="75" t="s">
        <v>36</v>
      </c>
    </row>
    <row r="30" spans="1:36" x14ac:dyDescent="0.25">
      <c r="A30" s="53" t="str">
        <f t="shared" si="1"/>
        <v>Lu</v>
      </c>
      <c r="B30" s="69">
        <f t="shared" si="13"/>
        <v>43857</v>
      </c>
      <c r="C30" s="75"/>
      <c r="D30" s="76" t="str">
        <f t="shared" si="2"/>
        <v>Je</v>
      </c>
      <c r="E30" s="69">
        <f t="shared" si="14"/>
        <v>43888</v>
      </c>
      <c r="F30" s="75"/>
      <c r="G30" s="76" t="str">
        <f t="shared" si="3"/>
        <v>Ve</v>
      </c>
      <c r="H30" s="69">
        <f t="shared" si="15"/>
        <v>43917</v>
      </c>
      <c r="I30" s="75"/>
      <c r="J30" s="76" t="str">
        <f t="shared" si="0"/>
        <v>Lu</v>
      </c>
      <c r="K30" s="69">
        <f t="shared" si="16"/>
        <v>43948</v>
      </c>
      <c r="L30" s="75"/>
      <c r="M30" s="76" t="str">
        <f t="shared" si="4"/>
        <v>Me</v>
      </c>
      <c r="N30" s="69">
        <f t="shared" si="5"/>
        <v>43978</v>
      </c>
      <c r="O30" s="75"/>
      <c r="P30" s="76" t="str">
        <f t="shared" si="6"/>
        <v>Sa</v>
      </c>
      <c r="Q30" s="69">
        <f t="shared" si="17"/>
        <v>44009</v>
      </c>
      <c r="R30" s="75"/>
      <c r="S30" s="76" t="str">
        <f t="shared" si="7"/>
        <v>Lu</v>
      </c>
      <c r="T30" s="69">
        <f t="shared" si="18"/>
        <v>44039</v>
      </c>
      <c r="U30" s="72"/>
      <c r="V30" s="76" t="str">
        <f t="shared" si="8"/>
        <v>Je</v>
      </c>
      <c r="W30" s="69">
        <f t="shared" si="19"/>
        <v>44070</v>
      </c>
      <c r="X30" s="72"/>
      <c r="Y30" s="76" t="str">
        <f t="shared" si="9"/>
        <v>Di</v>
      </c>
      <c r="Z30" s="69">
        <f t="shared" si="20"/>
        <v>44101</v>
      </c>
      <c r="AA30" s="75"/>
      <c r="AB30" s="76" t="str">
        <f t="shared" si="10"/>
        <v>Ma</v>
      </c>
      <c r="AC30" s="69">
        <f t="shared" si="21"/>
        <v>44131</v>
      </c>
      <c r="AD30" s="72"/>
      <c r="AE30" s="76" t="str">
        <f t="shared" si="11"/>
        <v>Ve</v>
      </c>
      <c r="AF30" s="69">
        <f t="shared" si="22"/>
        <v>44162</v>
      </c>
      <c r="AG30" s="72"/>
      <c r="AH30" s="76" t="str">
        <f t="shared" si="12"/>
        <v>Di</v>
      </c>
      <c r="AI30" s="69">
        <f t="shared" si="23"/>
        <v>44192</v>
      </c>
      <c r="AJ30" s="72"/>
    </row>
    <row r="31" spans="1:36" x14ac:dyDescent="0.25">
      <c r="A31" s="53" t="str">
        <f t="shared" si="1"/>
        <v>Ma</v>
      </c>
      <c r="B31" s="69">
        <f t="shared" si="13"/>
        <v>43858</v>
      </c>
      <c r="C31" s="75"/>
      <c r="D31" s="76" t="str">
        <f t="shared" si="2"/>
        <v>Ve</v>
      </c>
      <c r="E31" s="69">
        <f t="shared" si="14"/>
        <v>43889</v>
      </c>
      <c r="F31" s="75"/>
      <c r="G31" s="76" t="str">
        <f t="shared" si="3"/>
        <v>Sa</v>
      </c>
      <c r="H31" s="69">
        <f t="shared" si="15"/>
        <v>43918</v>
      </c>
      <c r="I31" s="75"/>
      <c r="J31" s="76" t="str">
        <f t="shared" si="0"/>
        <v>Ma</v>
      </c>
      <c r="K31" s="69">
        <f t="shared" si="16"/>
        <v>43949</v>
      </c>
      <c r="L31" s="75"/>
      <c r="M31" s="76" t="str">
        <f t="shared" si="4"/>
        <v>Je</v>
      </c>
      <c r="N31" s="69">
        <f t="shared" si="5"/>
        <v>43979</v>
      </c>
      <c r="O31" s="75"/>
      <c r="P31" s="76" t="str">
        <f t="shared" si="6"/>
        <v>Di</v>
      </c>
      <c r="Q31" s="69">
        <f t="shared" si="17"/>
        <v>44010</v>
      </c>
      <c r="R31" s="75"/>
      <c r="S31" s="76" t="str">
        <f t="shared" si="7"/>
        <v>Ma</v>
      </c>
      <c r="T31" s="69">
        <f t="shared" si="18"/>
        <v>44040</v>
      </c>
      <c r="U31" s="72"/>
      <c r="V31" s="76" t="str">
        <f t="shared" si="8"/>
        <v>Ve</v>
      </c>
      <c r="W31" s="69">
        <f t="shared" si="19"/>
        <v>44071</v>
      </c>
      <c r="X31" s="72"/>
      <c r="Y31" s="76" t="str">
        <f t="shared" si="9"/>
        <v>Lu</v>
      </c>
      <c r="Z31" s="69">
        <f t="shared" si="20"/>
        <v>44102</v>
      </c>
      <c r="AA31" s="75"/>
      <c r="AB31" s="76" t="str">
        <f t="shared" si="10"/>
        <v>Me</v>
      </c>
      <c r="AC31" s="69">
        <f t="shared" si="21"/>
        <v>44132</v>
      </c>
      <c r="AD31" s="72"/>
      <c r="AE31" s="76" t="str">
        <f t="shared" si="11"/>
        <v>Sa</v>
      </c>
      <c r="AF31" s="69">
        <f t="shared" si="22"/>
        <v>44163</v>
      </c>
      <c r="AG31" s="72"/>
      <c r="AH31" s="76" t="str">
        <f t="shared" si="12"/>
        <v>Lu</v>
      </c>
      <c r="AI31" s="69">
        <f t="shared" si="23"/>
        <v>44193</v>
      </c>
      <c r="AJ31" s="72"/>
    </row>
    <row r="32" spans="1:36" x14ac:dyDescent="0.25">
      <c r="A32" s="53" t="str">
        <f t="shared" si="1"/>
        <v>Me</v>
      </c>
      <c r="B32" s="69">
        <f t="shared" si="13"/>
        <v>43859</v>
      </c>
      <c r="C32" s="75"/>
      <c r="D32" s="76" t="str">
        <f>IF(E32="","",CHOOSE(WEEKDAY(E32,2),"Lu","Ma","Me","Je","Ve","Sa","Di"))</f>
        <v>Sa</v>
      </c>
      <c r="E32" s="69">
        <f>IF((DAY(EOMONTH(E4,0)))=29,E31+1,"")</f>
        <v>43890</v>
      </c>
      <c r="F32" s="75"/>
      <c r="G32" s="76" t="str">
        <f t="shared" si="3"/>
        <v>Di</v>
      </c>
      <c r="H32" s="69">
        <f t="shared" si="15"/>
        <v>43919</v>
      </c>
      <c r="I32" s="75"/>
      <c r="J32" s="76" t="str">
        <f t="shared" si="0"/>
        <v>Me</v>
      </c>
      <c r="K32" s="69">
        <f t="shared" si="16"/>
        <v>43950</v>
      </c>
      <c r="L32" s="75"/>
      <c r="M32" s="76" t="str">
        <f t="shared" si="4"/>
        <v>Ve</v>
      </c>
      <c r="N32" s="69">
        <f t="shared" si="5"/>
        <v>43980</v>
      </c>
      <c r="O32" s="75"/>
      <c r="P32" s="76" t="str">
        <f t="shared" si="6"/>
        <v>Lu</v>
      </c>
      <c r="Q32" s="69">
        <f t="shared" si="17"/>
        <v>44011</v>
      </c>
      <c r="R32" s="75"/>
      <c r="S32" s="76" t="str">
        <f t="shared" si="7"/>
        <v>Me</v>
      </c>
      <c r="T32" s="69">
        <f t="shared" si="18"/>
        <v>44041</v>
      </c>
      <c r="U32" s="72"/>
      <c r="V32" s="76" t="str">
        <f t="shared" si="8"/>
        <v>Sa</v>
      </c>
      <c r="W32" s="69">
        <f t="shared" si="19"/>
        <v>44072</v>
      </c>
      <c r="X32" s="72"/>
      <c r="Y32" s="76" t="str">
        <f t="shared" si="9"/>
        <v>Ma</v>
      </c>
      <c r="Z32" s="69">
        <f t="shared" si="20"/>
        <v>44103</v>
      </c>
      <c r="AA32" s="75"/>
      <c r="AB32" s="76" t="str">
        <f t="shared" si="10"/>
        <v>Je</v>
      </c>
      <c r="AC32" s="69">
        <f t="shared" si="21"/>
        <v>44133</v>
      </c>
      <c r="AD32" s="72"/>
      <c r="AE32" s="76" t="str">
        <f t="shared" si="11"/>
        <v>Di</v>
      </c>
      <c r="AF32" s="69">
        <f t="shared" si="22"/>
        <v>44164</v>
      </c>
      <c r="AG32" s="72"/>
      <c r="AH32" s="76" t="str">
        <f t="shared" si="12"/>
        <v>Ma</v>
      </c>
      <c r="AI32" s="69">
        <f t="shared" si="23"/>
        <v>44194</v>
      </c>
      <c r="AJ32" s="72"/>
    </row>
    <row r="33" spans="1:36" x14ac:dyDescent="0.25">
      <c r="A33" s="53" t="str">
        <f t="shared" si="1"/>
        <v>Je</v>
      </c>
      <c r="B33" s="69">
        <f t="shared" si="13"/>
        <v>43860</v>
      </c>
      <c r="C33" s="75"/>
      <c r="D33" s="76"/>
      <c r="E33" s="69"/>
      <c r="F33" s="77"/>
      <c r="G33" s="76" t="str">
        <f t="shared" si="3"/>
        <v>Lu</v>
      </c>
      <c r="H33" s="69">
        <f t="shared" si="15"/>
        <v>43920</v>
      </c>
      <c r="I33" s="75"/>
      <c r="J33" s="76" t="str">
        <f t="shared" si="0"/>
        <v>Je</v>
      </c>
      <c r="K33" s="69">
        <f t="shared" si="16"/>
        <v>43951</v>
      </c>
      <c r="L33" s="75"/>
      <c r="M33" s="76" t="str">
        <f t="shared" si="4"/>
        <v>Sa</v>
      </c>
      <c r="N33" s="69">
        <f t="shared" si="5"/>
        <v>43981</v>
      </c>
      <c r="O33" s="75"/>
      <c r="P33" s="76" t="str">
        <f t="shared" si="6"/>
        <v>Ma</v>
      </c>
      <c r="Q33" s="69">
        <f t="shared" si="17"/>
        <v>44012</v>
      </c>
      <c r="R33" s="75"/>
      <c r="S33" s="76" t="str">
        <f t="shared" si="7"/>
        <v>Je</v>
      </c>
      <c r="T33" s="69">
        <f t="shared" si="18"/>
        <v>44042</v>
      </c>
      <c r="U33" s="72"/>
      <c r="V33" s="78" t="str">
        <f t="shared" si="8"/>
        <v>Di</v>
      </c>
      <c r="W33" s="70">
        <f t="shared" si="19"/>
        <v>44073</v>
      </c>
      <c r="X33" s="72"/>
      <c r="Y33" s="76" t="str">
        <f t="shared" si="9"/>
        <v>Me</v>
      </c>
      <c r="Z33" s="69">
        <f t="shared" si="20"/>
        <v>44104</v>
      </c>
      <c r="AA33" s="75"/>
      <c r="AB33" s="76" t="str">
        <f t="shared" si="10"/>
        <v>Ve</v>
      </c>
      <c r="AC33" s="69">
        <f t="shared" si="21"/>
        <v>44134</v>
      </c>
      <c r="AD33" s="72"/>
      <c r="AE33" s="76" t="str">
        <f t="shared" si="11"/>
        <v>Lu</v>
      </c>
      <c r="AF33" s="69">
        <f t="shared" si="22"/>
        <v>44165</v>
      </c>
      <c r="AG33" s="72"/>
      <c r="AH33" s="76" t="str">
        <f t="shared" si="12"/>
        <v>Me</v>
      </c>
      <c r="AI33" s="69">
        <f t="shared" si="23"/>
        <v>44195</v>
      </c>
      <c r="AJ33" s="72"/>
    </row>
    <row r="34" spans="1:36" x14ac:dyDescent="0.25">
      <c r="A34" s="54" t="str">
        <f t="shared" si="1"/>
        <v>Ve</v>
      </c>
      <c r="B34" s="70">
        <f t="shared" si="13"/>
        <v>43861</v>
      </c>
      <c r="C34" s="74"/>
      <c r="D34" s="78"/>
      <c r="E34" s="70"/>
      <c r="F34" s="79"/>
      <c r="G34" s="78" t="str">
        <f t="shared" si="3"/>
        <v>Ma</v>
      </c>
      <c r="H34" s="70">
        <f t="shared" si="15"/>
        <v>43921</v>
      </c>
      <c r="I34" s="74"/>
      <c r="J34" s="78"/>
      <c r="K34" s="80"/>
      <c r="L34" s="81"/>
      <c r="M34" s="78" t="str">
        <f t="shared" si="4"/>
        <v>Di</v>
      </c>
      <c r="N34" s="70">
        <f t="shared" si="5"/>
        <v>43982</v>
      </c>
      <c r="O34" s="74"/>
      <c r="P34" s="78"/>
      <c r="Q34" s="80"/>
      <c r="R34" s="81"/>
      <c r="S34" s="78" t="str">
        <f t="shared" si="7"/>
        <v>Ve</v>
      </c>
      <c r="T34" s="70">
        <f t="shared" si="18"/>
        <v>44043</v>
      </c>
      <c r="U34" s="73"/>
      <c r="V34" s="82" t="str">
        <f t="shared" si="8"/>
        <v>Lu</v>
      </c>
      <c r="W34" s="83">
        <f t="shared" si="19"/>
        <v>44074</v>
      </c>
      <c r="X34" s="73"/>
      <c r="Y34" s="78"/>
      <c r="Z34" s="70"/>
      <c r="AA34" s="84"/>
      <c r="AB34" s="78" t="str">
        <f t="shared" si="10"/>
        <v>Sa</v>
      </c>
      <c r="AC34" s="70">
        <f t="shared" si="21"/>
        <v>44135</v>
      </c>
      <c r="AD34" s="73"/>
      <c r="AE34" s="78"/>
      <c r="AF34" s="80"/>
      <c r="AG34" s="73"/>
      <c r="AH34" s="78" t="str">
        <f t="shared" si="12"/>
        <v>Je</v>
      </c>
      <c r="AI34" s="70">
        <f t="shared" si="23"/>
        <v>44196</v>
      </c>
      <c r="AJ34" s="73"/>
    </row>
    <row r="35" spans="1:3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</sheetData>
  <phoneticPr fontId="2" type="noConversion"/>
  <conditionalFormatting sqref="A4">
    <cfRule type="expression" dxfId="3731" priority="1175">
      <formula>IF(COUNTIF(Fériés,B4)&gt;0,1,0)</formula>
    </cfRule>
  </conditionalFormatting>
  <conditionalFormatting sqref="B4">
    <cfRule type="expression" dxfId="3730" priority="1176">
      <formula>IF(COUNTIF(Fériés,B4)&gt;0,1,0)</formula>
    </cfRule>
  </conditionalFormatting>
  <conditionalFormatting sqref="F33:F34 U4:U34 AD4:AD34 AG4:AG34 X4:X34 AJ4:AJ34 L4:L34 O4:O34 R4:R34 AA4:AA34 I4:I34 A4:F32 A33:C34">
    <cfRule type="cellIs" dxfId="3729" priority="1243" operator="equal">
      <formula>"Di"</formula>
    </cfRule>
    <cfRule type="cellIs" dxfId="3728" priority="1244" operator="equal">
      <formula>"Sa"</formula>
    </cfRule>
  </conditionalFormatting>
  <conditionalFormatting sqref="A5:A34">
    <cfRule type="expression" dxfId="3727" priority="1173">
      <formula>IF(COUNTIF(Fériés,B5)&gt;0,1,0)</formula>
    </cfRule>
  </conditionalFormatting>
  <conditionalFormatting sqref="B7">
    <cfRule type="expression" dxfId="3726" priority="1128">
      <formula>IF(WEEKDAY($B$7,2)&gt;5,1,0)</formula>
    </cfRule>
  </conditionalFormatting>
  <conditionalFormatting sqref="B4:B34">
    <cfRule type="expression" dxfId="3725" priority="1127">
      <formula>IF(COUNTIF(Fériés,B4)&gt;0,1,0)</formula>
    </cfRule>
    <cfRule type="expression" dxfId="3724" priority="1174">
      <formula>IF(WEEKDAY($B4,2)&gt;5,1,0)</formula>
    </cfRule>
  </conditionalFormatting>
  <conditionalFormatting sqref="D4:D32">
    <cfRule type="expression" dxfId="3723" priority="1122">
      <formula>IF(COUNTIF(Fériés,E4)&gt;0,1,0)</formula>
    </cfRule>
    <cfRule type="expression" dxfId="3722" priority="1169">
      <formula>IF(WEEKDAY($E4,2)&gt;5,1,0)</formula>
    </cfRule>
  </conditionalFormatting>
  <conditionalFormatting sqref="E4:E32">
    <cfRule type="expression" dxfId="3721" priority="1121">
      <formula>IF(COUNTIF(Fériés,E4)&gt;0,1,0)</formula>
    </cfRule>
    <cfRule type="expression" dxfId="3720" priority="1170">
      <formula>IF(WEEKDAY(E4,2)&gt;5,1,0)</formula>
    </cfRule>
  </conditionalFormatting>
  <conditionalFormatting sqref="G4:H34">
    <cfRule type="cellIs" dxfId="3719" priority="1119" operator="equal">
      <formula>"Di"</formula>
    </cfRule>
    <cfRule type="cellIs" dxfId="3718" priority="1120" operator="equal">
      <formula>"Sa"</formula>
    </cfRule>
  </conditionalFormatting>
  <conditionalFormatting sqref="H4:H34">
    <cfRule type="expression" dxfId="3717" priority="1114">
      <formula>IF(COUNTIF(Fériés,H4)&gt;0,1,0)</formula>
    </cfRule>
    <cfRule type="expression" dxfId="3716" priority="1118">
      <formula>IF(WEEKDAY(H4,2)&gt;5,1,0)</formula>
    </cfRule>
  </conditionalFormatting>
  <conditionalFormatting sqref="G4:G34">
    <cfRule type="expression" dxfId="3715" priority="1113">
      <formula>IF(COUNTIF(Fériés,H4)&gt;0,1,0)</formula>
    </cfRule>
    <cfRule type="expression" dxfId="3714" priority="1117">
      <formula>IF(WEEKDAY(H4,2)&gt;5,1,0)</formula>
    </cfRule>
  </conditionalFormatting>
  <conditionalFormatting sqref="J4:K33">
    <cfRule type="cellIs" dxfId="3713" priority="1111" operator="equal">
      <formula>"Di"</formula>
    </cfRule>
    <cfRule type="cellIs" dxfId="3712" priority="1112" operator="equal">
      <formula>"Sa"</formula>
    </cfRule>
  </conditionalFormatting>
  <conditionalFormatting sqref="K4:K33">
    <cfRule type="expression" dxfId="3711" priority="1108">
      <formula>IF(COUNTIF(Fériés,K4)&gt;0,1,0)</formula>
    </cfRule>
    <cfRule type="expression" dxfId="3710" priority="1110">
      <formula>IF(WEEKDAY(K4,2)&gt;5,1,0)</formula>
    </cfRule>
  </conditionalFormatting>
  <conditionalFormatting sqref="J4:J33">
    <cfRule type="expression" dxfId="3709" priority="1107">
      <formula>IF(COUNTIF(Fériés,K4)&gt;0,1,0)</formula>
    </cfRule>
    <cfRule type="expression" dxfId="3708" priority="1109">
      <formula>IF(WEEKDAY(K4,2)&gt;5,1,0)</formula>
    </cfRule>
  </conditionalFormatting>
  <conditionalFormatting sqref="M4:N34">
    <cfRule type="cellIs" dxfId="3707" priority="1105" operator="equal">
      <formula>"Di"</formula>
    </cfRule>
    <cfRule type="cellIs" dxfId="3706" priority="1106" operator="equal">
      <formula>"Sa"</formula>
    </cfRule>
  </conditionalFormatting>
  <conditionalFormatting sqref="N4:N34">
    <cfRule type="expression" dxfId="3705" priority="1102">
      <formula>IF(COUNTIF(Fériés,N4)&gt;0,1,0)</formula>
    </cfRule>
    <cfRule type="expression" dxfId="3704" priority="1104">
      <formula>IF(WEEKDAY(N4,2)&gt;5,1,0)</formula>
    </cfRule>
  </conditionalFormatting>
  <conditionalFormatting sqref="M4:M34">
    <cfRule type="expression" dxfId="3703" priority="1101">
      <formula>IF(COUNTIF(Fériés,N4)&gt;0,1,0)</formula>
    </cfRule>
    <cfRule type="expression" dxfId="3702" priority="1103">
      <formula>IF(WEEKDAY(N4,2)&gt;5,1,0)</formula>
    </cfRule>
  </conditionalFormatting>
  <conditionalFormatting sqref="P4:Q33">
    <cfRule type="cellIs" dxfId="3701" priority="1099" operator="equal">
      <formula>"Di"</formula>
    </cfRule>
    <cfRule type="cellIs" dxfId="3700" priority="1100" operator="equal">
      <formula>"Sa"</formula>
    </cfRule>
  </conditionalFormatting>
  <conditionalFormatting sqref="Q4:Q33">
    <cfRule type="expression" dxfId="3699" priority="1096">
      <formula>IF(COUNTIF(Fériés,Q4)&gt;0,1,0)</formula>
    </cfRule>
    <cfRule type="expression" dxfId="3698" priority="1098">
      <formula>IF(WEEKDAY(Q4,2)&gt;5,1,0)</formula>
    </cfRule>
  </conditionalFormatting>
  <conditionalFormatting sqref="P4:P33">
    <cfRule type="expression" dxfId="3697" priority="1095">
      <formula>IF(COUNTIF(Fériés,Q4)&gt;0,1,0)</formula>
    </cfRule>
    <cfRule type="expression" dxfId="3696" priority="1097">
      <formula>IF(WEEKDAY(Q4,2)&gt;5,1,0)</formula>
    </cfRule>
  </conditionalFormatting>
  <conditionalFormatting sqref="S4:T34">
    <cfRule type="cellIs" dxfId="3695" priority="1093" operator="equal">
      <formula>"Di"</formula>
    </cfRule>
    <cfRule type="cellIs" dxfId="3694" priority="1094" operator="equal">
      <formula>"Sa"</formula>
    </cfRule>
  </conditionalFormatting>
  <conditionalFormatting sqref="T4:T34">
    <cfRule type="expression" dxfId="3693" priority="1090">
      <formula>IF(COUNTIF(Fériés,T4)&gt;0,1,0)</formula>
    </cfRule>
    <cfRule type="expression" dxfId="3692" priority="1092">
      <formula>IF(WEEKDAY(T4,2)&gt;5,1,0)</formula>
    </cfRule>
  </conditionalFormatting>
  <conditionalFormatting sqref="S4:S34">
    <cfRule type="expression" dxfId="3691" priority="1089">
      <formula>IF(COUNTIF(Fériés,T4)&gt;0,1,0)</formula>
    </cfRule>
    <cfRule type="expression" dxfId="3690" priority="1091">
      <formula>IF(WEEKDAY(T4,2)&gt;5,1,0)</formula>
    </cfRule>
  </conditionalFormatting>
  <conditionalFormatting sqref="V4:W34">
    <cfRule type="cellIs" dxfId="3689" priority="1087" operator="equal">
      <formula>"Di"</formula>
    </cfRule>
    <cfRule type="cellIs" dxfId="3688" priority="1088" operator="equal">
      <formula>"Sa"</formula>
    </cfRule>
  </conditionalFormatting>
  <conditionalFormatting sqref="W4:W34">
    <cfRule type="expression" dxfId="3687" priority="1084">
      <formula>IF(COUNTIF(Fériés,W4)&gt;0,1,0)</formula>
    </cfRule>
    <cfRule type="expression" dxfId="3686" priority="1086">
      <formula>IF(WEEKDAY(W4,2)&gt;5,1,0)</formula>
    </cfRule>
  </conditionalFormatting>
  <conditionalFormatting sqref="V4:V34">
    <cfRule type="expression" dxfId="3685" priority="1083">
      <formula>IF(COUNTIF(Fériés,W4)&gt;0,1,0)</formula>
    </cfRule>
    <cfRule type="expression" dxfId="3684" priority="1085">
      <formula>IF(WEEKDAY(W4,2)&gt;5,1,0)</formula>
    </cfRule>
  </conditionalFormatting>
  <conditionalFormatting sqref="AH4:AI34">
    <cfRule type="cellIs" dxfId="3683" priority="1057" operator="equal">
      <formula>"Di"</formula>
    </cfRule>
    <cfRule type="cellIs" dxfId="3682" priority="1058" operator="equal">
      <formula>"Sa"</formula>
    </cfRule>
  </conditionalFormatting>
  <conditionalFormatting sqref="AI4:AI34">
    <cfRule type="expression" dxfId="3681" priority="1054">
      <formula>IF(COUNTIF(Fériés,AI4)&gt;0,1,0)</formula>
    </cfRule>
    <cfRule type="expression" dxfId="3680" priority="1056">
      <formula>IF(WEEKDAY(AI4,2)&gt;5,1,0)</formula>
    </cfRule>
  </conditionalFormatting>
  <conditionalFormatting sqref="AH4:AH34">
    <cfRule type="expression" dxfId="3679" priority="1053">
      <formula>IF(COUNTIF(Fériés,AI4)&gt;0,1,0)</formula>
    </cfRule>
    <cfRule type="expression" dxfId="3678" priority="1055">
      <formula>IF(WEEKDAY(AI4,2)&gt;5,1,0)</formula>
    </cfRule>
  </conditionalFormatting>
  <conditionalFormatting sqref="Y4:Z33">
    <cfRule type="cellIs" dxfId="3677" priority="1075" operator="equal">
      <formula>"Di"</formula>
    </cfRule>
    <cfRule type="cellIs" dxfId="3676" priority="1076" operator="equal">
      <formula>"Sa"</formula>
    </cfRule>
  </conditionalFormatting>
  <conditionalFormatting sqref="Z4:Z33">
    <cfRule type="expression" dxfId="3675" priority="1072">
      <formula>IF(COUNTIF(Fériés,Z4)&gt;0,1,0)</formula>
    </cfRule>
    <cfRule type="expression" dxfId="3674" priority="1074">
      <formula>IF(WEEKDAY(Z4,2)&gt;5,1,0)</formula>
    </cfRule>
  </conditionalFormatting>
  <conditionalFormatting sqref="Y4:Y33">
    <cfRule type="expression" dxfId="3673" priority="1071">
      <formula>IF(COUNTIF(Fériés,Z4)&gt;0,1,0)</formula>
    </cfRule>
    <cfRule type="expression" dxfId="3672" priority="1073">
      <formula>IF(WEEKDAY(Z4,2)&gt;5,1,0)</formula>
    </cfRule>
  </conditionalFormatting>
  <conditionalFormatting sqref="AB4:AC20 AB22:AC34 AC21">
    <cfRule type="cellIs" dxfId="3671" priority="1069" operator="equal">
      <formula>"Di"</formula>
    </cfRule>
    <cfRule type="cellIs" dxfId="3670" priority="1070" operator="equal">
      <formula>"Sa"</formula>
    </cfRule>
  </conditionalFormatting>
  <conditionalFormatting sqref="AC4:AC34">
    <cfRule type="expression" dxfId="3669" priority="1066">
      <formula>IF(COUNTIF(Fériés,AC4)&gt;0,1,0)</formula>
    </cfRule>
    <cfRule type="expression" dxfId="3668" priority="1068">
      <formula>IF(WEEKDAY(AC4,2)&gt;5,1,0)</formula>
    </cfRule>
  </conditionalFormatting>
  <conditionalFormatting sqref="AB4:AB20 AB22:AB34">
    <cfRule type="expression" dxfId="3667" priority="1065">
      <formula>IF(COUNTIF(Fériés,AC4)&gt;0,1,0)</formula>
    </cfRule>
    <cfRule type="expression" dxfId="3666" priority="1067">
      <formula>IF(WEEKDAY(AC4,2)&gt;5,1,0)</formula>
    </cfRule>
  </conditionalFormatting>
  <conditionalFormatting sqref="AE4:AF33">
    <cfRule type="cellIs" dxfId="3665" priority="1063" operator="equal">
      <formula>"Di"</formula>
    </cfRule>
    <cfRule type="cellIs" dxfId="3664" priority="1064" operator="equal">
      <formula>"Sa"</formula>
    </cfRule>
  </conditionalFormatting>
  <conditionalFormatting sqref="AF4:AF33">
    <cfRule type="expression" dxfId="3663" priority="1060">
      <formula>IF(COUNTIF(Fériés,AF4)&gt;0,1,0)</formula>
    </cfRule>
    <cfRule type="expression" dxfId="3662" priority="1062">
      <formula>IF(WEEKDAY(AF4,2)&gt;5,1,0)</formula>
    </cfRule>
  </conditionalFormatting>
  <conditionalFormatting sqref="AE4:AE33">
    <cfRule type="expression" dxfId="3661" priority="1059">
      <formula>IF(COUNTIF(Fériés,AF4)&gt;0,1,0)</formula>
    </cfRule>
    <cfRule type="expression" dxfId="3660" priority="1061">
      <formula>IF(WEEKDAY(AF4,2)&gt;5,1,0)</formula>
    </cfRule>
  </conditionalFormatting>
  <conditionalFormatting sqref="U8">
    <cfRule type="expression" dxfId="3659" priority="1051">
      <formula>OR($S$8="Di",$U$8="--")</formula>
    </cfRule>
  </conditionalFormatting>
  <conditionalFormatting sqref="U7">
    <cfRule type="expression" dxfId="3658" priority="1050">
      <formula>OR($S$7="Di",$U$7="--")</formula>
    </cfRule>
  </conditionalFormatting>
  <conditionalFormatting sqref="U4">
    <cfRule type="expression" dxfId="3657" priority="1049">
      <formula>OR($S$4="Di",$U$4="--")</formula>
    </cfRule>
  </conditionalFormatting>
  <conditionalFormatting sqref="U5">
    <cfRule type="expression" dxfId="3656" priority="1048">
      <formula>OR($S$5="Di",$U$5="--")</formula>
    </cfRule>
  </conditionalFormatting>
  <conditionalFormatting sqref="U6">
    <cfRule type="expression" dxfId="3655" priority="1047">
      <formula>OR($S$6="Di",$U$6="--")</formula>
    </cfRule>
  </conditionalFormatting>
  <conditionalFormatting sqref="U7">
    <cfRule type="expression" dxfId="3654" priority="1046">
      <formula>OR($S$7="Di",$U$7="--")</formula>
    </cfRule>
  </conditionalFormatting>
  <conditionalFormatting sqref="U9">
    <cfRule type="expression" dxfId="3653" priority="1045">
      <formula>OR($S$9="Di",$U$9="--")</formula>
    </cfRule>
  </conditionalFormatting>
  <conditionalFormatting sqref="L16">
    <cfRule type="expression" dxfId="3652" priority="1044">
      <formula>IF(COUNTIF(Fériés,J4)&gt;0,1,0)</formula>
    </cfRule>
  </conditionalFormatting>
  <conditionalFormatting sqref="U9">
    <cfRule type="expression" dxfId="3651" priority="1042">
      <formula>OR($S$9="Di",$U$9="--")</formula>
    </cfRule>
  </conditionalFormatting>
  <conditionalFormatting sqref="U10">
    <cfRule type="expression" dxfId="3650" priority="1041">
      <formula>OR($S$10="Di",$U$10="--")</formula>
    </cfRule>
  </conditionalFormatting>
  <conditionalFormatting sqref="U11">
    <cfRule type="expression" dxfId="3649" priority="1040">
      <formula>OR($S$11="Di",$U$11="--")</formula>
    </cfRule>
  </conditionalFormatting>
  <conditionalFormatting sqref="U12">
    <cfRule type="expression" dxfId="3648" priority="1039">
      <formula>OR($S$12="Di",$U$12="--")</formula>
    </cfRule>
  </conditionalFormatting>
  <conditionalFormatting sqref="U13">
    <cfRule type="expression" dxfId="3647" priority="1038">
      <formula>OR($S$13="Di",$U$13="--")</formula>
    </cfRule>
  </conditionalFormatting>
  <conditionalFormatting sqref="U14">
    <cfRule type="expression" dxfId="3646" priority="1037">
      <formula>OR($S$14="Di",$U$14="--")</formula>
    </cfRule>
  </conditionalFormatting>
  <conditionalFormatting sqref="U15">
    <cfRule type="expression" dxfId="3645" priority="1035">
      <formula>OR($S$15="Di",$U$15="--")</formula>
    </cfRule>
  </conditionalFormatting>
  <conditionalFormatting sqref="U16">
    <cfRule type="expression" dxfId="3644" priority="1034">
      <formula>OR($S$16="Di",$U$16="--")</formula>
    </cfRule>
  </conditionalFormatting>
  <conditionalFormatting sqref="U17">
    <cfRule type="expression" dxfId="3643" priority="1033">
      <formula>OR($S$17="Di",$U$17="--")</formula>
    </cfRule>
  </conditionalFormatting>
  <conditionalFormatting sqref="U18">
    <cfRule type="expression" dxfId="3642" priority="1032">
      <formula>OR($S$18="Di",$U$18="--")</formula>
    </cfRule>
  </conditionalFormatting>
  <conditionalFormatting sqref="U19">
    <cfRule type="expression" dxfId="3641" priority="1031">
      <formula>OR($S$19="Di",$U$19="--")</formula>
    </cfRule>
  </conditionalFormatting>
  <conditionalFormatting sqref="U20">
    <cfRule type="expression" dxfId="3640" priority="1030">
      <formula>OR($S$20="Di",$U$20="--")</formula>
    </cfRule>
  </conditionalFormatting>
  <conditionalFormatting sqref="U21">
    <cfRule type="expression" dxfId="3639" priority="1029">
      <formula>OR($S$21="Di",$U$21="--")</formula>
    </cfRule>
  </conditionalFormatting>
  <conditionalFormatting sqref="U22">
    <cfRule type="expression" dxfId="3638" priority="1028">
      <formula>OR($S$22="Di",$U$22="--")</formula>
    </cfRule>
  </conditionalFormatting>
  <conditionalFormatting sqref="U23">
    <cfRule type="expression" dxfId="3637" priority="1027">
      <formula>OR($S$23="Di",$U$23="--")</formula>
    </cfRule>
  </conditionalFormatting>
  <conditionalFormatting sqref="U24">
    <cfRule type="expression" dxfId="3636" priority="1026">
      <formula>OR($S$24="Di",$U$24="--")</formula>
    </cfRule>
  </conditionalFormatting>
  <conditionalFormatting sqref="U25">
    <cfRule type="expression" dxfId="3635" priority="1025">
      <formula>OR($S$25="Di",$U$25="--")</formula>
    </cfRule>
  </conditionalFormatting>
  <conditionalFormatting sqref="U26">
    <cfRule type="expression" dxfId="3634" priority="1024">
      <formula>OR($S$26="Di",$U$26="--")</formula>
    </cfRule>
  </conditionalFormatting>
  <conditionalFormatting sqref="U27">
    <cfRule type="expression" dxfId="3633" priority="1023">
      <formula>OR($S$27="Di",$U$27="--")</formula>
    </cfRule>
  </conditionalFormatting>
  <conditionalFormatting sqref="U28">
    <cfRule type="expression" dxfId="3632" priority="1022">
      <formula>OR($S$28="Di",$U$28="--")</formula>
    </cfRule>
  </conditionalFormatting>
  <conditionalFormatting sqref="U29">
    <cfRule type="expression" dxfId="3631" priority="1021">
      <formula>OR($S$29="Di",$U$29="--")</formula>
    </cfRule>
  </conditionalFormatting>
  <conditionalFormatting sqref="U30">
    <cfRule type="expression" dxfId="3630" priority="1020">
      <formula>OR($S$30="Di",$U$30="--")</formula>
    </cfRule>
  </conditionalFormatting>
  <conditionalFormatting sqref="U31">
    <cfRule type="expression" dxfId="3629" priority="1019">
      <formula>OR($S$31="Di",$U$31="--")</formula>
    </cfRule>
  </conditionalFormatting>
  <conditionalFormatting sqref="U32">
    <cfRule type="expression" dxfId="3628" priority="1018">
      <formula>OR($S$32="Di",$U$32="--")</formula>
    </cfRule>
  </conditionalFormatting>
  <conditionalFormatting sqref="U33">
    <cfRule type="expression" dxfId="3627" priority="1017">
      <formula>OR($S$33="Di",$U$33="--")</formula>
    </cfRule>
  </conditionalFormatting>
  <conditionalFormatting sqref="U34">
    <cfRule type="expression" dxfId="3626" priority="1016">
      <formula>OR($S$34="Di",$U$34="--")</formula>
    </cfRule>
  </conditionalFormatting>
  <conditionalFormatting sqref="X8">
    <cfRule type="expression" dxfId="3625" priority="1015">
      <formula>OR($S$8="Di",$U$8="--")</formula>
    </cfRule>
  </conditionalFormatting>
  <conditionalFormatting sqref="X4">
    <cfRule type="expression" dxfId="3624" priority="1013">
      <formula>OR($V$4="Di")</formula>
    </cfRule>
    <cfRule type="expression" dxfId="3623" priority="823">
      <formula>IF(COUNTIF(Fériés,W4)&gt;0,1,0)</formula>
    </cfRule>
  </conditionalFormatting>
  <conditionalFormatting sqref="X6">
    <cfRule type="expression" dxfId="3622" priority="1011">
      <formula>OR($V$6="Di",$X$6="--")</formula>
    </cfRule>
  </conditionalFormatting>
  <conditionalFormatting sqref="X7">
    <cfRule type="expression" dxfId="3621" priority="1010">
      <formula>OR($V$7="Di")</formula>
    </cfRule>
  </conditionalFormatting>
  <conditionalFormatting sqref="X9">
    <cfRule type="expression" dxfId="3620" priority="1009">
      <formula>OR($V$9="Di")</formula>
    </cfRule>
  </conditionalFormatting>
  <conditionalFormatting sqref="X10">
    <cfRule type="expression" dxfId="3619" priority="1007">
      <formula>OR($V$10="Di")</formula>
    </cfRule>
  </conditionalFormatting>
  <conditionalFormatting sqref="X11">
    <cfRule type="expression" dxfId="3618" priority="1006">
      <formula>OR($V$11="Di")</formula>
    </cfRule>
  </conditionalFormatting>
  <conditionalFormatting sqref="X12">
    <cfRule type="expression" dxfId="3617" priority="1005">
      <formula>OR($V$12="Di")</formula>
    </cfRule>
  </conditionalFormatting>
  <conditionalFormatting sqref="X13">
    <cfRule type="expression" dxfId="3616" priority="1004">
      <formula>OR($V$13="Di")</formula>
    </cfRule>
  </conditionalFormatting>
  <conditionalFormatting sqref="X14">
    <cfRule type="expression" dxfId="3615" priority="1003">
      <formula>OR($V$14="Di")</formula>
    </cfRule>
  </conditionalFormatting>
  <conditionalFormatting sqref="X15">
    <cfRule type="expression" dxfId="3614" priority="1002">
      <formula>OR($V$15="Di")</formula>
    </cfRule>
  </conditionalFormatting>
  <conditionalFormatting sqref="X16">
    <cfRule type="expression" dxfId="3613" priority="1001">
      <formula>OR($V$16="Di")</formula>
    </cfRule>
  </conditionalFormatting>
  <conditionalFormatting sqref="X17">
    <cfRule type="expression" dxfId="3612" priority="1000">
      <formula>OR($V$17="Di")</formula>
    </cfRule>
  </conditionalFormatting>
  <conditionalFormatting sqref="X18">
    <cfRule type="expression" dxfId="3611" priority="999">
      <formula>OR($V$18="Di")</formula>
    </cfRule>
  </conditionalFormatting>
  <conditionalFormatting sqref="X19">
    <cfRule type="expression" dxfId="3610" priority="998">
      <formula>OR($V$19="Di")</formula>
    </cfRule>
  </conditionalFormatting>
  <conditionalFormatting sqref="X20">
    <cfRule type="expression" dxfId="3609" priority="997">
      <formula>OR($V$20="Di")</formula>
    </cfRule>
  </conditionalFormatting>
  <conditionalFormatting sqref="X21">
    <cfRule type="expression" dxfId="3608" priority="996">
      <formula>OR($V$21="Di")</formula>
    </cfRule>
  </conditionalFormatting>
  <conditionalFormatting sqref="X22">
    <cfRule type="expression" dxfId="3607" priority="995">
      <formula>OR($V$22="Di")</formula>
    </cfRule>
  </conditionalFormatting>
  <conditionalFormatting sqref="X23">
    <cfRule type="expression" dxfId="3606" priority="994">
      <formula>OR($V$23="Di")</formula>
    </cfRule>
  </conditionalFormatting>
  <conditionalFormatting sqref="X24">
    <cfRule type="expression" dxfId="3605" priority="993">
      <formula>OR($V$24="Di")</formula>
    </cfRule>
  </conditionalFormatting>
  <conditionalFormatting sqref="X25">
    <cfRule type="expression" dxfId="3604" priority="992">
      <formula>OR($V$25="Di")</formula>
    </cfRule>
  </conditionalFormatting>
  <conditionalFormatting sqref="X26">
    <cfRule type="expression" dxfId="3603" priority="991">
      <formula>OR($V$26="Di")</formula>
    </cfRule>
  </conditionalFormatting>
  <conditionalFormatting sqref="X27">
    <cfRule type="expression" dxfId="3602" priority="990">
      <formula>OR($V$27="Di")</formula>
    </cfRule>
  </conditionalFormatting>
  <conditionalFormatting sqref="X28">
    <cfRule type="expression" dxfId="3601" priority="989">
      <formula>OR($V$28="Di")</formula>
    </cfRule>
  </conditionalFormatting>
  <conditionalFormatting sqref="X29">
    <cfRule type="expression" dxfId="3600" priority="988">
      <formula>OR($V$29="Di")</formula>
    </cfRule>
  </conditionalFormatting>
  <conditionalFormatting sqref="X30">
    <cfRule type="expression" dxfId="3599" priority="987">
      <formula>OR($V$30="Di")</formula>
    </cfRule>
  </conditionalFormatting>
  <conditionalFormatting sqref="X31">
    <cfRule type="expression" dxfId="3598" priority="986">
      <formula>OR($V$31="Di")</formula>
    </cfRule>
  </conditionalFormatting>
  <conditionalFormatting sqref="X32">
    <cfRule type="expression" dxfId="3597" priority="985">
      <formula>OR($V$32="Di")</formula>
    </cfRule>
  </conditionalFormatting>
  <conditionalFormatting sqref="X33">
    <cfRule type="expression" dxfId="3596" priority="984">
      <formula>OR($V$33="Di")</formula>
    </cfRule>
  </conditionalFormatting>
  <conditionalFormatting sqref="X34">
    <cfRule type="expression" dxfId="3595" priority="983">
      <formula>OR($V$34="Di")</formula>
    </cfRule>
  </conditionalFormatting>
  <conditionalFormatting sqref="X5">
    <cfRule type="expression" dxfId="3594" priority="982">
      <formula>OR($V$5="Di")</formula>
    </cfRule>
  </conditionalFormatting>
  <conditionalFormatting sqref="AA8">
    <cfRule type="expression" dxfId="3593" priority="978">
      <formula>OR($Y$8="Di")</formula>
    </cfRule>
  </conditionalFormatting>
  <conditionalFormatting sqref="AA4">
    <cfRule type="expression" dxfId="3592" priority="977">
      <formula>OR($Y$4="Di")</formula>
    </cfRule>
  </conditionalFormatting>
  <conditionalFormatting sqref="AA6">
    <cfRule type="expression" dxfId="3591" priority="976">
      <formula>OR($Y$6="Di")</formula>
    </cfRule>
  </conditionalFormatting>
  <conditionalFormatting sqref="AA7">
    <cfRule type="expression" dxfId="3590" priority="975">
      <formula>OR($Y$7="Di")</formula>
    </cfRule>
  </conditionalFormatting>
  <conditionalFormatting sqref="AA9">
    <cfRule type="expression" dxfId="3589" priority="974">
      <formula>OR($Y$9="Di")</formula>
    </cfRule>
  </conditionalFormatting>
  <conditionalFormatting sqref="AA10">
    <cfRule type="expression" dxfId="3588" priority="973">
      <formula>OR($Y$10="Di")</formula>
    </cfRule>
  </conditionalFormatting>
  <conditionalFormatting sqref="AA11">
    <cfRule type="expression" dxfId="3587" priority="972">
      <formula>OR($Y$11="Di")</formula>
    </cfRule>
  </conditionalFormatting>
  <conditionalFormatting sqref="AA12">
    <cfRule type="expression" dxfId="3586" priority="971">
      <formula>OR($Y$12="Di")</formula>
    </cfRule>
  </conditionalFormatting>
  <conditionalFormatting sqref="AA13">
    <cfRule type="expression" dxfId="3585" priority="970">
      <formula>OR($Y$13="Di")</formula>
    </cfRule>
  </conditionalFormatting>
  <conditionalFormatting sqref="AA14">
    <cfRule type="expression" dxfId="3584" priority="969">
      <formula>OR($Y$14="Di")</formula>
    </cfRule>
  </conditionalFormatting>
  <conditionalFormatting sqref="AA15">
    <cfRule type="expression" dxfId="3583" priority="968">
      <formula>OR($Y$15="Di")</formula>
    </cfRule>
  </conditionalFormatting>
  <conditionalFormatting sqref="AA16">
    <cfRule type="expression" dxfId="3582" priority="967">
      <formula>OR($Y$16="Di")</formula>
    </cfRule>
  </conditionalFormatting>
  <conditionalFormatting sqref="AA17">
    <cfRule type="expression" dxfId="3581" priority="966">
      <formula>OR($Y$17="Di")</formula>
    </cfRule>
  </conditionalFormatting>
  <conditionalFormatting sqref="AA18">
    <cfRule type="expression" dxfId="3580" priority="965">
      <formula>OR($Y$18="Di")</formula>
    </cfRule>
  </conditionalFormatting>
  <conditionalFormatting sqref="AA19">
    <cfRule type="expression" dxfId="3579" priority="964">
      <formula>OR($Y$19="Di")</formula>
    </cfRule>
  </conditionalFormatting>
  <conditionalFormatting sqref="AA20">
    <cfRule type="expression" dxfId="3578" priority="963">
      <formula>OR($Y$20="Di")</formula>
    </cfRule>
  </conditionalFormatting>
  <conditionalFormatting sqref="AA21">
    <cfRule type="expression" dxfId="3577" priority="962">
      <formula>OR($Y$21="Di")</formula>
    </cfRule>
  </conditionalFormatting>
  <conditionalFormatting sqref="AA22">
    <cfRule type="expression" dxfId="3576" priority="961">
      <formula>OR($Y$22="Di")</formula>
    </cfRule>
  </conditionalFormatting>
  <conditionalFormatting sqref="AA23">
    <cfRule type="expression" dxfId="3575" priority="960">
      <formula>OR($Y$23="Di")</formula>
    </cfRule>
  </conditionalFormatting>
  <conditionalFormatting sqref="AA24">
    <cfRule type="expression" dxfId="3574" priority="959">
      <formula>OR($Y$24="Di")</formula>
    </cfRule>
  </conditionalFormatting>
  <conditionalFormatting sqref="AA25">
    <cfRule type="expression" dxfId="3573" priority="958">
      <formula>OR($Y$25="Di")</formula>
    </cfRule>
  </conditionalFormatting>
  <conditionalFormatting sqref="AA26">
    <cfRule type="expression" dxfId="3572" priority="957">
      <formula>OR($Y$26="Di")</formula>
    </cfRule>
  </conditionalFormatting>
  <conditionalFormatting sqref="AA27">
    <cfRule type="expression" dxfId="3571" priority="956">
      <formula>OR($Y$27="Di")</formula>
    </cfRule>
  </conditionalFormatting>
  <conditionalFormatting sqref="AA28">
    <cfRule type="expression" dxfId="3570" priority="955">
      <formula>OR($Y$28="Di")</formula>
    </cfRule>
  </conditionalFormatting>
  <conditionalFormatting sqref="AA29">
    <cfRule type="expression" dxfId="3569" priority="954">
      <formula>OR($Y$29="Di")</formula>
    </cfRule>
  </conditionalFormatting>
  <conditionalFormatting sqref="AA30">
    <cfRule type="expression" dxfId="3568" priority="953">
      <formula>OR($Y$30="Di")</formula>
    </cfRule>
  </conditionalFormatting>
  <conditionalFormatting sqref="AA31">
    <cfRule type="expression" dxfId="3567" priority="952">
      <formula>OR($Y$31="Di")</formula>
    </cfRule>
  </conditionalFormatting>
  <conditionalFormatting sqref="AA32">
    <cfRule type="expression" dxfId="3566" priority="951">
      <formula>OR($Y$32="Di")</formula>
    </cfRule>
  </conditionalFormatting>
  <conditionalFormatting sqref="AA33">
    <cfRule type="expression" dxfId="3565" priority="950">
      <formula>OR($Y$33="Di")</formula>
    </cfRule>
  </conditionalFormatting>
  <conditionalFormatting sqref="AA5">
    <cfRule type="expression" dxfId="3564" priority="949">
      <formula>OR($Y$5="Di")</formula>
    </cfRule>
  </conditionalFormatting>
  <conditionalFormatting sqref="AJ8">
    <cfRule type="expression" dxfId="3563" priority="948">
      <formula>OR($AH$8="Di")</formula>
    </cfRule>
  </conditionalFormatting>
  <conditionalFormatting sqref="AJ4">
    <cfRule type="expression" dxfId="3562" priority="947">
      <formula>OR($AH$4="Di")</formula>
    </cfRule>
  </conditionalFormatting>
  <conditionalFormatting sqref="AJ6">
    <cfRule type="expression" dxfId="3561" priority="946">
      <formula>OR($AH$6="Di")</formula>
    </cfRule>
  </conditionalFormatting>
  <conditionalFormatting sqref="AJ7">
    <cfRule type="expression" dxfId="3560" priority="945">
      <formula>OR($AH$7="Di")</formula>
    </cfRule>
  </conditionalFormatting>
  <conditionalFormatting sqref="AJ9">
    <cfRule type="expression" dxfId="3559" priority="944">
      <formula>OR($AH$9="Di")</formula>
    </cfRule>
  </conditionalFormatting>
  <conditionalFormatting sqref="AJ10">
    <cfRule type="expression" dxfId="3558" priority="943">
      <formula>OR($AH$10="Di")</formula>
    </cfRule>
  </conditionalFormatting>
  <conditionalFormatting sqref="AJ11">
    <cfRule type="expression" dxfId="3557" priority="942">
      <formula>OR($AH$11="Di")</formula>
    </cfRule>
  </conditionalFormatting>
  <conditionalFormatting sqref="AJ12">
    <cfRule type="expression" dxfId="3556" priority="941">
      <formula>OR($AH$12="Di")</formula>
    </cfRule>
  </conditionalFormatting>
  <conditionalFormatting sqref="AJ13">
    <cfRule type="expression" dxfId="3555" priority="940">
      <formula>OR($AH$13="Di")</formula>
    </cfRule>
  </conditionalFormatting>
  <conditionalFormatting sqref="AJ14">
    <cfRule type="expression" dxfId="3554" priority="939">
      <formula>OR($AH$14="Di")</formula>
    </cfRule>
  </conditionalFormatting>
  <conditionalFormatting sqref="AJ15">
    <cfRule type="expression" dxfId="3553" priority="938">
      <formula>OR($AH$15="Di")</formula>
    </cfRule>
  </conditionalFormatting>
  <conditionalFormatting sqref="AJ16">
    <cfRule type="expression" dxfId="3552" priority="937">
      <formula>OR($AH$16="Di")</formula>
    </cfRule>
  </conditionalFormatting>
  <conditionalFormatting sqref="AJ17">
    <cfRule type="expression" dxfId="3551" priority="936">
      <formula>OR($AH$17="Di")</formula>
    </cfRule>
  </conditionalFormatting>
  <conditionalFormatting sqref="AJ18">
    <cfRule type="expression" dxfId="3550" priority="935">
      <formula>OR($AH$18="Di")</formula>
    </cfRule>
  </conditionalFormatting>
  <conditionalFormatting sqref="AJ19">
    <cfRule type="expression" dxfId="3549" priority="934">
      <formula>OR($AH$19="Di")</formula>
    </cfRule>
  </conditionalFormatting>
  <conditionalFormatting sqref="AJ20">
    <cfRule type="expression" dxfId="3548" priority="933">
      <formula>OR($AH$20="Di")</formula>
    </cfRule>
  </conditionalFormatting>
  <conditionalFormatting sqref="AJ21">
    <cfRule type="expression" dxfId="3547" priority="932">
      <formula>OR($AH$21="Di")</formula>
    </cfRule>
  </conditionalFormatting>
  <conditionalFormatting sqref="AJ22">
    <cfRule type="expression" dxfId="3546" priority="931">
      <formula>OR($AH$22="Di")</formula>
    </cfRule>
  </conditionalFormatting>
  <conditionalFormatting sqref="AJ23">
    <cfRule type="expression" dxfId="3545" priority="930">
      <formula>OR($AH$23="Di")</formula>
    </cfRule>
  </conditionalFormatting>
  <conditionalFormatting sqref="AJ24">
    <cfRule type="expression" dxfId="3544" priority="929">
      <formula>OR($AH$24="Di")</formula>
    </cfRule>
  </conditionalFormatting>
  <conditionalFormatting sqref="AJ25">
    <cfRule type="expression" dxfId="3543" priority="928">
      <formula>OR($AH$25="Di")</formula>
    </cfRule>
  </conditionalFormatting>
  <conditionalFormatting sqref="AJ26">
    <cfRule type="expression" dxfId="3542" priority="927">
      <formula>OR($AH$26="Di")</formula>
    </cfRule>
  </conditionalFormatting>
  <conditionalFormatting sqref="AJ27">
    <cfRule type="expression" dxfId="3541" priority="926">
      <formula>OR($AH$27="Di")</formula>
    </cfRule>
  </conditionalFormatting>
  <conditionalFormatting sqref="AJ28">
    <cfRule type="expression" dxfId="3540" priority="925">
      <formula>OR($AH$28="Di")</formula>
    </cfRule>
  </conditionalFormatting>
  <conditionalFormatting sqref="AJ29">
    <cfRule type="expression" dxfId="3539" priority="924">
      <formula>OR($AH$29="Di")</formula>
    </cfRule>
  </conditionalFormatting>
  <conditionalFormatting sqref="AJ30">
    <cfRule type="expression" dxfId="3538" priority="923">
      <formula>OR($AH$30="Di")</formula>
    </cfRule>
  </conditionalFormatting>
  <conditionalFormatting sqref="AJ31">
    <cfRule type="expression" dxfId="3537" priority="922">
      <formula>OR($AH$31="Di")</formula>
    </cfRule>
  </conditionalFormatting>
  <conditionalFormatting sqref="AJ32">
    <cfRule type="expression" dxfId="3536" priority="921">
      <formula>OR($AH$32="Di")</formula>
    </cfRule>
  </conditionalFormatting>
  <conditionalFormatting sqref="AJ33">
    <cfRule type="expression" dxfId="3535" priority="920">
      <formula>OR($AH$33="Di")</formula>
    </cfRule>
  </conditionalFormatting>
  <conditionalFormatting sqref="AJ5">
    <cfRule type="expression" dxfId="3534" priority="919">
      <formula>OR($AH$5="Di")</formula>
    </cfRule>
  </conditionalFormatting>
  <conditionalFormatting sqref="AJ34">
    <cfRule type="expression" dxfId="3533" priority="918">
      <formula>OR($AH$27="Di")</formula>
    </cfRule>
  </conditionalFormatting>
  <conditionalFormatting sqref="AD7">
    <cfRule type="expression" dxfId="3532" priority="916">
      <formula>OR($AB$7="Di")</formula>
    </cfRule>
  </conditionalFormatting>
  <conditionalFormatting sqref="AD8">
    <cfRule type="expression" dxfId="3531" priority="884">
      <formula>OR($AB$8="Di")</formula>
    </cfRule>
  </conditionalFormatting>
  <conditionalFormatting sqref="AD4">
    <cfRule type="expression" dxfId="3530" priority="883">
      <formula>OR($AB$4="Di")</formula>
    </cfRule>
  </conditionalFormatting>
  <conditionalFormatting sqref="AD6">
    <cfRule type="expression" dxfId="3529" priority="882">
      <formula>OR($AB$6="Di")</formula>
    </cfRule>
  </conditionalFormatting>
  <conditionalFormatting sqref="AD9">
    <cfRule type="expression" dxfId="3528" priority="880">
      <formula>OR($AB$9="Di")</formula>
    </cfRule>
  </conditionalFormatting>
  <conditionalFormatting sqref="AD10">
    <cfRule type="expression" dxfId="3527" priority="879">
      <formula>OR($AB$10="Di")</formula>
    </cfRule>
  </conditionalFormatting>
  <conditionalFormatting sqref="AD11">
    <cfRule type="expression" dxfId="3526" priority="878">
      <formula>OR($AB$11="Di")</formula>
    </cfRule>
  </conditionalFormatting>
  <conditionalFormatting sqref="AD12">
    <cfRule type="expression" dxfId="3525" priority="877">
      <formula>OR($AB$12="Di")</formula>
    </cfRule>
  </conditionalFormatting>
  <conditionalFormatting sqref="AD13">
    <cfRule type="expression" dxfId="3524" priority="876">
      <formula>OR($AB$13="Di")</formula>
    </cfRule>
  </conditionalFormatting>
  <conditionalFormatting sqref="AD14">
    <cfRule type="expression" dxfId="3523" priority="875">
      <formula>OR($AB$14="Di")</formula>
    </cfRule>
  </conditionalFormatting>
  <conditionalFormatting sqref="AD15">
    <cfRule type="expression" dxfId="3522" priority="874">
      <formula>OR($AB$15="Di")</formula>
    </cfRule>
  </conditionalFormatting>
  <conditionalFormatting sqref="AD16">
    <cfRule type="expression" dxfId="3521" priority="873">
      <formula>OR($AB$16="Di")</formula>
    </cfRule>
  </conditionalFormatting>
  <conditionalFormatting sqref="AD17">
    <cfRule type="expression" dxfId="3520" priority="872">
      <formula>OR($AB$17="Di")</formula>
    </cfRule>
  </conditionalFormatting>
  <conditionalFormatting sqref="AD18">
    <cfRule type="expression" dxfId="3519" priority="871">
      <formula>OR($AB$18="Di")</formula>
    </cfRule>
  </conditionalFormatting>
  <conditionalFormatting sqref="AD19">
    <cfRule type="expression" dxfId="3518" priority="870">
      <formula>OR($AB$19="Di")</formula>
    </cfRule>
  </conditionalFormatting>
  <conditionalFormatting sqref="AD20">
    <cfRule type="expression" dxfId="3517" priority="869">
      <formula>OR($AB$20="Di")</formula>
    </cfRule>
  </conditionalFormatting>
  <conditionalFormatting sqref="AD21">
    <cfRule type="expression" dxfId="3516" priority="868">
      <formula>OR($AB$21="Di")</formula>
    </cfRule>
  </conditionalFormatting>
  <conditionalFormatting sqref="AD22">
    <cfRule type="expression" dxfId="3515" priority="867">
      <formula>OR($AB$22="Di")</formula>
    </cfRule>
  </conditionalFormatting>
  <conditionalFormatting sqref="AD23">
    <cfRule type="expression" dxfId="3514" priority="866">
      <formula>OR($AB$23="Di")</formula>
    </cfRule>
  </conditionalFormatting>
  <conditionalFormatting sqref="AD24">
    <cfRule type="expression" dxfId="3513" priority="865">
      <formula>OR($AB$24="Di")</formula>
    </cfRule>
  </conditionalFormatting>
  <conditionalFormatting sqref="AD25">
    <cfRule type="expression" dxfId="3512" priority="864">
      <formula>OR($AB$25="Di")</formula>
    </cfRule>
  </conditionalFormatting>
  <conditionalFormatting sqref="AD26">
    <cfRule type="expression" dxfId="3511" priority="863">
      <formula>OR($AB$26="Di")</formula>
    </cfRule>
  </conditionalFormatting>
  <conditionalFormatting sqref="AD27">
    <cfRule type="expression" dxfId="3510" priority="862">
      <formula>OR($AB$27="Di")</formula>
    </cfRule>
  </conditionalFormatting>
  <conditionalFormatting sqref="AD28">
    <cfRule type="expression" dxfId="3509" priority="861">
      <formula>OR($AB$28="Di")</formula>
    </cfRule>
  </conditionalFormatting>
  <conditionalFormatting sqref="AD29">
    <cfRule type="expression" dxfId="3508" priority="860">
      <formula>OR($AB$29="Di")</formula>
    </cfRule>
  </conditionalFormatting>
  <conditionalFormatting sqref="AD30">
    <cfRule type="expression" dxfId="3507" priority="859">
      <formula>OR($AB$30="Di")</formula>
    </cfRule>
  </conditionalFormatting>
  <conditionalFormatting sqref="AD31">
    <cfRule type="expression" dxfId="3506" priority="858">
      <formula>OR($AB$31="Di")</formula>
    </cfRule>
  </conditionalFormatting>
  <conditionalFormatting sqref="AD32">
    <cfRule type="expression" dxfId="3505" priority="857">
      <formula>OR($AB$32="Di")</formula>
    </cfRule>
  </conditionalFormatting>
  <conditionalFormatting sqref="AD33">
    <cfRule type="expression" dxfId="3504" priority="856">
      <formula>OR($AB$33="Di")</formula>
    </cfRule>
  </conditionalFormatting>
  <conditionalFormatting sqref="AD5">
    <cfRule type="expression" dxfId="3503" priority="855">
      <formula>OR($AB$5="Di")</formula>
    </cfRule>
  </conditionalFormatting>
  <conditionalFormatting sqref="AD34">
    <cfRule type="expression" dxfId="3502" priority="854">
      <formula>OR($AB$34="Di")</formula>
    </cfRule>
  </conditionalFormatting>
  <conditionalFormatting sqref="AG7">
    <cfRule type="expression" dxfId="3501" priority="853">
      <formula>OR($AE$7="Di")</formula>
    </cfRule>
  </conditionalFormatting>
  <conditionalFormatting sqref="AG8">
    <cfRule type="expression" dxfId="3500" priority="852">
      <formula>OR($AE$8="Di")</formula>
    </cfRule>
  </conditionalFormatting>
  <conditionalFormatting sqref="AG4">
    <cfRule type="expression" dxfId="3499" priority="851">
      <formula>OR($AE$4="Di")</formula>
    </cfRule>
  </conditionalFormatting>
  <conditionalFormatting sqref="AG6">
    <cfRule type="expression" dxfId="3498" priority="850">
      <formula>OR($AE$6="Di")</formula>
    </cfRule>
  </conditionalFormatting>
  <conditionalFormatting sqref="AG9">
    <cfRule type="expression" dxfId="3497" priority="849">
      <formula>OR($AE$9="Di")</formula>
    </cfRule>
  </conditionalFormatting>
  <conditionalFormatting sqref="AG10">
    <cfRule type="expression" dxfId="3496" priority="848">
      <formula>OR($AE$10="Di")</formula>
    </cfRule>
  </conditionalFormatting>
  <conditionalFormatting sqref="AG11">
    <cfRule type="expression" dxfId="3495" priority="847">
      <formula>OR($AE$11="Di")</formula>
    </cfRule>
  </conditionalFormatting>
  <conditionalFormatting sqref="AG12">
    <cfRule type="expression" dxfId="3494" priority="846">
      <formula>OR($AE$12="Di")</formula>
    </cfRule>
  </conditionalFormatting>
  <conditionalFormatting sqref="AG13">
    <cfRule type="expression" dxfId="3493" priority="845">
      <formula>OR($AE$13="Di")</formula>
    </cfRule>
  </conditionalFormatting>
  <conditionalFormatting sqref="AG14">
    <cfRule type="expression" dxfId="3492" priority="844">
      <formula>OR($AE$14="Di")</formula>
    </cfRule>
  </conditionalFormatting>
  <conditionalFormatting sqref="AG15">
    <cfRule type="expression" dxfId="3491" priority="843">
      <formula>OR($AE$15="Di")</formula>
    </cfRule>
  </conditionalFormatting>
  <conditionalFormatting sqref="AG16">
    <cfRule type="expression" dxfId="3490" priority="842">
      <formula>OR($AB$16="Di")</formula>
    </cfRule>
  </conditionalFormatting>
  <conditionalFormatting sqref="AG17">
    <cfRule type="expression" dxfId="3489" priority="841">
      <formula>OR($AB$17="Di")</formula>
    </cfRule>
  </conditionalFormatting>
  <conditionalFormatting sqref="AG18">
    <cfRule type="expression" dxfId="3488" priority="840">
      <formula>OR($AB$18="Di")</formula>
    </cfRule>
  </conditionalFormatting>
  <conditionalFormatting sqref="AG19">
    <cfRule type="expression" dxfId="3487" priority="839">
      <formula>OR($AB$19="Di")</formula>
    </cfRule>
  </conditionalFormatting>
  <conditionalFormatting sqref="AG20">
    <cfRule type="expression" dxfId="3486" priority="838">
      <formula>OR($AB$20="Di")</formula>
    </cfRule>
  </conditionalFormatting>
  <conditionalFormatting sqref="AG21">
    <cfRule type="expression" dxfId="3485" priority="837">
      <formula>OR($AB$21="Di")</formula>
    </cfRule>
  </conditionalFormatting>
  <conditionalFormatting sqref="AG22">
    <cfRule type="expression" dxfId="3484" priority="836">
      <formula>OR($AE$22="Di")</formula>
    </cfRule>
  </conditionalFormatting>
  <conditionalFormatting sqref="AG23">
    <cfRule type="expression" dxfId="3483" priority="835">
      <formula>OR($AE$23="Di")</formula>
    </cfRule>
  </conditionalFormatting>
  <conditionalFormatting sqref="AG24">
    <cfRule type="expression" dxfId="3482" priority="834">
      <formula>OR($AE$24="Di")</formula>
    </cfRule>
  </conditionalFormatting>
  <conditionalFormatting sqref="AG25">
    <cfRule type="expression" dxfId="3481" priority="833">
      <formula>OR($AE$25="Di")</formula>
    </cfRule>
  </conditionalFormatting>
  <conditionalFormatting sqref="AG26">
    <cfRule type="expression" dxfId="3480" priority="832">
      <formula>OR($AE$26="Di")</formula>
    </cfRule>
  </conditionalFormatting>
  <conditionalFormatting sqref="AG27">
    <cfRule type="expression" dxfId="3479" priority="831">
      <formula>OR($AE$27="Di")</formula>
    </cfRule>
  </conditionalFormatting>
  <conditionalFormatting sqref="AG28">
    <cfRule type="expression" dxfId="3478" priority="830">
      <formula>OR($AE$28="Di")</formula>
    </cfRule>
  </conditionalFormatting>
  <conditionalFormatting sqref="AG29">
    <cfRule type="expression" dxfId="3477" priority="829">
      <formula>OR($AE$29="Di")</formula>
    </cfRule>
  </conditionalFormatting>
  <conditionalFormatting sqref="AG30">
    <cfRule type="expression" dxfId="3476" priority="828">
      <formula>OR($AE$30="Di")</formula>
    </cfRule>
  </conditionalFormatting>
  <conditionalFormatting sqref="AG31">
    <cfRule type="expression" dxfId="3475" priority="827">
      <formula>OR($AE$31="Di")</formula>
    </cfRule>
  </conditionalFormatting>
  <conditionalFormatting sqref="AG32">
    <cfRule type="expression" dxfId="3474" priority="826">
      <formula>OR($AE$32="Di")</formula>
    </cfRule>
  </conditionalFormatting>
  <conditionalFormatting sqref="AG33">
    <cfRule type="expression" dxfId="3473" priority="825">
      <formula>OR($AB$33="Di")</formula>
    </cfRule>
  </conditionalFormatting>
  <conditionalFormatting sqref="AG5">
    <cfRule type="expression" dxfId="3472" priority="824">
      <formula>OR($AE$5="Di")</formula>
    </cfRule>
  </conditionalFormatting>
  <conditionalFormatting sqref="O4">
    <cfRule type="expression" dxfId="3471" priority="822">
      <formula>IF(COUNTIF(Fériés,N4)&gt;0,1,0)</formula>
    </cfRule>
  </conditionalFormatting>
  <conditionalFormatting sqref="AJ29">
    <cfRule type="expression" dxfId="3470" priority="820">
      <formula>IF(COUNTIF(Fériés,AI29)&gt;0,1,0)</formula>
    </cfRule>
    <cfRule type="expression" dxfId="3469" priority="821">
      <formula>OR($V$4="Di")</formula>
    </cfRule>
  </conditionalFormatting>
  <conditionalFormatting sqref="AJ28">
    <cfRule type="expression" dxfId="3468" priority="819">
      <formula>OR($AH$29="Di")</formula>
    </cfRule>
  </conditionalFormatting>
  <conditionalFormatting sqref="AJ28">
    <cfRule type="expression" dxfId="3467" priority="817">
      <formula>IF(COUNTIF(Fériés,AI28)&gt;0,1,0)</formula>
    </cfRule>
    <cfRule type="expression" dxfId="3466" priority="818">
      <formula>OR($V$4="Di")</formula>
    </cfRule>
  </conditionalFormatting>
  <conditionalFormatting sqref="O4">
    <cfRule type="expression" dxfId="3465" priority="815">
      <formula>IF(COUNTIF(Fériés,N4)&gt;0,1,0)</formula>
    </cfRule>
  </conditionalFormatting>
  <conditionalFormatting sqref="I4">
    <cfRule type="expression" dxfId="3464" priority="813">
      <formula>IF(COUNTIF(Fériés,H4)&gt;0,1,0)</formula>
    </cfRule>
  </conditionalFormatting>
  <conditionalFormatting sqref="C4">
    <cfRule type="expression" dxfId="3463" priority="811">
      <formula>IF(COUNTIF(Fériés,B4)&gt;0,1,0)</formula>
    </cfRule>
  </conditionalFormatting>
  <conditionalFormatting sqref="C5">
    <cfRule type="expression" dxfId="3462" priority="809">
      <formula>IF(COUNTIF(Fériés,B5)&gt;0,1,0)</formula>
    </cfRule>
  </conditionalFormatting>
  <conditionalFormatting sqref="R7">
    <cfRule type="expression" dxfId="3461" priority="790">
      <formula>OR($P$7="Di")</formula>
    </cfRule>
  </conditionalFormatting>
  <conditionalFormatting sqref="R8">
    <cfRule type="expression" dxfId="3460" priority="789">
      <formula>OR($P$8="Di")</formula>
    </cfRule>
  </conditionalFormatting>
  <conditionalFormatting sqref="R6">
    <cfRule type="expression" dxfId="3459" priority="787">
      <formula>OR($P$6="Di")</formula>
    </cfRule>
  </conditionalFormatting>
  <conditionalFormatting sqref="R9">
    <cfRule type="expression" dxfId="3458" priority="786">
      <formula>OR($P$9="Di")</formula>
    </cfRule>
  </conditionalFormatting>
  <conditionalFormatting sqref="R10">
    <cfRule type="expression" dxfId="3457" priority="785">
      <formula>OR($P$10="Di")</formula>
    </cfRule>
  </conditionalFormatting>
  <conditionalFormatting sqref="R11">
    <cfRule type="expression" dxfId="3456" priority="784">
      <formula>OR($P$11="Di")</formula>
    </cfRule>
  </conditionalFormatting>
  <conditionalFormatting sqref="R12">
    <cfRule type="expression" dxfId="3455" priority="783">
      <formula>OR($P$12="Di")</formula>
    </cfRule>
  </conditionalFormatting>
  <conditionalFormatting sqref="R13">
    <cfRule type="expression" dxfId="3454" priority="782">
      <formula>OR($P$13="Di")</formula>
    </cfRule>
  </conditionalFormatting>
  <conditionalFormatting sqref="R14">
    <cfRule type="expression" dxfId="3453" priority="781">
      <formula>OR($P$14="Di")</formula>
    </cfRule>
  </conditionalFormatting>
  <conditionalFormatting sqref="R15">
    <cfRule type="expression" dxfId="3452" priority="780">
      <formula>OR($P$15="Di")</formula>
    </cfRule>
  </conditionalFormatting>
  <conditionalFormatting sqref="R16">
    <cfRule type="expression" dxfId="3451" priority="779">
      <formula>OR($P$16="Di")</formula>
    </cfRule>
  </conditionalFormatting>
  <conditionalFormatting sqref="R17">
    <cfRule type="expression" dxfId="3450" priority="778">
      <formula>OR($P$17="Di")</formula>
    </cfRule>
  </conditionalFormatting>
  <conditionalFormatting sqref="R18">
    <cfRule type="expression" dxfId="3449" priority="777">
      <formula>OR($P$18="Di")</formula>
    </cfRule>
  </conditionalFormatting>
  <conditionalFormatting sqref="R19">
    <cfRule type="expression" dxfId="3448" priority="776">
      <formula>OR($P$19="Di")</formula>
    </cfRule>
  </conditionalFormatting>
  <conditionalFormatting sqref="R20">
    <cfRule type="expression" dxfId="3447" priority="775">
      <formula>OR($P$20="Di")</formula>
    </cfRule>
  </conditionalFormatting>
  <conditionalFormatting sqref="R21">
    <cfRule type="expression" dxfId="3446" priority="774">
      <formula>OR($P$21="Di")</formula>
    </cfRule>
  </conditionalFormatting>
  <conditionalFormatting sqref="R22">
    <cfRule type="expression" dxfId="3445" priority="773">
      <formula>OR($P$22="Di")</formula>
    </cfRule>
  </conditionalFormatting>
  <conditionalFormatting sqref="R23">
    <cfRule type="expression" dxfId="3444" priority="772">
      <formula>OR($P$23="Di")</formula>
    </cfRule>
  </conditionalFormatting>
  <conditionalFormatting sqref="R24">
    <cfRule type="expression" dxfId="3443" priority="771">
      <formula>OR($P$24="Di")</formula>
    </cfRule>
  </conditionalFormatting>
  <conditionalFormatting sqref="R25">
    <cfRule type="expression" dxfId="3442" priority="770">
      <formula>OR($P$25="Di")</formula>
    </cfRule>
  </conditionalFormatting>
  <conditionalFormatting sqref="R26">
    <cfRule type="expression" dxfId="3441" priority="769">
      <formula>OR($P$26="Di")</formula>
    </cfRule>
  </conditionalFormatting>
  <conditionalFormatting sqref="R27">
    <cfRule type="expression" dxfId="3440" priority="768">
      <formula>OR($P$27="Di")</formula>
    </cfRule>
  </conditionalFormatting>
  <conditionalFormatting sqref="R28">
    <cfRule type="expression" dxfId="3439" priority="767">
      <formula>OR($P$28="Di")</formula>
    </cfRule>
  </conditionalFormatting>
  <conditionalFormatting sqref="R29">
    <cfRule type="expression" dxfId="3438" priority="766">
      <formula>OR($P$29="Di")</formula>
    </cfRule>
  </conditionalFormatting>
  <conditionalFormatting sqref="R30">
    <cfRule type="expression" dxfId="3437" priority="765">
      <formula>OR($P$30="Di")</formula>
    </cfRule>
  </conditionalFormatting>
  <conditionalFormatting sqref="R31">
    <cfRule type="expression" dxfId="3436" priority="764">
      <formula>OR($P$31="Di")</formula>
    </cfRule>
  </conditionalFormatting>
  <conditionalFormatting sqref="R32">
    <cfRule type="expression" dxfId="3435" priority="763">
      <formula>OR($P$32="Di")</formula>
    </cfRule>
  </conditionalFormatting>
  <conditionalFormatting sqref="R33">
    <cfRule type="expression" dxfId="3434" priority="762">
      <formula>OR($P$33="Di")</formula>
    </cfRule>
  </conditionalFormatting>
  <conditionalFormatting sqref="L5">
    <cfRule type="expression" dxfId="3433" priority="759">
      <formula>OR($J$5="Di")</formula>
    </cfRule>
  </conditionalFormatting>
  <conditionalFormatting sqref="O6">
    <cfRule type="expression" dxfId="3432" priority="756">
      <formula>OR($M$6="Di")</formula>
    </cfRule>
  </conditionalFormatting>
  <conditionalFormatting sqref="O8">
    <cfRule type="expression" dxfId="3431" priority="754">
      <formula>OR($M$8="Di")</formula>
    </cfRule>
  </conditionalFormatting>
  <conditionalFormatting sqref="O9">
    <cfRule type="expression" dxfId="3430" priority="753">
      <formula>OR($M$9="Di")</formula>
    </cfRule>
  </conditionalFormatting>
  <conditionalFormatting sqref="O10">
    <cfRule type="expression" dxfId="3429" priority="752">
      <formula>OR($M$10="Di")</formula>
    </cfRule>
  </conditionalFormatting>
  <conditionalFormatting sqref="O11">
    <cfRule type="expression" dxfId="3428" priority="751">
      <formula>OR($M$11="Di")</formula>
    </cfRule>
  </conditionalFormatting>
  <conditionalFormatting sqref="O12">
    <cfRule type="expression" dxfId="3427" priority="750">
      <formula>OR($M$12="Di")</formula>
    </cfRule>
  </conditionalFormatting>
  <conditionalFormatting sqref="O13">
    <cfRule type="expression" dxfId="3426" priority="749">
      <formula>OR($M$13="Di")</formula>
    </cfRule>
  </conditionalFormatting>
  <conditionalFormatting sqref="O14">
    <cfRule type="expression" dxfId="3425" priority="748">
      <formula>OR($M$14="Di")</formula>
    </cfRule>
  </conditionalFormatting>
  <conditionalFormatting sqref="O15">
    <cfRule type="expression" dxfId="3424" priority="747">
      <formula>OR($M$15="Di")</formula>
    </cfRule>
  </conditionalFormatting>
  <conditionalFormatting sqref="O16">
    <cfRule type="expression" dxfId="3423" priority="746">
      <formula>OR($M$16="Di")</formula>
    </cfRule>
  </conditionalFormatting>
  <conditionalFormatting sqref="O17">
    <cfRule type="expression" dxfId="3422" priority="745">
      <formula>OR($M$17="Di")</formula>
    </cfRule>
  </conditionalFormatting>
  <conditionalFormatting sqref="O18">
    <cfRule type="expression" dxfId="3421" priority="744">
      <formula>OR($M$18="Di")</formula>
    </cfRule>
  </conditionalFormatting>
  <conditionalFormatting sqref="O19">
    <cfRule type="expression" dxfId="3420" priority="743">
      <formula>OR($M$19="Di")</formula>
    </cfRule>
  </conditionalFormatting>
  <conditionalFormatting sqref="O20">
    <cfRule type="expression" dxfId="3419" priority="742">
      <formula>OR($M$20="Di")</formula>
    </cfRule>
  </conditionalFormatting>
  <conditionalFormatting sqref="O21">
    <cfRule type="expression" dxfId="3418" priority="741">
      <formula>OR($M$21="Di")</formula>
    </cfRule>
  </conditionalFormatting>
  <conditionalFormatting sqref="O22">
    <cfRule type="expression" dxfId="3417" priority="740">
      <formula>OR($M$22="Di")</formula>
    </cfRule>
  </conditionalFormatting>
  <conditionalFormatting sqref="O23">
    <cfRule type="expression" dxfId="3416" priority="739">
      <formula>OR($M$23="Di")</formula>
    </cfRule>
  </conditionalFormatting>
  <conditionalFormatting sqref="O24">
    <cfRule type="expression" dxfId="3415" priority="738">
      <formula>OR($M$24="Di")</formula>
    </cfRule>
  </conditionalFormatting>
  <conditionalFormatting sqref="O25">
    <cfRule type="expression" dxfId="3414" priority="737">
      <formula>OR($M$25="Di")</formula>
    </cfRule>
  </conditionalFormatting>
  <conditionalFormatting sqref="O26">
    <cfRule type="expression" dxfId="3413" priority="736">
      <formula>OR($M$26="Di")</formula>
    </cfRule>
  </conditionalFormatting>
  <conditionalFormatting sqref="O27">
    <cfRule type="expression" dxfId="3412" priority="735">
      <formula>OR($M$27="Di")</formula>
    </cfRule>
  </conditionalFormatting>
  <conditionalFormatting sqref="O28">
    <cfRule type="expression" dxfId="3411" priority="734">
      <formula>OR($M$28="Di")</formula>
    </cfRule>
  </conditionalFormatting>
  <conditionalFormatting sqref="O29">
    <cfRule type="expression" dxfId="3410" priority="733">
      <formula>OR($M$29="Di")</formula>
    </cfRule>
  </conditionalFormatting>
  <conditionalFormatting sqref="O30">
    <cfRule type="expression" dxfId="3409" priority="732">
      <formula>OR($M$30="Di")</formula>
    </cfRule>
  </conditionalFormatting>
  <conditionalFormatting sqref="O31">
    <cfRule type="expression" dxfId="3408" priority="731">
      <formula>OR($M$31="Di")</formula>
    </cfRule>
  </conditionalFormatting>
  <conditionalFormatting sqref="O32">
    <cfRule type="expression" dxfId="3407" priority="730">
      <formula>OR($M$32="Di")</formula>
    </cfRule>
  </conditionalFormatting>
  <conditionalFormatting sqref="O33">
    <cfRule type="expression" dxfId="3406" priority="729">
      <formula>OR($M$33="Di")</formula>
    </cfRule>
  </conditionalFormatting>
  <conditionalFormatting sqref="O34">
    <cfRule type="expression" dxfId="3405" priority="728">
      <formula>OR($M$34="Di")</formula>
    </cfRule>
  </conditionalFormatting>
  <conditionalFormatting sqref="L4">
    <cfRule type="expression" dxfId="3404" priority="727">
      <formula>IF(COUNTIF(Fériés,K4)&gt;0,1,0)</formula>
    </cfRule>
  </conditionalFormatting>
  <conditionalFormatting sqref="L4">
    <cfRule type="expression" dxfId="3403" priority="725">
      <formula>IF(COUNTIF(Fériés,K4)&gt;0,1,0)</formula>
    </cfRule>
    <cfRule type="expression" dxfId="3402" priority="726">
      <formula>OR($J$4="Di")</formula>
    </cfRule>
  </conditionalFormatting>
  <conditionalFormatting sqref="L6">
    <cfRule type="expression" dxfId="3401" priority="723">
      <formula>OR($J$6="Di")</formula>
    </cfRule>
  </conditionalFormatting>
  <conditionalFormatting sqref="L7">
    <cfRule type="expression" dxfId="3400" priority="722">
      <formula>OR($J$7="Di")</formula>
    </cfRule>
  </conditionalFormatting>
  <conditionalFormatting sqref="O4">
    <cfRule type="expression" dxfId="3399" priority="694">
      <formula>IF(COUNTIF(Fériés,N4)&gt;0,1,0)</formula>
    </cfRule>
  </conditionalFormatting>
  <conditionalFormatting sqref="O4">
    <cfRule type="expression" dxfId="3398" priority="692">
      <formula>IF(COUNTIF(Fériés,N4)&gt;0,1,0)</formula>
    </cfRule>
    <cfRule type="expression" dxfId="3397" priority="693">
      <formula>OR($M$4="Di")</formula>
    </cfRule>
  </conditionalFormatting>
  <conditionalFormatting sqref="X4">
    <cfRule type="expression" dxfId="3396" priority="691">
      <formula>IF(COUNTIF(Fériés,W4)&gt;0,1,0)</formula>
    </cfRule>
  </conditionalFormatting>
  <conditionalFormatting sqref="X4">
    <cfRule type="expression" dxfId="3395" priority="688">
      <formula>IF(COUNTIF(Fériés,W4)&gt;0,1,0)</formula>
    </cfRule>
  </conditionalFormatting>
  <conditionalFormatting sqref="X4">
    <cfRule type="expression" dxfId="3394" priority="686">
      <formula>IF(COUNTIF(Fériés,W4)&gt;0,1,0)</formula>
    </cfRule>
  </conditionalFormatting>
  <conditionalFormatting sqref="AJ28">
    <cfRule type="expression" dxfId="3393" priority="684">
      <formula>IF(COUNTIF(Fériés,AI28)&gt;0,1,0)</formula>
    </cfRule>
    <cfRule type="expression" dxfId="3392" priority="685">
      <formula>OR($V$4="Di")</formula>
    </cfRule>
  </conditionalFormatting>
  <conditionalFormatting sqref="AJ28">
    <cfRule type="expression" dxfId="3391" priority="683">
      <formula>IF(COUNTIF(Fériés,AI28)&gt;0,1,0)</formula>
    </cfRule>
  </conditionalFormatting>
  <conditionalFormatting sqref="AJ28">
    <cfRule type="expression" dxfId="3390" priority="681">
      <formula>IF(COUNTIF(Fériés,AI28)&gt;0,1,0)</formula>
    </cfRule>
    <cfRule type="expression" dxfId="3389" priority="682">
      <formula>OR($V$4="Di")</formula>
    </cfRule>
  </conditionalFormatting>
  <conditionalFormatting sqref="AJ28">
    <cfRule type="expression" dxfId="3388" priority="680">
      <formula>IF(COUNTIF(Fériés,AI28)&gt;0,1,0)</formula>
    </cfRule>
  </conditionalFormatting>
  <conditionalFormatting sqref="AJ28">
    <cfRule type="expression" dxfId="3387" priority="678">
      <formula>IF(COUNTIF(Fériés,AI28)&gt;0,1,0)</formula>
    </cfRule>
    <cfRule type="expression" dxfId="3386" priority="679">
      <formula>OR($J$4="Di")</formula>
    </cfRule>
  </conditionalFormatting>
  <conditionalFormatting sqref="AJ29">
    <cfRule type="expression" dxfId="3385" priority="676">
      <formula>IF(COUNTIF(Fériés,AI29)&gt;0,1,0)</formula>
    </cfRule>
    <cfRule type="expression" dxfId="3384" priority="677">
      <formula>OR($V$4="Di")</formula>
    </cfRule>
  </conditionalFormatting>
  <conditionalFormatting sqref="AJ29">
    <cfRule type="expression" dxfId="3383" priority="675">
      <formula>IF(COUNTIF(Fériés,AI29)&gt;0,1,0)</formula>
    </cfRule>
  </conditionalFormatting>
  <conditionalFormatting sqref="AJ29">
    <cfRule type="expression" dxfId="3382" priority="673">
      <formula>IF(COUNTIF(Fériés,AI29)&gt;0,1,0)</formula>
    </cfRule>
    <cfRule type="expression" dxfId="3381" priority="674">
      <formula>OR($V$4="Di")</formula>
    </cfRule>
  </conditionalFormatting>
  <conditionalFormatting sqref="AJ29">
    <cfRule type="expression" dxfId="3380" priority="672">
      <formula>IF(COUNTIF(Fériés,AI29)&gt;0,1,0)</formula>
    </cfRule>
  </conditionalFormatting>
  <conditionalFormatting sqref="AJ29">
    <cfRule type="expression" dxfId="3379" priority="670">
      <formula>IF(COUNTIF(Fériés,AI29)&gt;0,1,0)</formula>
    </cfRule>
    <cfRule type="expression" dxfId="3378" priority="671">
      <formula>OR($J$4="Di")</formula>
    </cfRule>
  </conditionalFormatting>
  <conditionalFormatting sqref="I4">
    <cfRule type="expression" dxfId="3377" priority="669">
      <formula>IF(COUNTIF(Fériés,H4)&gt;0,1,0)</formula>
    </cfRule>
  </conditionalFormatting>
  <conditionalFormatting sqref="I4">
    <cfRule type="expression" dxfId="3376" priority="667">
      <formula>IF(COUNTIF(Fériés,H4)&gt;0,1,0)</formula>
    </cfRule>
  </conditionalFormatting>
  <conditionalFormatting sqref="I4">
    <cfRule type="expression" dxfId="3375" priority="665">
      <formula>IF(COUNTIF(Fériés,H4)&gt;0,1,0)</formula>
    </cfRule>
  </conditionalFormatting>
  <conditionalFormatting sqref="I4">
    <cfRule type="expression" dxfId="3374" priority="664">
      <formula>IF(COUNTIF(Fériés,H4)&gt;0,1,0)</formula>
    </cfRule>
    <cfRule type="expression" dxfId="3373" priority="666">
      <formula>OR($G$4="Di")</formula>
    </cfRule>
  </conditionalFormatting>
  <conditionalFormatting sqref="C5">
    <cfRule type="expression" dxfId="3372" priority="663">
      <formula>IF(COUNTIF(Fériés,B5)&gt;0,1,0)</formula>
    </cfRule>
  </conditionalFormatting>
  <conditionalFormatting sqref="C5">
    <cfRule type="expression" dxfId="3371" priority="661">
      <formula>IF(COUNTIF(Fériés,B5)&gt;0,1,0)</formula>
    </cfRule>
  </conditionalFormatting>
  <conditionalFormatting sqref="C5">
    <cfRule type="expression" dxfId="3370" priority="659">
      <formula>IF(COUNTIF(Fériés,B5)&gt;0,1,0)</formula>
    </cfRule>
  </conditionalFormatting>
  <conditionalFormatting sqref="C5">
    <cfRule type="expression" dxfId="3369" priority="658">
      <formula>IF(COUNTIF(Fériés,B5)&gt;0,1,0)</formula>
    </cfRule>
    <cfRule type="expression" dxfId="3368" priority="660">
      <formula>OR($A$4="Di")</formula>
    </cfRule>
  </conditionalFormatting>
  <conditionalFormatting sqref="C4">
    <cfRule type="expression" dxfId="3367" priority="657">
      <formula>IF(COUNTIF(Fériés,B4)&gt;0,1,0)</formula>
    </cfRule>
  </conditionalFormatting>
  <conditionalFormatting sqref="C4">
    <cfRule type="expression" dxfId="3366" priority="655">
      <formula>IF(COUNTIF(Fériés,B4)&gt;0,1,0)</formula>
    </cfRule>
  </conditionalFormatting>
  <conditionalFormatting sqref="C4">
    <cfRule type="expression" dxfId="3365" priority="653">
      <formula>IF(COUNTIF(Fériés,B4)&gt;0,1,0)</formula>
    </cfRule>
  </conditionalFormatting>
  <conditionalFormatting sqref="C4">
    <cfRule type="expression" dxfId="3364" priority="652">
      <formula>IF(COUNTIF(Fériés,B4)&gt;0,1,0)</formula>
    </cfRule>
    <cfRule type="expression" dxfId="3363" priority="654">
      <formula>OR($A$4="Di")</formula>
    </cfRule>
  </conditionalFormatting>
  <conditionalFormatting sqref="L21">
    <cfRule type="expression" dxfId="3362" priority="651">
      <formula>IF(COUNTIF(Fériés,K21)&gt;0,1,0)</formula>
    </cfRule>
  </conditionalFormatting>
  <conditionalFormatting sqref="L21">
    <cfRule type="expression" dxfId="3361" priority="649">
      <formula>IF(COUNTIF(Fériés,K21)&gt;0,1,0)</formula>
    </cfRule>
  </conditionalFormatting>
  <conditionalFormatting sqref="L21">
    <cfRule type="expression" dxfId="3360" priority="648">
      <formula>IF(COUNTIF(Fériés,K21)&gt;0,1,0)</formula>
    </cfRule>
  </conditionalFormatting>
  <conditionalFormatting sqref="L21">
    <cfRule type="expression" dxfId="3359" priority="646">
      <formula>IF(COUNTIF(Fériés,K21)&gt;0,1,0)</formula>
    </cfRule>
  </conditionalFormatting>
  <conditionalFormatting sqref="L7">
    <cfRule type="expression" dxfId="3358" priority="645">
      <formula>IF(COUNTIF(Fériés,K7)&gt;0,1,0)</formula>
    </cfRule>
  </conditionalFormatting>
  <conditionalFormatting sqref="L7">
    <cfRule type="expression" dxfId="3357" priority="643">
      <formula>IF(COUNTIF(Fériés,K7)&gt;0,1,0)</formula>
    </cfRule>
  </conditionalFormatting>
  <conditionalFormatting sqref="L5">
    <cfRule type="expression" dxfId="3356" priority="642">
      <formula>IF(COUNTIF(Fériés,K5)&gt;0,1,0)</formula>
    </cfRule>
  </conditionalFormatting>
  <conditionalFormatting sqref="L5">
    <cfRule type="expression" dxfId="3355" priority="640">
      <formula>IF(COUNTIF(Fériés,K5)&gt;0,1,0)</formula>
    </cfRule>
  </conditionalFormatting>
  <conditionalFormatting sqref="L6">
    <cfRule type="expression" dxfId="3354" priority="639">
      <formula>OR($J$6="Di")</formula>
    </cfRule>
  </conditionalFormatting>
  <conditionalFormatting sqref="L6">
    <cfRule type="expression" dxfId="3353" priority="638">
      <formula>IF(COUNTIF(Fériés,K6)&gt;0,1,0)</formula>
    </cfRule>
  </conditionalFormatting>
  <conditionalFormatting sqref="L6">
    <cfRule type="expression" dxfId="3352" priority="636">
      <formula>IF(COUNTIF(Fériés,K6)&gt;0,1,0)</formula>
    </cfRule>
    <cfRule type="expression" dxfId="3351" priority="637">
      <formula>OR($J$6="Di")</formula>
    </cfRule>
  </conditionalFormatting>
  <conditionalFormatting sqref="L8">
    <cfRule type="expression" dxfId="3350" priority="635">
      <formula>OR($J$8="Di")</formula>
    </cfRule>
  </conditionalFormatting>
  <conditionalFormatting sqref="L8">
    <cfRule type="expression" dxfId="3349" priority="634">
      <formula>IF(COUNTIF(Fériés,K8)&gt;0,1,0)</formula>
    </cfRule>
  </conditionalFormatting>
  <conditionalFormatting sqref="L8">
    <cfRule type="expression" dxfId="3348" priority="633">
      <formula>IF(COUNTIF(Fériés,K8)&gt;0,1,0)</formula>
    </cfRule>
  </conditionalFormatting>
  <conditionalFormatting sqref="L9">
    <cfRule type="expression" dxfId="3347" priority="632">
      <formula>OR($J$9="Di")</formula>
    </cfRule>
  </conditionalFormatting>
  <conditionalFormatting sqref="L9">
    <cfRule type="expression" dxfId="3346" priority="631">
      <formula>IF(COUNTIF(Fériés,K9)&gt;0,1,0)</formula>
    </cfRule>
  </conditionalFormatting>
  <conditionalFormatting sqref="L9">
    <cfRule type="expression" dxfId="3345" priority="630">
      <formula>IF(COUNTIF(Fériés,K9)&gt;0,1,0)</formula>
    </cfRule>
  </conditionalFormatting>
  <conditionalFormatting sqref="L10">
    <cfRule type="expression" dxfId="3344" priority="629">
      <formula>OR($J$10="Di")</formula>
    </cfRule>
  </conditionalFormatting>
  <conditionalFormatting sqref="L10">
    <cfRule type="expression" dxfId="3343" priority="628">
      <formula>IF(COUNTIF(Fériés,K10)&gt;0,1,0)</formula>
    </cfRule>
  </conditionalFormatting>
  <conditionalFormatting sqref="L10">
    <cfRule type="expression" dxfId="3342" priority="627">
      <formula>IF(COUNTIF(Fériés,K10)&gt;0,1,0)</formula>
    </cfRule>
  </conditionalFormatting>
  <conditionalFormatting sqref="L11">
    <cfRule type="expression" dxfId="3341" priority="626">
      <formula>OR($J$11="Di")</formula>
    </cfRule>
  </conditionalFormatting>
  <conditionalFormatting sqref="L11">
    <cfRule type="expression" dxfId="3340" priority="625">
      <formula>IF(COUNTIF(Fériés,K11)&gt;0,1,0)</formula>
    </cfRule>
  </conditionalFormatting>
  <conditionalFormatting sqref="L11">
    <cfRule type="expression" dxfId="3339" priority="624">
      <formula>IF(COUNTIF(Fériés,K11)&gt;0,1,0)</formula>
    </cfRule>
  </conditionalFormatting>
  <conditionalFormatting sqref="L12">
    <cfRule type="expression" dxfId="3338" priority="623">
      <formula>OR($J$12="Di")</formula>
    </cfRule>
  </conditionalFormatting>
  <conditionalFormatting sqref="L12">
    <cfRule type="expression" dxfId="3337" priority="622">
      <formula>IF(COUNTIF(Fériés,K12)&gt;0,1,0)</formula>
    </cfRule>
  </conditionalFormatting>
  <conditionalFormatting sqref="L12">
    <cfRule type="expression" dxfId="3336" priority="621">
      <formula>IF(COUNTIF(Fériés,K12)&gt;0,1,0)</formula>
    </cfRule>
  </conditionalFormatting>
  <conditionalFormatting sqref="L13">
    <cfRule type="expression" dxfId="3335" priority="620">
      <formula>OR($J$13="Di")</formula>
    </cfRule>
  </conditionalFormatting>
  <conditionalFormatting sqref="L13">
    <cfRule type="expression" dxfId="3334" priority="619">
      <formula>IF(COUNTIF(Fériés,K13)&gt;0,1,0)</formula>
    </cfRule>
  </conditionalFormatting>
  <conditionalFormatting sqref="L13">
    <cfRule type="expression" dxfId="3333" priority="618">
      <formula>IF(COUNTIF(Fériés,K13)&gt;0,1,0)</formula>
    </cfRule>
  </conditionalFormatting>
  <conditionalFormatting sqref="L14">
    <cfRule type="expression" dxfId="3332" priority="617">
      <formula>OR($J$14="Di")</formula>
    </cfRule>
  </conditionalFormatting>
  <conditionalFormatting sqref="L14">
    <cfRule type="expression" dxfId="3331" priority="616">
      <formula>IF(COUNTIF(Fériés,K14)&gt;0,1,0)</formula>
    </cfRule>
  </conditionalFormatting>
  <conditionalFormatting sqref="L14">
    <cfRule type="expression" dxfId="3330" priority="615">
      <formula>IF(COUNTIF(Fériés,K14)&gt;0,1,0)</formula>
    </cfRule>
  </conditionalFormatting>
  <conditionalFormatting sqref="L15">
    <cfRule type="expression" dxfId="3329" priority="614">
      <formula>OR($J$15="Di")</formula>
    </cfRule>
  </conditionalFormatting>
  <conditionalFormatting sqref="L15">
    <cfRule type="expression" dxfId="3328" priority="613">
      <formula>IF(COUNTIF(Fériés,K15)&gt;0,1,0)</formula>
    </cfRule>
  </conditionalFormatting>
  <conditionalFormatting sqref="L15">
    <cfRule type="expression" dxfId="3327" priority="612">
      <formula>IF(COUNTIF(Fériés,K15)&gt;0,1,0)</formula>
    </cfRule>
  </conditionalFormatting>
  <conditionalFormatting sqref="L16">
    <cfRule type="expression" dxfId="3326" priority="611">
      <formula>OR($J$16="Di")</formula>
    </cfRule>
  </conditionalFormatting>
  <conditionalFormatting sqref="L16">
    <cfRule type="expression" dxfId="3325" priority="610">
      <formula>IF(COUNTIF(Fériés,K16)&gt;0,1,0)</formula>
    </cfRule>
  </conditionalFormatting>
  <conditionalFormatting sqref="L16">
    <cfRule type="expression" dxfId="3324" priority="609">
      <formula>IF(COUNTIF(Fériés,K16)&gt;0,1,0)</formula>
    </cfRule>
  </conditionalFormatting>
  <conditionalFormatting sqref="L17">
    <cfRule type="expression" dxfId="3323" priority="608">
      <formula>IF(COUNTIF(Fériés,J5)&gt;0,1,0)</formula>
    </cfRule>
  </conditionalFormatting>
  <conditionalFormatting sqref="L17">
    <cfRule type="expression" dxfId="3322" priority="607">
      <formula>OR($J$17="Di")</formula>
    </cfRule>
  </conditionalFormatting>
  <conditionalFormatting sqref="L17">
    <cfRule type="expression" dxfId="3321" priority="606">
      <formula>IF(COUNTIF(Fériés,K17)&gt;0,1,0)</formula>
    </cfRule>
  </conditionalFormatting>
  <conditionalFormatting sqref="L17">
    <cfRule type="expression" dxfId="3320" priority="605">
      <formula>IF(COUNTIF(Fériés,K17)&gt;0,1,0)</formula>
    </cfRule>
  </conditionalFormatting>
  <conditionalFormatting sqref="L18">
    <cfRule type="expression" dxfId="3319" priority="604">
      <formula>IF(COUNTIF(Fériés,J6)&gt;0,1,0)</formula>
    </cfRule>
  </conditionalFormatting>
  <conditionalFormatting sqref="L18">
    <cfRule type="expression" dxfId="3318" priority="603">
      <formula>OR($J$18="Di")</formula>
    </cfRule>
  </conditionalFormatting>
  <conditionalFormatting sqref="L18">
    <cfRule type="expression" dxfId="3317" priority="602">
      <formula>IF(COUNTIF(Fériés,K18)&gt;0,1,0)</formula>
    </cfRule>
  </conditionalFormatting>
  <conditionalFormatting sqref="L18">
    <cfRule type="expression" dxfId="3316" priority="601">
      <formula>IF(COUNTIF(Fériés,K18)&gt;0,1,0)</formula>
    </cfRule>
  </conditionalFormatting>
  <conditionalFormatting sqref="L19">
    <cfRule type="expression" dxfId="3315" priority="600">
      <formula>IF(COUNTIF(Fériés,J7)&gt;0,1,0)</formula>
    </cfRule>
  </conditionalFormatting>
  <conditionalFormatting sqref="L19">
    <cfRule type="expression" dxfId="3314" priority="599">
      <formula>OR($J$19="Di")</formula>
    </cfRule>
  </conditionalFormatting>
  <conditionalFormatting sqref="L19">
    <cfRule type="expression" dxfId="3313" priority="598">
      <formula>IF(COUNTIF(Fériés,K19)&gt;0,1,0)</formula>
    </cfRule>
  </conditionalFormatting>
  <conditionalFormatting sqref="L19">
    <cfRule type="expression" dxfId="3312" priority="597">
      <formula>IF(COUNTIF(Fériés,K19)&gt;0,1,0)</formula>
    </cfRule>
  </conditionalFormatting>
  <conditionalFormatting sqref="L20">
    <cfRule type="expression" dxfId="3311" priority="596">
      <formula>IF(COUNTIF(Fériés,J8)&gt;0,1,0)</formula>
    </cfRule>
  </conditionalFormatting>
  <conditionalFormatting sqref="L20">
    <cfRule type="expression" dxfId="3310" priority="595">
      <formula>OR($J$20="Di")</formula>
    </cfRule>
  </conditionalFormatting>
  <conditionalFormatting sqref="L20">
    <cfRule type="expression" dxfId="3309" priority="594">
      <formula>IF(COUNTIF(Fériés,K20)&gt;0,1,0)</formula>
    </cfRule>
  </conditionalFormatting>
  <conditionalFormatting sqref="L20">
    <cfRule type="expression" dxfId="3308" priority="593">
      <formula>IF(COUNTIF(Fériés,K20)&gt;0,1,0)</formula>
    </cfRule>
  </conditionalFormatting>
  <conditionalFormatting sqref="L21">
    <cfRule type="expression" dxfId="3307" priority="592">
      <formula>IF(COUNTIF(Fériés,J9)&gt;0,1,0)</formula>
    </cfRule>
  </conditionalFormatting>
  <conditionalFormatting sqref="L21">
    <cfRule type="expression" dxfId="3306" priority="591">
      <formula>OR($J$21="Di")</formula>
    </cfRule>
  </conditionalFormatting>
  <conditionalFormatting sqref="L21">
    <cfRule type="expression" dxfId="3305" priority="590">
      <formula>IF(COUNTIF(Fériés,K21)&gt;0,1,0)</formula>
    </cfRule>
  </conditionalFormatting>
  <conditionalFormatting sqref="L21">
    <cfRule type="expression" dxfId="3304" priority="589">
      <formula>IF(COUNTIF(Fériés,K21)&gt;0,1,0)</formula>
    </cfRule>
  </conditionalFormatting>
  <conditionalFormatting sqref="L22">
    <cfRule type="expression" dxfId="3303" priority="587">
      <formula>IF(COUNTIF(Fériés,K22)&gt;0,1,0)</formula>
    </cfRule>
  </conditionalFormatting>
  <conditionalFormatting sqref="L22">
    <cfRule type="expression" dxfId="3302" priority="585">
      <formula>IF(COUNTIF(Fériés,K22)&gt;0,1,0)</formula>
    </cfRule>
  </conditionalFormatting>
  <conditionalFormatting sqref="L22">
    <cfRule type="expression" dxfId="3301" priority="584">
      <formula>IF(COUNTIF(Fériés,K22)&gt;0,1,0)</formula>
    </cfRule>
  </conditionalFormatting>
  <conditionalFormatting sqref="L22">
    <cfRule type="expression" dxfId="3300" priority="583">
      <formula>IF(COUNTIF(Fériés,K22)&gt;0,1,0)</formula>
    </cfRule>
  </conditionalFormatting>
  <conditionalFormatting sqref="L22">
    <cfRule type="expression" dxfId="3299" priority="582">
      <formula>IF(COUNTIF(Fériés,J10)&gt;0,1,0)</formula>
    </cfRule>
  </conditionalFormatting>
  <conditionalFormatting sqref="L22">
    <cfRule type="expression" dxfId="3298" priority="581">
      <formula>OR($J$22="Di")</formula>
    </cfRule>
  </conditionalFormatting>
  <conditionalFormatting sqref="L22">
    <cfRule type="expression" dxfId="3297" priority="580">
      <formula>IF(COUNTIF(Fériés,K22)&gt;0,1,0)</formula>
    </cfRule>
  </conditionalFormatting>
  <conditionalFormatting sqref="L22">
    <cfRule type="expression" dxfId="3296" priority="579">
      <formula>IF(COUNTIF(Fériés,K22)&gt;0,1,0)</formula>
    </cfRule>
  </conditionalFormatting>
  <conditionalFormatting sqref="L23">
    <cfRule type="expression" dxfId="3295" priority="576">
      <formula>IF(COUNTIF(Fériés,K23)&gt;0,1,0)</formula>
    </cfRule>
  </conditionalFormatting>
  <conditionalFormatting sqref="L23">
    <cfRule type="expression" dxfId="3294" priority="575">
      <formula>IF(COUNTIF(Fériés,K23)&gt;0,1,0)</formula>
    </cfRule>
  </conditionalFormatting>
  <conditionalFormatting sqref="L23">
    <cfRule type="expression" dxfId="3293" priority="574">
      <formula>IF(COUNTIF(Fériés,K23)&gt;0,1,0)</formula>
    </cfRule>
  </conditionalFormatting>
  <conditionalFormatting sqref="L23">
    <cfRule type="expression" dxfId="3292" priority="573">
      <formula>IF(COUNTIF(Fériés,K23)&gt;0,1,0)</formula>
    </cfRule>
  </conditionalFormatting>
  <conditionalFormatting sqref="L23">
    <cfRule type="expression" dxfId="3291" priority="572">
      <formula>IF(COUNTIF(Fériés,J11)&gt;0,1,0)</formula>
    </cfRule>
  </conditionalFormatting>
  <conditionalFormatting sqref="L23">
    <cfRule type="expression" dxfId="3290" priority="571">
      <formula>OR($J$23="Di")</formula>
    </cfRule>
  </conditionalFormatting>
  <conditionalFormatting sqref="L23">
    <cfRule type="expression" dxfId="3289" priority="570">
      <formula>IF(COUNTIF(Fériés,K23)&gt;0,1,0)</formula>
    </cfRule>
  </conditionalFormatting>
  <conditionalFormatting sqref="L23">
    <cfRule type="expression" dxfId="3288" priority="569">
      <formula>IF(COUNTIF(Fériés,K23)&gt;0,1,0)</formula>
    </cfRule>
  </conditionalFormatting>
  <conditionalFormatting sqref="L24">
    <cfRule type="expression" dxfId="3287" priority="568">
      <formula>IF(COUNTIF(Fériés,K24)&gt;0,1,0)</formula>
    </cfRule>
  </conditionalFormatting>
  <conditionalFormatting sqref="L24">
    <cfRule type="expression" dxfId="3286" priority="567">
      <formula>IF(COUNTIF(Fériés,K24)&gt;0,1,0)</formula>
    </cfRule>
  </conditionalFormatting>
  <conditionalFormatting sqref="L24">
    <cfRule type="expression" dxfId="3285" priority="566">
      <formula>IF(COUNTIF(Fériés,K24)&gt;0,1,0)</formula>
    </cfRule>
  </conditionalFormatting>
  <conditionalFormatting sqref="L24">
    <cfRule type="expression" dxfId="3284" priority="565">
      <formula>IF(COUNTIF(Fériés,K24)&gt;0,1,0)</formula>
    </cfRule>
  </conditionalFormatting>
  <conditionalFormatting sqref="L24">
    <cfRule type="expression" dxfId="3283" priority="564">
      <formula>IF(COUNTIF(Fériés,J12)&gt;0,1,0)</formula>
    </cfRule>
  </conditionalFormatting>
  <conditionalFormatting sqref="L24">
    <cfRule type="expression" dxfId="3282" priority="563">
      <formula>OR($J$24="Di")</formula>
    </cfRule>
  </conditionalFormatting>
  <conditionalFormatting sqref="L24">
    <cfRule type="expression" dxfId="3281" priority="562">
      <formula>IF(COUNTIF(Fériés,K24)&gt;0,1,0)</formula>
    </cfRule>
  </conditionalFormatting>
  <conditionalFormatting sqref="L24">
    <cfRule type="expression" dxfId="3280" priority="561">
      <formula>IF(COUNTIF(Fériés,K24)&gt;0,1,0)</formula>
    </cfRule>
  </conditionalFormatting>
  <conditionalFormatting sqref="L25">
    <cfRule type="expression" dxfId="3279" priority="560">
      <formula>IF(COUNTIF(Fériés,K25)&gt;0,1,0)</formula>
    </cfRule>
  </conditionalFormatting>
  <conditionalFormatting sqref="L25">
    <cfRule type="expression" dxfId="3278" priority="559">
      <formula>IF(COUNTIF(Fériés,K25)&gt;0,1,0)</formula>
    </cfRule>
  </conditionalFormatting>
  <conditionalFormatting sqref="L25">
    <cfRule type="expression" dxfId="3277" priority="558">
      <formula>IF(COUNTIF(Fériés,K25)&gt;0,1,0)</formula>
    </cfRule>
  </conditionalFormatting>
  <conditionalFormatting sqref="L25">
    <cfRule type="expression" dxfId="3276" priority="557">
      <formula>IF(COUNTIF(Fériés,K25)&gt;0,1,0)</formula>
    </cfRule>
  </conditionalFormatting>
  <conditionalFormatting sqref="L25">
    <cfRule type="expression" dxfId="3275" priority="556">
      <formula>IF(COUNTIF(Fériés,J13)&gt;0,1,0)</formula>
    </cfRule>
  </conditionalFormatting>
  <conditionalFormatting sqref="L25">
    <cfRule type="expression" dxfId="3274" priority="555">
      <formula>OR($J$25="Di")</formula>
    </cfRule>
  </conditionalFormatting>
  <conditionalFormatting sqref="L25">
    <cfRule type="expression" dxfId="3273" priority="554">
      <formula>IF(COUNTIF(Fériés,K25)&gt;0,1,0)</formula>
    </cfRule>
  </conditionalFormatting>
  <conditionalFormatting sqref="L25">
    <cfRule type="expression" dxfId="3272" priority="553">
      <formula>IF(COUNTIF(Fériés,K25)&gt;0,1,0)</formula>
    </cfRule>
  </conditionalFormatting>
  <conditionalFormatting sqref="L26">
    <cfRule type="expression" dxfId="3271" priority="552">
      <formula>IF(COUNTIF(Fériés,K26)&gt;0,1,0)</formula>
    </cfRule>
  </conditionalFormatting>
  <conditionalFormatting sqref="L26">
    <cfRule type="expression" dxfId="3270" priority="551">
      <formula>IF(COUNTIF(Fériés,K26)&gt;0,1,0)</formula>
    </cfRule>
  </conditionalFormatting>
  <conditionalFormatting sqref="L26">
    <cfRule type="expression" dxfId="3269" priority="550">
      <formula>IF(COUNTIF(Fériés,K26)&gt;0,1,0)</formula>
    </cfRule>
  </conditionalFormatting>
  <conditionalFormatting sqref="L26">
    <cfRule type="expression" dxfId="3268" priority="549">
      <formula>IF(COUNTIF(Fériés,K26)&gt;0,1,0)</formula>
    </cfRule>
  </conditionalFormatting>
  <conditionalFormatting sqref="L26">
    <cfRule type="expression" dxfId="3267" priority="548">
      <formula>IF(COUNTIF(Fériés,J14)&gt;0,1,0)</formula>
    </cfRule>
  </conditionalFormatting>
  <conditionalFormatting sqref="L26">
    <cfRule type="expression" dxfId="3266" priority="547">
      <formula>OR($J$26="Di")</formula>
    </cfRule>
  </conditionalFormatting>
  <conditionalFormatting sqref="L26">
    <cfRule type="expression" dxfId="3265" priority="546">
      <formula>IF(COUNTIF(Fériés,K26)&gt;0,1,0)</formula>
    </cfRule>
  </conditionalFormatting>
  <conditionalFormatting sqref="L26">
    <cfRule type="expression" dxfId="3264" priority="545">
      <formula>IF(COUNTIF(Fériés,K26)&gt;0,1,0)</formula>
    </cfRule>
  </conditionalFormatting>
  <conditionalFormatting sqref="L27">
    <cfRule type="expression" dxfId="3263" priority="543">
      <formula>IF(COUNTIF(Fériés,K27)&gt;0,1,0)</formula>
    </cfRule>
  </conditionalFormatting>
  <conditionalFormatting sqref="L27">
    <cfRule type="expression" dxfId="3262" priority="542">
      <formula>IF(COUNTIF(Fériés,K27)&gt;0,1,0)</formula>
    </cfRule>
  </conditionalFormatting>
  <conditionalFormatting sqref="L27">
    <cfRule type="expression" dxfId="3261" priority="541">
      <formula>IF(COUNTIF(Fériés,K27)&gt;0,1,0)</formula>
    </cfRule>
  </conditionalFormatting>
  <conditionalFormatting sqref="L27">
    <cfRule type="expression" dxfId="3260" priority="540">
      <formula>IF(COUNTIF(Fériés,K27)&gt;0,1,0)</formula>
    </cfRule>
  </conditionalFormatting>
  <conditionalFormatting sqref="L27">
    <cfRule type="expression" dxfId="3259" priority="539">
      <formula>IF(COUNTIF(Fériés,J15)&gt;0,1,0)</formula>
    </cfRule>
  </conditionalFormatting>
  <conditionalFormatting sqref="L27">
    <cfRule type="expression" dxfId="3258" priority="538">
      <formula>OR($J$27="Di")</formula>
    </cfRule>
  </conditionalFormatting>
  <conditionalFormatting sqref="L27">
    <cfRule type="expression" dxfId="3257" priority="537">
      <formula>IF(COUNTIF(Fériés,K27)&gt;0,1,0)</formula>
    </cfRule>
  </conditionalFormatting>
  <conditionalFormatting sqref="L27">
    <cfRule type="expression" dxfId="3256" priority="536">
      <formula>IF(COUNTIF(Fériés,K27)&gt;0,1,0)</formula>
    </cfRule>
  </conditionalFormatting>
  <conditionalFormatting sqref="L28">
    <cfRule type="expression" dxfId="3255" priority="535">
      <formula>IF(COUNTIF(Fériés,K28)&gt;0,1,0)</formula>
    </cfRule>
  </conditionalFormatting>
  <conditionalFormatting sqref="L28">
    <cfRule type="expression" dxfId="3254" priority="534">
      <formula>IF(COUNTIF(Fériés,K28)&gt;0,1,0)</formula>
    </cfRule>
  </conditionalFormatting>
  <conditionalFormatting sqref="L28">
    <cfRule type="expression" dxfId="3253" priority="533">
      <formula>IF(COUNTIF(Fériés,K28)&gt;0,1,0)</formula>
    </cfRule>
  </conditionalFormatting>
  <conditionalFormatting sqref="L28">
    <cfRule type="expression" dxfId="3252" priority="532">
      <formula>IF(COUNTIF(Fériés,K28)&gt;0,1,0)</formula>
    </cfRule>
  </conditionalFormatting>
  <conditionalFormatting sqref="L28">
    <cfRule type="expression" dxfId="3251" priority="531">
      <formula>IF(COUNTIF(Fériés,J16)&gt;0,1,0)</formula>
    </cfRule>
  </conditionalFormatting>
  <conditionalFormatting sqref="L28">
    <cfRule type="expression" dxfId="3250" priority="530">
      <formula>OR($J$28="Di")</formula>
    </cfRule>
  </conditionalFormatting>
  <conditionalFormatting sqref="L28">
    <cfRule type="expression" dxfId="3249" priority="529">
      <formula>IF(COUNTIF(Fériés,K28)&gt;0,1,0)</formula>
    </cfRule>
  </conditionalFormatting>
  <conditionalFormatting sqref="L28">
    <cfRule type="expression" dxfId="3248" priority="528">
      <formula>IF(COUNTIF(Fériés,K28)&gt;0,1,0)</formula>
    </cfRule>
  </conditionalFormatting>
  <conditionalFormatting sqref="L29">
    <cfRule type="expression" dxfId="3247" priority="527">
      <formula>IF(COUNTIF(Fériés,K29)&gt;0,1,0)</formula>
    </cfRule>
  </conditionalFormatting>
  <conditionalFormatting sqref="L29">
    <cfRule type="expression" dxfId="3246" priority="526">
      <formula>IF(COUNTIF(Fériés,K29)&gt;0,1,0)</formula>
    </cfRule>
  </conditionalFormatting>
  <conditionalFormatting sqref="L29">
    <cfRule type="expression" dxfId="3245" priority="525">
      <formula>IF(COUNTIF(Fériés,K29)&gt;0,1,0)</formula>
    </cfRule>
  </conditionalFormatting>
  <conditionalFormatting sqref="L29">
    <cfRule type="expression" dxfId="3244" priority="524">
      <formula>IF(COUNTIF(Fériés,K29)&gt;0,1,0)</formula>
    </cfRule>
  </conditionalFormatting>
  <conditionalFormatting sqref="L29">
    <cfRule type="expression" dxfId="3243" priority="523">
      <formula>IF(COUNTIF(Fériés,J17)&gt;0,1,0)</formula>
    </cfRule>
  </conditionalFormatting>
  <conditionalFormatting sqref="L29">
    <cfRule type="expression" dxfId="3242" priority="522">
      <formula>OR($J$29="Di")</formula>
    </cfRule>
  </conditionalFormatting>
  <conditionalFormatting sqref="L29">
    <cfRule type="expression" dxfId="3241" priority="521">
      <formula>IF(COUNTIF(Fériés,K29)&gt;0,1,0)</formula>
    </cfRule>
  </conditionalFormatting>
  <conditionalFormatting sqref="L29">
    <cfRule type="expression" dxfId="3240" priority="520">
      <formula>IF(COUNTIF(Fériés,K29)&gt;0,1,0)</formula>
    </cfRule>
  </conditionalFormatting>
  <conditionalFormatting sqref="L30">
    <cfRule type="expression" dxfId="3239" priority="519">
      <formula>IF(COUNTIF(Fériés,K30)&gt;0,1,0)</formula>
    </cfRule>
  </conditionalFormatting>
  <conditionalFormatting sqref="L30">
    <cfRule type="expression" dxfId="3238" priority="518">
      <formula>IF(COUNTIF(Fériés,K30)&gt;0,1,0)</formula>
    </cfRule>
  </conditionalFormatting>
  <conditionalFormatting sqref="L30">
    <cfRule type="expression" dxfId="3237" priority="517">
      <formula>IF(COUNTIF(Fériés,K30)&gt;0,1,0)</formula>
    </cfRule>
  </conditionalFormatting>
  <conditionalFormatting sqref="L30">
    <cfRule type="expression" dxfId="3236" priority="516">
      <formula>IF(COUNTIF(Fériés,K30)&gt;0,1,0)</formula>
    </cfRule>
  </conditionalFormatting>
  <conditionalFormatting sqref="L30">
    <cfRule type="expression" dxfId="3235" priority="515">
      <formula>IF(COUNTIF(Fériés,J18)&gt;0,1,0)</formula>
    </cfRule>
  </conditionalFormatting>
  <conditionalFormatting sqref="L30">
    <cfRule type="expression" dxfId="3234" priority="514">
      <formula>OR($J$30="Di")</formula>
    </cfRule>
  </conditionalFormatting>
  <conditionalFormatting sqref="L30">
    <cfRule type="expression" dxfId="3233" priority="513">
      <formula>IF(COUNTIF(Fériés,K30)&gt;0,1,0)</formula>
    </cfRule>
  </conditionalFormatting>
  <conditionalFormatting sqref="L30">
    <cfRule type="expression" dxfId="3232" priority="512">
      <formula>IF(COUNTIF(Fériés,K30)&gt;0,1,0)</formula>
    </cfRule>
  </conditionalFormatting>
  <conditionalFormatting sqref="L31">
    <cfRule type="expression" dxfId="3231" priority="511">
      <formula>IF(COUNTIF(Fériés,K31)&gt;0,1,0)</formula>
    </cfRule>
  </conditionalFormatting>
  <conditionalFormatting sqref="L31">
    <cfRule type="expression" dxfId="3230" priority="510">
      <formula>IF(COUNTIF(Fériés,K31)&gt;0,1,0)</formula>
    </cfRule>
  </conditionalFormatting>
  <conditionalFormatting sqref="L31">
    <cfRule type="expression" dxfId="3229" priority="509">
      <formula>IF(COUNTIF(Fériés,K31)&gt;0,1,0)</formula>
    </cfRule>
  </conditionalFormatting>
  <conditionalFormatting sqref="L31">
    <cfRule type="expression" dxfId="3228" priority="508">
      <formula>IF(COUNTIF(Fériés,K31)&gt;0,1,0)</formula>
    </cfRule>
  </conditionalFormatting>
  <conditionalFormatting sqref="L31">
    <cfRule type="expression" dxfId="3227" priority="507">
      <formula>IF(COUNTIF(Fériés,J19)&gt;0,1,0)</formula>
    </cfRule>
  </conditionalFormatting>
  <conditionalFormatting sqref="L31">
    <cfRule type="expression" dxfId="3226" priority="506">
      <formula>OR($J$31="Di")</formula>
    </cfRule>
  </conditionalFormatting>
  <conditionalFormatting sqref="L31">
    <cfRule type="expression" dxfId="3225" priority="505">
      <formula>IF(COUNTIF(Fériés,K31)&gt;0,1,0)</formula>
    </cfRule>
  </conditionalFormatting>
  <conditionalFormatting sqref="L31">
    <cfRule type="expression" dxfId="3224" priority="504">
      <formula>IF(COUNTIF(Fériés,K31)&gt;0,1,0)</formula>
    </cfRule>
  </conditionalFormatting>
  <conditionalFormatting sqref="L32">
    <cfRule type="expression" dxfId="3223" priority="503">
      <formula>IF(COUNTIF(Fériés,K32)&gt;0,1,0)</formula>
    </cfRule>
  </conditionalFormatting>
  <conditionalFormatting sqref="L32">
    <cfRule type="expression" dxfId="3222" priority="502">
      <formula>IF(COUNTIF(Fériés,K32)&gt;0,1,0)</formula>
    </cfRule>
  </conditionalFormatting>
  <conditionalFormatting sqref="L32">
    <cfRule type="expression" dxfId="3221" priority="501">
      <formula>IF(COUNTIF(Fériés,K32)&gt;0,1,0)</formula>
    </cfRule>
  </conditionalFormatting>
  <conditionalFormatting sqref="L32">
    <cfRule type="expression" dxfId="3220" priority="500">
      <formula>IF(COUNTIF(Fériés,K32)&gt;0,1,0)</formula>
    </cfRule>
  </conditionalFormatting>
  <conditionalFormatting sqref="L32">
    <cfRule type="expression" dxfId="3219" priority="499">
      <formula>IF(COUNTIF(Fériés,J20)&gt;0,1,0)</formula>
    </cfRule>
  </conditionalFormatting>
  <conditionalFormatting sqref="L32">
    <cfRule type="expression" dxfId="3218" priority="498">
      <formula>OR($J$32="Di")</formula>
    </cfRule>
  </conditionalFormatting>
  <conditionalFormatting sqref="L32">
    <cfRule type="expression" dxfId="3217" priority="497">
      <formula>IF(COUNTIF(Fériés,K32)&gt;0,1,0)</formula>
    </cfRule>
  </conditionalFormatting>
  <conditionalFormatting sqref="L32">
    <cfRule type="expression" dxfId="3216" priority="496">
      <formula>IF(COUNTIF(Fériés,K32)&gt;0,1,0)</formula>
    </cfRule>
  </conditionalFormatting>
  <conditionalFormatting sqref="L33">
    <cfRule type="expression" dxfId="3215" priority="495">
      <formula>IF(COUNTIF(Fériés,K33)&gt;0,1,0)</formula>
    </cfRule>
  </conditionalFormatting>
  <conditionalFormatting sqref="L33">
    <cfRule type="expression" dxfId="3214" priority="494">
      <formula>IF(COUNTIF(Fériés,K33)&gt;0,1,0)</formula>
    </cfRule>
  </conditionalFormatting>
  <conditionalFormatting sqref="L33">
    <cfRule type="expression" dxfId="3213" priority="493">
      <formula>IF(COUNTIF(Fériés,K33)&gt;0,1,0)</formula>
    </cfRule>
  </conditionalFormatting>
  <conditionalFormatting sqref="L33">
    <cfRule type="expression" dxfId="3212" priority="492">
      <formula>IF(COUNTIF(Fériés,K33)&gt;0,1,0)</formula>
    </cfRule>
  </conditionalFormatting>
  <conditionalFormatting sqref="L33">
    <cfRule type="expression" dxfId="3211" priority="491">
      <formula>IF(COUNTIF(Fériés,J21)&gt;0,1,0)</formula>
    </cfRule>
  </conditionalFormatting>
  <conditionalFormatting sqref="L33">
    <cfRule type="expression" dxfId="3210" priority="490">
      <formula>OR($J$33="Di")</formula>
    </cfRule>
  </conditionalFormatting>
  <conditionalFormatting sqref="L33">
    <cfRule type="expression" dxfId="3209" priority="489">
      <formula>IF(COUNTIF(Fériés,K33)&gt;0,1,0)</formula>
    </cfRule>
  </conditionalFormatting>
  <conditionalFormatting sqref="L33">
    <cfRule type="expression" dxfId="3208" priority="488">
      <formula>IF(COUNTIF(Fériés,K33)&gt;0,1,0)</formula>
    </cfRule>
  </conditionalFormatting>
  <conditionalFormatting sqref="O5">
    <cfRule type="expression" dxfId="3207" priority="487">
      <formula>IF(COUNTIF(Fériés,N5)&gt;0,1,0)</formula>
    </cfRule>
  </conditionalFormatting>
  <conditionalFormatting sqref="O5">
    <cfRule type="expression" dxfId="3206" priority="485">
      <formula>IF(COUNTIF(Fériés,N5)&gt;0,1,0)</formula>
    </cfRule>
    <cfRule type="expression" dxfId="3205" priority="486">
      <formula>OR($M$5="Di")</formula>
    </cfRule>
  </conditionalFormatting>
  <conditionalFormatting sqref="O6">
    <cfRule type="expression" dxfId="3204" priority="484">
      <formula>IF(COUNTIF(Fériés,N6)&gt;0,1,0)</formula>
    </cfRule>
  </conditionalFormatting>
  <conditionalFormatting sqref="O6">
    <cfRule type="expression" dxfId="3203" priority="482">
      <formula>IF(COUNTIF(Fériés,N6)&gt;0,1,0)</formula>
    </cfRule>
  </conditionalFormatting>
  <conditionalFormatting sqref="O7">
    <cfRule type="expression" dxfId="3202" priority="477">
      <formula>OR($M$7="Di")</formula>
    </cfRule>
  </conditionalFormatting>
  <conditionalFormatting sqref="O7">
    <cfRule type="expression" dxfId="3201" priority="476">
      <formula>IF(COUNTIF(Fériés,N7)&gt;0,1,0)</formula>
    </cfRule>
  </conditionalFormatting>
  <conditionalFormatting sqref="O7">
    <cfRule type="expression" dxfId="3200" priority="475">
      <formula>IF(COUNTIF(Fériés,N7)&gt;0,1,0)</formula>
    </cfRule>
  </conditionalFormatting>
  <conditionalFormatting sqref="O8">
    <cfRule type="expression" dxfId="3199" priority="473">
      <formula>IF(COUNTIF(Fériés,N8)&gt;0,1,0)</formula>
    </cfRule>
  </conditionalFormatting>
  <conditionalFormatting sqref="O8">
    <cfRule type="expression" dxfId="3198" priority="472">
      <formula>IF(COUNTIF(Fériés,N8)&gt;0,1,0)</formula>
    </cfRule>
  </conditionalFormatting>
  <conditionalFormatting sqref="O9">
    <cfRule type="expression" dxfId="3197" priority="470">
      <formula>IF(COUNTIF(Fériés,N9)&gt;0,1,0)</formula>
    </cfRule>
  </conditionalFormatting>
  <conditionalFormatting sqref="O9">
    <cfRule type="expression" dxfId="3196" priority="469">
      <formula>IF(COUNTIF(Fériés,N9)&gt;0,1,0)</formula>
    </cfRule>
  </conditionalFormatting>
  <conditionalFormatting sqref="O10">
    <cfRule type="expression" dxfId="3195" priority="467">
      <formula>IF(COUNTIF(Fériés,N10)&gt;0,1,0)</formula>
    </cfRule>
  </conditionalFormatting>
  <conditionalFormatting sqref="O10">
    <cfRule type="expression" dxfId="3194" priority="466">
      <formula>IF(COUNTIF(Fériés,N10)&gt;0,1,0)</formula>
    </cfRule>
  </conditionalFormatting>
  <conditionalFormatting sqref="O11">
    <cfRule type="expression" dxfId="3193" priority="464">
      <formula>IF(COUNTIF(Fériés,N11)&gt;0,1,0)</formula>
    </cfRule>
  </conditionalFormatting>
  <conditionalFormatting sqref="O11">
    <cfRule type="expression" dxfId="3192" priority="463">
      <formula>IF(COUNTIF(Fériés,N11)&gt;0,1,0)</formula>
    </cfRule>
  </conditionalFormatting>
  <conditionalFormatting sqref="O12">
    <cfRule type="expression" dxfId="3191" priority="461">
      <formula>IF(COUNTIF(Fériés,N12)&gt;0,1,0)</formula>
    </cfRule>
  </conditionalFormatting>
  <conditionalFormatting sqref="O12">
    <cfRule type="expression" dxfId="3190" priority="460">
      <formula>IF(COUNTIF(Fériés,N12)&gt;0,1,0)</formula>
    </cfRule>
  </conditionalFormatting>
  <conditionalFormatting sqref="O13">
    <cfRule type="expression" dxfId="3189" priority="458">
      <formula>IF(COUNTIF(Fériés,N13)&gt;0,1,0)</formula>
    </cfRule>
  </conditionalFormatting>
  <conditionalFormatting sqref="O13">
    <cfRule type="expression" dxfId="3188" priority="457">
      <formula>IF(COUNTIF(Fériés,N13)&gt;0,1,0)</formula>
    </cfRule>
  </conditionalFormatting>
  <conditionalFormatting sqref="O14">
    <cfRule type="expression" dxfId="3187" priority="455">
      <formula>IF(COUNTIF(Fériés,N14)&gt;0,1,0)</formula>
    </cfRule>
  </conditionalFormatting>
  <conditionalFormatting sqref="O14">
    <cfRule type="expression" dxfId="3186" priority="454">
      <formula>IF(COUNTIF(Fériés,N14)&gt;0,1,0)</formula>
    </cfRule>
  </conditionalFormatting>
  <conditionalFormatting sqref="O15">
    <cfRule type="expression" dxfId="3185" priority="452">
      <formula>IF(COUNTIF(Fériés,N15)&gt;0,1,0)</formula>
    </cfRule>
  </conditionalFormatting>
  <conditionalFormatting sqref="O15">
    <cfRule type="expression" dxfId="3184" priority="451">
      <formula>IF(COUNTIF(Fériés,N15)&gt;0,1,0)</formula>
    </cfRule>
  </conditionalFormatting>
  <conditionalFormatting sqref="O16">
    <cfRule type="expression" dxfId="3183" priority="449">
      <formula>IF(COUNTIF(Fériés,N16)&gt;0,1,0)</formula>
    </cfRule>
  </conditionalFormatting>
  <conditionalFormatting sqref="O16">
    <cfRule type="expression" dxfId="3182" priority="448">
      <formula>IF(COUNTIF(Fériés,N16)&gt;0,1,0)</formula>
    </cfRule>
  </conditionalFormatting>
  <conditionalFormatting sqref="O17">
    <cfRule type="expression" dxfId="3181" priority="446">
      <formula>IF(COUNTIF(Fériés,N17)&gt;0,1,0)</formula>
    </cfRule>
  </conditionalFormatting>
  <conditionalFormatting sqref="O17">
    <cfRule type="expression" dxfId="3180" priority="445">
      <formula>IF(COUNTIF(Fériés,N17)&gt;0,1,0)</formula>
    </cfRule>
  </conditionalFormatting>
  <conditionalFormatting sqref="O18">
    <cfRule type="expression" dxfId="3179" priority="443">
      <formula>IF(COUNTIF(Fériés,N18)&gt;0,1,0)</formula>
    </cfRule>
  </conditionalFormatting>
  <conditionalFormatting sqref="O18">
    <cfRule type="expression" dxfId="3178" priority="442">
      <formula>IF(COUNTIF(Fériés,N18)&gt;0,1,0)</formula>
    </cfRule>
  </conditionalFormatting>
  <conditionalFormatting sqref="O19">
    <cfRule type="expression" dxfId="3177" priority="440">
      <formula>IF(COUNTIF(Fériés,N19)&gt;0,1,0)</formula>
    </cfRule>
  </conditionalFormatting>
  <conditionalFormatting sqref="O19">
    <cfRule type="expression" dxfId="3176" priority="439">
      <formula>IF(COUNTIF(Fériés,N19)&gt;0,1,0)</formula>
    </cfRule>
  </conditionalFormatting>
  <conditionalFormatting sqref="O20">
    <cfRule type="expression" dxfId="3175" priority="437">
      <formula>IF(COUNTIF(Fériés,N20)&gt;0,1,0)</formula>
    </cfRule>
  </conditionalFormatting>
  <conditionalFormatting sqref="O20">
    <cfRule type="expression" dxfId="3174" priority="436">
      <formula>IF(COUNTIF(Fériés,N20)&gt;0,1,0)</formula>
    </cfRule>
  </conditionalFormatting>
  <conditionalFormatting sqref="O21">
    <cfRule type="expression" dxfId="3173" priority="434">
      <formula>IF(COUNTIF(Fériés,N21)&gt;0,1,0)</formula>
    </cfRule>
  </conditionalFormatting>
  <conditionalFormatting sqref="O21">
    <cfRule type="expression" dxfId="3172" priority="433">
      <formula>IF(COUNTIF(Fériés,N21)&gt;0,1,0)</formula>
    </cfRule>
  </conditionalFormatting>
  <conditionalFormatting sqref="O22">
    <cfRule type="expression" dxfId="3171" priority="431">
      <formula>IF(COUNTIF(Fériés,N22)&gt;0,1,0)</formula>
    </cfRule>
  </conditionalFormatting>
  <conditionalFormatting sqref="O22">
    <cfRule type="expression" dxfId="3170" priority="430">
      <formula>IF(COUNTIF(Fériés,N22)&gt;0,1,0)</formula>
    </cfRule>
  </conditionalFormatting>
  <conditionalFormatting sqref="O23">
    <cfRule type="expression" dxfId="3169" priority="428">
      <formula>IF(COUNTIF(Fériés,N23)&gt;0,1,0)</formula>
    </cfRule>
  </conditionalFormatting>
  <conditionalFormatting sqref="O23">
    <cfRule type="expression" dxfId="3168" priority="427">
      <formula>IF(COUNTIF(Fériés,N23)&gt;0,1,0)</formula>
    </cfRule>
  </conditionalFormatting>
  <conditionalFormatting sqref="O24">
    <cfRule type="expression" dxfId="3167" priority="425">
      <formula>IF(COUNTIF(Fériés,N24)&gt;0,1,0)</formula>
    </cfRule>
  </conditionalFormatting>
  <conditionalFormatting sqref="O24">
    <cfRule type="expression" dxfId="3166" priority="424">
      <formula>IF(COUNTIF(Fériés,N24)&gt;0,1,0)</formula>
    </cfRule>
  </conditionalFormatting>
  <conditionalFormatting sqref="O25">
    <cfRule type="expression" dxfId="3165" priority="422">
      <formula>IF(COUNTIF(Fériés,N25)&gt;0,1,0)</formula>
    </cfRule>
  </conditionalFormatting>
  <conditionalFormatting sqref="O25">
    <cfRule type="expression" dxfId="3164" priority="421">
      <formula>IF(COUNTIF(Fériés,N25)&gt;0,1,0)</formula>
    </cfRule>
  </conditionalFormatting>
  <conditionalFormatting sqref="O26">
    <cfRule type="expression" dxfId="3163" priority="419">
      <formula>IF(COUNTIF(Fériés,N26)&gt;0,1,0)</formula>
    </cfRule>
  </conditionalFormatting>
  <conditionalFormatting sqref="O26">
    <cfRule type="expression" dxfId="3162" priority="418">
      <formula>IF(COUNTIF(Fériés,N26)&gt;0,1,0)</formula>
    </cfRule>
  </conditionalFormatting>
  <conditionalFormatting sqref="O27">
    <cfRule type="expression" dxfId="3161" priority="416">
      <formula>IF(COUNTIF(Fériés,N27)&gt;0,1,0)</formula>
    </cfRule>
  </conditionalFormatting>
  <conditionalFormatting sqref="O27">
    <cfRule type="expression" dxfId="3160" priority="415">
      <formula>IF(COUNTIF(Fériés,N27)&gt;0,1,0)</formula>
    </cfRule>
  </conditionalFormatting>
  <conditionalFormatting sqref="O28">
    <cfRule type="expression" dxfId="3159" priority="413">
      <formula>IF(COUNTIF(Fériés,N28)&gt;0,1,0)</formula>
    </cfRule>
  </conditionalFormatting>
  <conditionalFormatting sqref="O28">
    <cfRule type="expression" dxfId="3158" priority="412">
      <formula>IF(COUNTIF(Fériés,N28)&gt;0,1,0)</formula>
    </cfRule>
  </conditionalFormatting>
  <conditionalFormatting sqref="O29">
    <cfRule type="expression" dxfId="3157" priority="410">
      <formula>IF(COUNTIF(Fériés,N29)&gt;0,1,0)</formula>
    </cfRule>
  </conditionalFormatting>
  <conditionalFormatting sqref="O29">
    <cfRule type="expression" dxfId="3156" priority="409">
      <formula>IF(COUNTIF(Fériés,N29)&gt;0,1,0)</formula>
    </cfRule>
  </conditionalFormatting>
  <conditionalFormatting sqref="O30">
    <cfRule type="expression" dxfId="3155" priority="407">
      <formula>IF(COUNTIF(Fériés,N30)&gt;0,1,0)</formula>
    </cfRule>
  </conditionalFormatting>
  <conditionalFormatting sqref="O30">
    <cfRule type="expression" dxfId="3154" priority="406">
      <formula>IF(COUNTIF(Fériés,N30)&gt;0,1,0)</formula>
    </cfRule>
  </conditionalFormatting>
  <conditionalFormatting sqref="O31">
    <cfRule type="expression" dxfId="3153" priority="404">
      <formula>IF(COUNTIF(Fériés,N31)&gt;0,1,0)</formula>
    </cfRule>
  </conditionalFormatting>
  <conditionalFormatting sqref="O31">
    <cfRule type="expression" dxfId="3152" priority="403">
      <formula>IF(COUNTIF(Fériés,N31)&gt;0,1,0)</formula>
    </cfRule>
  </conditionalFormatting>
  <conditionalFormatting sqref="O32">
    <cfRule type="expression" dxfId="3151" priority="401">
      <formula>IF(COUNTIF(Fériés,N32)&gt;0,1,0)</formula>
    </cfRule>
  </conditionalFormatting>
  <conditionalFormatting sqref="O32">
    <cfRule type="expression" dxfId="3150" priority="400">
      <formula>IF(COUNTIF(Fériés,N32)&gt;0,1,0)</formula>
    </cfRule>
  </conditionalFormatting>
  <conditionalFormatting sqref="O33">
    <cfRule type="expression" dxfId="3149" priority="398">
      <formula>IF(COUNTIF(Fériés,N33)&gt;0,1,0)</formula>
    </cfRule>
  </conditionalFormatting>
  <conditionalFormatting sqref="O33">
    <cfRule type="expression" dxfId="3148" priority="397">
      <formula>IF(COUNTIF(Fériés,N33)&gt;0,1,0)</formula>
    </cfRule>
  </conditionalFormatting>
  <conditionalFormatting sqref="O34">
    <cfRule type="expression" dxfId="3147" priority="395">
      <formula>IF(COUNTIF(Fériés,N34)&gt;0,1,0)</formula>
    </cfRule>
  </conditionalFormatting>
  <conditionalFormatting sqref="O34">
    <cfRule type="expression" dxfId="3146" priority="394">
      <formula>IF(COUNTIF(Fériés,N34)&gt;0,1,0)</formula>
    </cfRule>
  </conditionalFormatting>
  <conditionalFormatting sqref="R4">
    <cfRule type="expression" dxfId="3145" priority="393">
      <formula>IF(COUNTIF(Fériés,Q4)&gt;0,1,0)</formula>
    </cfRule>
  </conditionalFormatting>
  <conditionalFormatting sqref="R4">
    <cfRule type="expression" dxfId="3144" priority="391">
      <formula>IF(COUNTIF(Fériés,Q4)&gt;0,1,0)</formula>
    </cfRule>
    <cfRule type="expression" dxfId="3143" priority="392">
      <formula>OR($P$4="Di")</formula>
    </cfRule>
  </conditionalFormatting>
  <conditionalFormatting sqref="R4">
    <cfRule type="expression" dxfId="3142" priority="390">
      <formula>IF(COUNTIF(Fériés,Q4)&gt;0,1,0)</formula>
    </cfRule>
  </conditionalFormatting>
  <conditionalFormatting sqref="R4">
    <cfRule type="expression" dxfId="3141" priority="388">
      <formula>IF(COUNTIF(Fériés,Q4)&gt;0,1,0)</formula>
    </cfRule>
  </conditionalFormatting>
  <conditionalFormatting sqref="R5">
    <cfRule type="expression" dxfId="3140" priority="387">
      <formula>IF(COUNTIF(Fériés,Q5)&gt;0,1,0)</formula>
    </cfRule>
  </conditionalFormatting>
  <conditionalFormatting sqref="R5">
    <cfRule type="expression" dxfId="3139" priority="385">
      <formula>IF(COUNTIF(Fériés,Q5)&gt;0,1,0)</formula>
    </cfRule>
    <cfRule type="expression" dxfId="3138" priority="386">
      <formula>OR($P$5="Di")</formula>
    </cfRule>
  </conditionalFormatting>
  <conditionalFormatting sqref="R6">
    <cfRule type="expression" dxfId="3137" priority="384">
      <formula>IF(COUNTIF(Fériés,Q6)&gt;0,1,0)</formula>
    </cfRule>
  </conditionalFormatting>
  <conditionalFormatting sqref="R6">
    <cfRule type="expression" dxfId="3136" priority="382">
      <formula>IF(COUNTIF(Fériés,Q6)&gt;0,1,0)</formula>
    </cfRule>
  </conditionalFormatting>
  <conditionalFormatting sqref="R7">
    <cfRule type="expression" dxfId="3135" priority="380">
      <formula>IF(COUNTIF(Fériés,Q7)&gt;0,1,0)</formula>
    </cfRule>
  </conditionalFormatting>
  <conditionalFormatting sqref="R7">
    <cfRule type="expression" dxfId="3134" priority="378">
      <formula>IF(COUNTIF(Fériés,Q7)&gt;0,1,0)</formula>
    </cfRule>
  </conditionalFormatting>
  <conditionalFormatting sqref="R8">
    <cfRule type="expression" dxfId="3133" priority="376">
      <formula>IF(COUNTIF(Fériés,Q8)&gt;0,1,0)</formula>
    </cfRule>
  </conditionalFormatting>
  <conditionalFormatting sqref="R8">
    <cfRule type="expression" dxfId="3132" priority="375">
      <formula>IF(COUNTIF(Fériés,Q8)&gt;0,1,0)</formula>
    </cfRule>
  </conditionalFormatting>
  <conditionalFormatting sqref="R9">
    <cfRule type="expression" dxfId="3131" priority="373">
      <formula>IF(COUNTIF(Fériés,Q9)&gt;0,1,0)</formula>
    </cfRule>
  </conditionalFormatting>
  <conditionalFormatting sqref="R9">
    <cfRule type="expression" dxfId="3130" priority="372">
      <formula>IF(COUNTIF(Fériés,Q9)&gt;0,1,0)</formula>
    </cfRule>
  </conditionalFormatting>
  <conditionalFormatting sqref="R10">
    <cfRule type="expression" dxfId="3129" priority="370">
      <formula>IF(COUNTIF(Fériés,Q10)&gt;0,1,0)</formula>
    </cfRule>
  </conditionalFormatting>
  <conditionalFormatting sqref="R10">
    <cfRule type="expression" dxfId="3128" priority="369">
      <formula>IF(COUNTIF(Fériés,Q10)&gt;0,1,0)</formula>
    </cfRule>
  </conditionalFormatting>
  <conditionalFormatting sqref="R11">
    <cfRule type="expression" dxfId="3127" priority="367">
      <formula>IF(COUNTIF(Fériés,Q11)&gt;0,1,0)</formula>
    </cfRule>
  </conditionalFormatting>
  <conditionalFormatting sqref="R11">
    <cfRule type="expression" dxfId="3126" priority="366">
      <formula>IF(COUNTIF(Fériés,Q11)&gt;0,1,0)</formula>
    </cfRule>
  </conditionalFormatting>
  <conditionalFormatting sqref="R12">
    <cfRule type="expression" dxfId="3125" priority="364">
      <formula>IF(COUNTIF(Fériés,Q12)&gt;0,1,0)</formula>
    </cfRule>
  </conditionalFormatting>
  <conditionalFormatting sqref="R12">
    <cfRule type="expression" dxfId="3124" priority="363">
      <formula>IF(COUNTIF(Fériés,Q12)&gt;0,1,0)</formula>
    </cfRule>
  </conditionalFormatting>
  <conditionalFormatting sqref="R13">
    <cfRule type="expression" dxfId="3123" priority="361">
      <formula>IF(COUNTIF(Fériés,Q13)&gt;0,1,0)</formula>
    </cfRule>
  </conditionalFormatting>
  <conditionalFormatting sqref="R13">
    <cfRule type="expression" dxfId="3122" priority="360">
      <formula>IF(COUNTIF(Fériés,Q13)&gt;0,1,0)</formula>
    </cfRule>
  </conditionalFormatting>
  <conditionalFormatting sqref="R14">
    <cfRule type="expression" dxfId="3121" priority="358">
      <formula>IF(COUNTIF(Fériés,Q14)&gt;0,1,0)</formula>
    </cfRule>
  </conditionalFormatting>
  <conditionalFormatting sqref="R14">
    <cfRule type="expression" dxfId="3120" priority="357">
      <formula>IF(COUNTIF(Fériés,Q14)&gt;0,1,0)</formula>
    </cfRule>
  </conditionalFormatting>
  <conditionalFormatting sqref="R15">
    <cfRule type="expression" dxfId="3119" priority="355">
      <formula>IF(COUNTIF(Fériés,Q15)&gt;0,1,0)</formula>
    </cfRule>
  </conditionalFormatting>
  <conditionalFormatting sqref="R15">
    <cfRule type="expression" dxfId="3118" priority="354">
      <formula>IF(COUNTIF(Fériés,Q15)&gt;0,1,0)</formula>
    </cfRule>
  </conditionalFormatting>
  <conditionalFormatting sqref="R16">
    <cfRule type="expression" dxfId="3117" priority="352">
      <formula>IF(COUNTIF(Fériés,Q16)&gt;0,1,0)</formula>
    </cfRule>
  </conditionalFormatting>
  <conditionalFormatting sqref="R16">
    <cfRule type="expression" dxfId="3116" priority="351">
      <formula>IF(COUNTIF(Fériés,Q16)&gt;0,1,0)</formula>
    </cfRule>
  </conditionalFormatting>
  <conditionalFormatting sqref="R17">
    <cfRule type="expression" dxfId="3115" priority="349">
      <formula>IF(COUNTIF(Fériés,Q17)&gt;0,1,0)</formula>
    </cfRule>
  </conditionalFormatting>
  <conditionalFormatting sqref="R17">
    <cfRule type="expression" dxfId="3114" priority="348">
      <formula>IF(COUNTIF(Fériés,Q17)&gt;0,1,0)</formula>
    </cfRule>
  </conditionalFormatting>
  <conditionalFormatting sqref="R18">
    <cfRule type="expression" dxfId="3113" priority="346">
      <formula>IF(COUNTIF(Fériés,Q18)&gt;0,1,0)</formula>
    </cfRule>
  </conditionalFormatting>
  <conditionalFormatting sqref="R18">
    <cfRule type="expression" dxfId="3112" priority="345">
      <formula>IF(COUNTIF(Fériés,Q18)&gt;0,1,0)</formula>
    </cfRule>
  </conditionalFormatting>
  <conditionalFormatting sqref="R19">
    <cfRule type="expression" dxfId="3111" priority="343">
      <formula>IF(COUNTIF(Fériés,Q19)&gt;0,1,0)</formula>
    </cfRule>
  </conditionalFormatting>
  <conditionalFormatting sqref="R19">
    <cfRule type="expression" dxfId="3110" priority="342">
      <formula>IF(COUNTIF(Fériés,Q19)&gt;0,1,0)</formula>
    </cfRule>
  </conditionalFormatting>
  <conditionalFormatting sqref="R20">
    <cfRule type="expression" dxfId="3109" priority="340">
      <formula>IF(COUNTIF(Fériés,Q20)&gt;0,1,0)</formula>
    </cfRule>
  </conditionalFormatting>
  <conditionalFormatting sqref="R20">
    <cfRule type="expression" dxfId="3108" priority="339">
      <formula>IF(COUNTIF(Fériés,Q20)&gt;0,1,0)</formula>
    </cfRule>
  </conditionalFormatting>
  <conditionalFormatting sqref="R21">
    <cfRule type="expression" dxfId="3107" priority="337">
      <formula>IF(COUNTIF(Fériés,Q21)&gt;0,1,0)</formula>
    </cfRule>
  </conditionalFormatting>
  <conditionalFormatting sqref="R21">
    <cfRule type="expression" dxfId="3106" priority="336">
      <formula>IF(COUNTIF(Fériés,Q21)&gt;0,1,0)</formula>
    </cfRule>
  </conditionalFormatting>
  <conditionalFormatting sqref="R22">
    <cfRule type="expression" dxfId="3105" priority="334">
      <formula>IF(COUNTIF(Fériés,Q22)&gt;0,1,0)</formula>
    </cfRule>
  </conditionalFormatting>
  <conditionalFormatting sqref="R22">
    <cfRule type="expression" dxfId="3104" priority="333">
      <formula>IF(COUNTIF(Fériés,Q22)&gt;0,1,0)</formula>
    </cfRule>
  </conditionalFormatting>
  <conditionalFormatting sqref="R23">
    <cfRule type="expression" dxfId="3103" priority="331">
      <formula>IF(COUNTIF(Fériés,Q23)&gt;0,1,0)</formula>
    </cfRule>
  </conditionalFormatting>
  <conditionalFormatting sqref="R23">
    <cfRule type="expression" dxfId="3102" priority="330">
      <formula>IF(COUNTIF(Fériés,Q23)&gt;0,1,0)</formula>
    </cfRule>
  </conditionalFormatting>
  <conditionalFormatting sqref="R24">
    <cfRule type="expression" dxfId="3101" priority="328">
      <formula>IF(COUNTIF(Fériés,Q24)&gt;0,1,0)</formula>
    </cfRule>
  </conditionalFormatting>
  <conditionalFormatting sqref="R24">
    <cfRule type="expression" dxfId="3100" priority="327">
      <formula>IF(COUNTIF(Fériés,Q24)&gt;0,1,0)</formula>
    </cfRule>
  </conditionalFormatting>
  <conditionalFormatting sqref="R25">
    <cfRule type="expression" dxfId="3099" priority="325">
      <formula>IF(COUNTIF(Fériés,Q25)&gt;0,1,0)</formula>
    </cfRule>
  </conditionalFormatting>
  <conditionalFormatting sqref="R25">
    <cfRule type="expression" dxfId="3098" priority="324">
      <formula>IF(COUNTIF(Fériés,Q25)&gt;0,1,0)</formula>
    </cfRule>
  </conditionalFormatting>
  <conditionalFormatting sqref="R26">
    <cfRule type="expression" dxfId="3097" priority="322">
      <formula>IF(COUNTIF(Fériés,Q26)&gt;0,1,0)</formula>
    </cfRule>
  </conditionalFormatting>
  <conditionalFormatting sqref="R26">
    <cfRule type="expression" dxfId="3096" priority="321">
      <formula>IF(COUNTIF(Fériés,Q26)&gt;0,1,0)</formula>
    </cfRule>
  </conditionalFormatting>
  <conditionalFormatting sqref="R27">
    <cfRule type="expression" dxfId="3095" priority="319">
      <formula>IF(COUNTIF(Fériés,Q27)&gt;0,1,0)</formula>
    </cfRule>
  </conditionalFormatting>
  <conditionalFormatting sqref="R27">
    <cfRule type="expression" dxfId="3094" priority="318">
      <formula>IF(COUNTIF(Fériés,Q27)&gt;0,1,0)</formula>
    </cfRule>
  </conditionalFormatting>
  <conditionalFormatting sqref="R28">
    <cfRule type="expression" dxfId="3093" priority="316">
      <formula>IF(COUNTIF(Fériés,Q28)&gt;0,1,0)</formula>
    </cfRule>
  </conditionalFormatting>
  <conditionalFormatting sqref="R28">
    <cfRule type="expression" dxfId="3092" priority="315">
      <formula>IF(COUNTIF(Fériés,Q28)&gt;0,1,0)</formula>
    </cfRule>
  </conditionalFormatting>
  <conditionalFormatting sqref="R29">
    <cfRule type="expression" dxfId="3091" priority="313">
      <formula>IF(COUNTIF(Fériés,Q29)&gt;0,1,0)</formula>
    </cfRule>
  </conditionalFormatting>
  <conditionalFormatting sqref="R29">
    <cfRule type="expression" dxfId="3090" priority="312">
      <formula>IF(COUNTIF(Fériés,Q29)&gt;0,1,0)</formula>
    </cfRule>
  </conditionalFormatting>
  <conditionalFormatting sqref="R30">
    <cfRule type="expression" dxfId="3089" priority="310">
      <formula>IF(COUNTIF(Fériés,Q30)&gt;0,1,0)</formula>
    </cfRule>
  </conditionalFormatting>
  <conditionalFormatting sqref="R30">
    <cfRule type="expression" dxfId="3088" priority="309">
      <formula>IF(COUNTIF(Fériés,Q30)&gt;0,1,0)</formula>
    </cfRule>
  </conditionalFormatting>
  <conditionalFormatting sqref="R31">
    <cfRule type="expression" dxfId="3087" priority="307">
      <formula>IF(COUNTIF(Fériés,Q31)&gt;0,1,0)</formula>
    </cfRule>
  </conditionalFormatting>
  <conditionalFormatting sqref="R31">
    <cfRule type="expression" dxfId="3086" priority="306">
      <formula>IF(COUNTIF(Fériés,Q31)&gt;0,1,0)</formula>
    </cfRule>
  </conditionalFormatting>
  <conditionalFormatting sqref="R32">
    <cfRule type="expression" dxfId="3085" priority="304">
      <formula>IF(COUNTIF(Fériés,Q32)&gt;0,1,0)</formula>
    </cfRule>
  </conditionalFormatting>
  <conditionalFormatting sqref="R32">
    <cfRule type="expression" dxfId="3084" priority="303">
      <formula>IF(COUNTIF(Fériés,Q32)&gt;0,1,0)</formula>
    </cfRule>
  </conditionalFormatting>
  <conditionalFormatting sqref="R33">
    <cfRule type="expression" dxfId="3083" priority="301">
      <formula>IF(COUNTIF(Fériés,Q33)&gt;0,1,0)</formula>
    </cfRule>
  </conditionalFormatting>
  <conditionalFormatting sqref="R33">
    <cfRule type="expression" dxfId="3082" priority="300">
      <formula>IF(COUNTIF(Fériés,Q33)&gt;0,1,0)</formula>
    </cfRule>
  </conditionalFormatting>
  <conditionalFormatting sqref="AA4">
    <cfRule type="expression" dxfId="3081" priority="298">
      <formula>IF(COUNTIF(Fériés,Z4)&gt;0,1,0)</formula>
    </cfRule>
  </conditionalFormatting>
  <conditionalFormatting sqref="AA4">
    <cfRule type="expression" dxfId="3080" priority="297">
      <formula>IF(COUNTIF(Fériés,Z4)&gt;0,1,0)</formula>
    </cfRule>
  </conditionalFormatting>
  <conditionalFormatting sqref="AA5">
    <cfRule type="expression" dxfId="3079" priority="295">
      <formula>IF(COUNTIF(Fériés,Z5)&gt;0,1,0)</formula>
    </cfRule>
  </conditionalFormatting>
  <conditionalFormatting sqref="AA5">
    <cfRule type="expression" dxfId="3078" priority="294">
      <formula>IF(COUNTIF(Fériés,Z5)&gt;0,1,0)</formula>
    </cfRule>
  </conditionalFormatting>
  <conditionalFormatting sqref="AA6">
    <cfRule type="expression" dxfId="3077" priority="292">
      <formula>IF(COUNTIF(Fériés,Z6)&gt;0,1,0)</formula>
    </cfRule>
  </conditionalFormatting>
  <conditionalFormatting sqref="AA6">
    <cfRule type="expression" dxfId="3076" priority="291">
      <formula>IF(COUNTIF(Fériés,Z6)&gt;0,1,0)</formula>
    </cfRule>
  </conditionalFormatting>
  <conditionalFormatting sqref="AA7">
    <cfRule type="expression" dxfId="3075" priority="289">
      <formula>IF(COUNTIF(Fériés,Z7)&gt;0,1,0)</formula>
    </cfRule>
  </conditionalFormatting>
  <conditionalFormatting sqref="AA7">
    <cfRule type="expression" dxfId="3074" priority="288">
      <formula>IF(COUNTIF(Fériés,Z7)&gt;0,1,0)</formula>
    </cfRule>
  </conditionalFormatting>
  <conditionalFormatting sqref="AA8">
    <cfRule type="expression" dxfId="3073" priority="286">
      <formula>IF(COUNTIF(Fériés,Z8)&gt;0,1,0)</formula>
    </cfRule>
  </conditionalFormatting>
  <conditionalFormatting sqref="AA8">
    <cfRule type="expression" dxfId="3072" priority="285">
      <formula>IF(COUNTIF(Fériés,Z8)&gt;0,1,0)</formula>
    </cfRule>
  </conditionalFormatting>
  <conditionalFormatting sqref="AA9:AA16">
    <cfRule type="expression" dxfId="3071" priority="283">
      <formula>IF(COUNTIF(Fériés,Z9)&gt;0,1,0)</formula>
    </cfRule>
  </conditionalFormatting>
  <conditionalFormatting sqref="AA9:AA16">
    <cfRule type="expression" dxfId="3070" priority="282">
      <formula>IF(COUNTIF(Fériés,Z9)&gt;0,1,0)</formula>
    </cfRule>
  </conditionalFormatting>
  <conditionalFormatting sqref="AA17:AA33">
    <cfRule type="expression" dxfId="3069" priority="280">
      <formula>IF(COUNTIF(Fériés,Z17)&gt;0,1,0)</formula>
    </cfRule>
  </conditionalFormatting>
  <conditionalFormatting sqref="AA17:AA33">
    <cfRule type="expression" dxfId="3068" priority="279">
      <formula>IF(COUNTIF(Fériés,Z17)&gt;0,1,0)</formula>
    </cfRule>
  </conditionalFormatting>
  <conditionalFormatting sqref="AB21">
    <cfRule type="cellIs" dxfId="3067" priority="277" operator="equal">
      <formula>"Di"</formula>
    </cfRule>
    <cfRule type="cellIs" dxfId="3066" priority="278" operator="equal">
      <formula>"Sa"</formula>
    </cfRule>
  </conditionalFormatting>
  <conditionalFormatting sqref="AB21">
    <cfRule type="expression" dxfId="3065" priority="275">
      <formula>IF(COUNTIF(Fériés,AC21)&gt;0,1,0)</formula>
    </cfRule>
    <cfRule type="expression" dxfId="3064" priority="276">
      <formula>IF(WEEKDAY(AC21,2)&gt;5,1,0)</formula>
    </cfRule>
  </conditionalFormatting>
  <conditionalFormatting sqref="I5">
    <cfRule type="expression" dxfId="3063" priority="274">
      <formula>IF(COUNTIF(Fériés,H5)&gt;0,1,0)</formula>
    </cfRule>
  </conditionalFormatting>
  <conditionalFormatting sqref="I5">
    <cfRule type="expression" dxfId="3062" priority="272">
      <formula>IF(COUNTIF(Fériés,H5)&gt;0,1,0)</formula>
    </cfRule>
    <cfRule type="expression" dxfId="3061" priority="273">
      <formula>OR($G$5="Di")</formula>
    </cfRule>
  </conditionalFormatting>
  <conditionalFormatting sqref="I6">
    <cfRule type="expression" dxfId="3060" priority="271">
      <formula>IF(COUNTIF(Fériés,H6)&gt;0,1,0)</formula>
    </cfRule>
  </conditionalFormatting>
  <conditionalFormatting sqref="I6">
    <cfRule type="expression" dxfId="3059" priority="269">
      <formula>IF(COUNTIF(Fériés,H6)&gt;0,1,0)</formula>
    </cfRule>
    <cfRule type="expression" dxfId="3058" priority="270">
      <formula>OR($G$6="Di")</formula>
    </cfRule>
  </conditionalFormatting>
  <conditionalFormatting sqref="I7">
    <cfRule type="expression" dxfId="3057" priority="265">
      <formula>IF(COUNTIF(Fériés,H7)&gt;0,1,0)</formula>
    </cfRule>
  </conditionalFormatting>
  <conditionalFormatting sqref="I7">
    <cfRule type="expression" dxfId="3056" priority="263">
      <formula>IF(COUNTIF(Fériés,H7)&gt;0,1,0)</formula>
    </cfRule>
    <cfRule type="expression" dxfId="3055" priority="264">
      <formula>OR($G$7="Di")</formula>
    </cfRule>
  </conditionalFormatting>
  <conditionalFormatting sqref="I9">
    <cfRule type="expression" dxfId="3054" priority="262">
      <formula>IF(COUNTIF(Fériés,H9)&gt;0,1,0)</formula>
    </cfRule>
  </conditionalFormatting>
  <conditionalFormatting sqref="I9">
    <cfRule type="expression" dxfId="3053" priority="260">
      <formula>IF(COUNTIF(Fériés,H9)&gt;0,1,0)</formula>
    </cfRule>
    <cfRule type="expression" dxfId="3052" priority="261">
      <formula>OR($G$9="Di")</formula>
    </cfRule>
  </conditionalFormatting>
  <conditionalFormatting sqref="I10">
    <cfRule type="expression" dxfId="3051" priority="259">
      <formula>IF(COUNTIF(Fériés,H10)&gt;0,1,0)</formula>
    </cfRule>
  </conditionalFormatting>
  <conditionalFormatting sqref="I10">
    <cfRule type="expression" dxfId="3050" priority="257">
      <formula>IF(COUNTIF(Fériés,H10)&gt;0,1,0)</formula>
    </cfRule>
    <cfRule type="expression" dxfId="3049" priority="258">
      <formula>OR($G$10="Di")</formula>
    </cfRule>
  </conditionalFormatting>
  <conditionalFormatting sqref="I11">
    <cfRule type="expression" dxfId="3048" priority="256">
      <formula>IF(COUNTIF(Fériés,H11)&gt;0,1,0)</formula>
    </cfRule>
  </conditionalFormatting>
  <conditionalFormatting sqref="I11">
    <cfRule type="expression" dxfId="3047" priority="254">
      <formula>IF(COUNTIF(Fériés,H11)&gt;0,1,0)</formula>
    </cfRule>
    <cfRule type="expression" dxfId="3046" priority="255">
      <formula>OR($G$11="Di")</formula>
    </cfRule>
  </conditionalFormatting>
  <conditionalFormatting sqref="I8">
    <cfRule type="expression" dxfId="3045" priority="253">
      <formula>IF(COUNTIF(Fériés,H8)&gt;0,1,0)</formula>
    </cfRule>
  </conditionalFormatting>
  <conditionalFormatting sqref="I8">
    <cfRule type="expression" dxfId="3044" priority="251">
      <formula>IF(COUNTIF(Fériés,H8)&gt;0,1,0)</formula>
    </cfRule>
    <cfRule type="expression" dxfId="3043" priority="252">
      <formula>OR($G$8="Di")</formula>
    </cfRule>
  </conditionalFormatting>
  <conditionalFormatting sqref="I12">
    <cfRule type="expression" dxfId="3042" priority="250">
      <formula>IF(COUNTIF(Fériés,H12)&gt;0,1,0)</formula>
    </cfRule>
  </conditionalFormatting>
  <conditionalFormatting sqref="I12">
    <cfRule type="expression" dxfId="3041" priority="248">
      <formula>IF(COUNTIF(Fériés,H12)&gt;0,1,0)</formula>
    </cfRule>
    <cfRule type="expression" dxfId="3040" priority="249">
      <formula>OR($G$12="Di")</formula>
    </cfRule>
  </conditionalFormatting>
  <conditionalFormatting sqref="I13">
    <cfRule type="expression" dxfId="3039" priority="247">
      <formula>IF(COUNTIF(Fériés,H13)&gt;0,1,0)</formula>
    </cfRule>
  </conditionalFormatting>
  <conditionalFormatting sqref="I13">
    <cfRule type="expression" dxfId="3038" priority="245">
      <formula>IF(COUNTIF(Fériés,H13)&gt;0,1,0)</formula>
    </cfRule>
    <cfRule type="expression" dxfId="3037" priority="246">
      <formula>OR($G$13="Di")</formula>
    </cfRule>
  </conditionalFormatting>
  <conditionalFormatting sqref="I14">
    <cfRule type="expression" dxfId="3036" priority="244">
      <formula>IF(COUNTIF(Fériés,H14)&gt;0,1,0)</formula>
    </cfRule>
  </conditionalFormatting>
  <conditionalFormatting sqref="I14">
    <cfRule type="expression" dxfId="3035" priority="242">
      <formula>IF(COUNTIF(Fériés,H14)&gt;0,1,0)</formula>
    </cfRule>
    <cfRule type="expression" dxfId="3034" priority="243">
      <formula>OR($G$14="Di")</formula>
    </cfRule>
  </conditionalFormatting>
  <conditionalFormatting sqref="I15">
    <cfRule type="expression" dxfId="3033" priority="241">
      <formula>IF(COUNTIF(Fériés,H15)&gt;0,1,0)</formula>
    </cfRule>
  </conditionalFormatting>
  <conditionalFormatting sqref="I15">
    <cfRule type="expression" dxfId="3032" priority="239">
      <formula>IF(COUNTIF(Fériés,H15)&gt;0,1,0)</formula>
    </cfRule>
    <cfRule type="expression" dxfId="3031" priority="240">
      <formula>OR($G$15="Di")</formula>
    </cfRule>
  </conditionalFormatting>
  <conditionalFormatting sqref="I16">
    <cfRule type="expression" dxfId="3030" priority="238">
      <formula>IF(COUNTIF(Fériés,H16)&gt;0,1,0)</formula>
    </cfRule>
  </conditionalFormatting>
  <conditionalFormatting sqref="I16">
    <cfRule type="expression" dxfId="3029" priority="236">
      <formula>IF(COUNTIF(Fériés,H16)&gt;0,1,0)</formula>
    </cfRule>
    <cfRule type="expression" dxfId="3028" priority="237">
      <formula>OR($G$16="Di")</formula>
    </cfRule>
  </conditionalFormatting>
  <conditionalFormatting sqref="I17">
    <cfRule type="expression" dxfId="3027" priority="235">
      <formula>IF(COUNTIF(Fériés,H17)&gt;0,1,0)</formula>
    </cfRule>
  </conditionalFormatting>
  <conditionalFormatting sqref="I17">
    <cfRule type="expression" dxfId="3026" priority="233">
      <formula>IF(COUNTIF(Fériés,H17)&gt;0,1,0)</formula>
    </cfRule>
    <cfRule type="expression" dxfId="3025" priority="234">
      <formula>OR($G$17="Di")</formula>
    </cfRule>
  </conditionalFormatting>
  <conditionalFormatting sqref="I18">
    <cfRule type="expression" dxfId="3024" priority="232">
      <formula>IF(COUNTIF(Fériés,H18)&gt;0,1,0)</formula>
    </cfRule>
  </conditionalFormatting>
  <conditionalFormatting sqref="I18">
    <cfRule type="expression" dxfId="3023" priority="230">
      <formula>IF(COUNTIF(Fériés,H18)&gt;0,1,0)</formula>
    </cfRule>
    <cfRule type="expression" dxfId="3022" priority="231">
      <formula>OR($G$18="Di")</formula>
    </cfRule>
  </conditionalFormatting>
  <conditionalFormatting sqref="I19">
    <cfRule type="expression" dxfId="3021" priority="229">
      <formula>IF(COUNTIF(Fériés,H19)&gt;0,1,0)</formula>
    </cfRule>
  </conditionalFormatting>
  <conditionalFormatting sqref="I19">
    <cfRule type="expression" dxfId="3020" priority="227">
      <formula>IF(COUNTIF(Fériés,H19)&gt;0,1,0)</formula>
    </cfRule>
    <cfRule type="expression" dxfId="3019" priority="228">
      <formula>OR($G$19="Di")</formula>
    </cfRule>
  </conditionalFormatting>
  <conditionalFormatting sqref="I20">
    <cfRule type="expression" dxfId="3018" priority="226">
      <formula>IF(COUNTIF(Fériés,H20)&gt;0,1,0)</formula>
    </cfRule>
  </conditionalFormatting>
  <conditionalFormatting sqref="I20">
    <cfRule type="expression" dxfId="3017" priority="224">
      <formula>IF(COUNTIF(Fériés,H20)&gt;0,1,0)</formula>
    </cfRule>
    <cfRule type="expression" dxfId="3016" priority="225">
      <formula>OR($G$20="Di")</formula>
    </cfRule>
  </conditionalFormatting>
  <conditionalFormatting sqref="I21">
    <cfRule type="expression" dxfId="3015" priority="223">
      <formula>IF(COUNTIF(Fériés,H21)&gt;0,1,0)</formula>
    </cfRule>
  </conditionalFormatting>
  <conditionalFormatting sqref="I21">
    <cfRule type="expression" dxfId="3014" priority="221">
      <formula>IF(COUNTIF(Fériés,H21)&gt;0,1,0)</formula>
    </cfRule>
    <cfRule type="expression" dxfId="3013" priority="222">
      <formula>OR($G$21="Di")</formula>
    </cfRule>
  </conditionalFormatting>
  <conditionalFormatting sqref="I22">
    <cfRule type="expression" dxfId="3012" priority="220">
      <formula>IF(COUNTIF(Fériés,H22)&gt;0,1,0)</formula>
    </cfRule>
  </conditionalFormatting>
  <conditionalFormatting sqref="I22">
    <cfRule type="expression" dxfId="3011" priority="218">
      <formula>IF(COUNTIF(Fériés,H22)&gt;0,1,0)</formula>
    </cfRule>
    <cfRule type="expression" dxfId="3010" priority="219">
      <formula>OR($G$22="Di")</formula>
    </cfRule>
  </conditionalFormatting>
  <conditionalFormatting sqref="I23">
    <cfRule type="expression" dxfId="3009" priority="217">
      <formula>IF(COUNTIF(Fériés,H23)&gt;0,1,0)</formula>
    </cfRule>
  </conditionalFormatting>
  <conditionalFormatting sqref="I23">
    <cfRule type="expression" dxfId="3008" priority="215">
      <formula>IF(COUNTIF(Fériés,H23)&gt;0,1,0)</formula>
    </cfRule>
    <cfRule type="expression" dxfId="3007" priority="216">
      <formula>OR($G$23="Di")</formula>
    </cfRule>
  </conditionalFormatting>
  <conditionalFormatting sqref="I24">
    <cfRule type="expression" dxfId="3006" priority="214">
      <formula>IF(COUNTIF(Fériés,H24)&gt;0,1,0)</formula>
    </cfRule>
  </conditionalFormatting>
  <conditionalFormatting sqref="I24">
    <cfRule type="expression" dxfId="3005" priority="212">
      <formula>IF(COUNTIF(Fériés,H24)&gt;0,1,0)</formula>
    </cfRule>
    <cfRule type="expression" dxfId="3004" priority="213">
      <formula>OR($G$24="Di")</formula>
    </cfRule>
  </conditionalFormatting>
  <conditionalFormatting sqref="I25">
    <cfRule type="expression" dxfId="3003" priority="211">
      <formula>IF(COUNTIF(Fériés,H25)&gt;0,1,0)</formula>
    </cfRule>
  </conditionalFormatting>
  <conditionalFormatting sqref="I25">
    <cfRule type="expression" dxfId="3002" priority="209">
      <formula>IF(COUNTIF(Fériés,H25)&gt;0,1,0)</formula>
    </cfRule>
    <cfRule type="expression" dxfId="3001" priority="210">
      <formula>OR($G$25="Di")</formula>
    </cfRule>
  </conditionalFormatting>
  <conditionalFormatting sqref="I26">
    <cfRule type="expression" dxfId="3000" priority="208">
      <formula>IF(COUNTIF(Fériés,H26)&gt;0,1,0)</formula>
    </cfRule>
  </conditionalFormatting>
  <conditionalFormatting sqref="I26">
    <cfRule type="expression" dxfId="2999" priority="206">
      <formula>IF(COUNTIF(Fériés,H26)&gt;0,1,0)</formula>
    </cfRule>
    <cfRule type="expression" dxfId="2998" priority="207">
      <formula>OR($G$26="Di")</formula>
    </cfRule>
  </conditionalFormatting>
  <conditionalFormatting sqref="I27">
    <cfRule type="expression" dxfId="2997" priority="205">
      <formula>IF(COUNTIF(Fériés,H27)&gt;0,1,0)</formula>
    </cfRule>
  </conditionalFormatting>
  <conditionalFormatting sqref="I27">
    <cfRule type="expression" dxfId="2996" priority="203">
      <formula>IF(COUNTIF(Fériés,H27)&gt;0,1,0)</formula>
    </cfRule>
    <cfRule type="expression" dxfId="2995" priority="204">
      <formula>OR($G$27="Di")</formula>
    </cfRule>
  </conditionalFormatting>
  <conditionalFormatting sqref="I28">
    <cfRule type="expression" dxfId="2994" priority="202">
      <formula>IF(COUNTIF(Fériés,H28)&gt;0,1,0)</formula>
    </cfRule>
  </conditionalFormatting>
  <conditionalFormatting sqref="I28">
    <cfRule type="expression" dxfId="2993" priority="200">
      <formula>IF(COUNTIF(Fériés,H28)&gt;0,1,0)</formula>
    </cfRule>
    <cfRule type="expression" dxfId="2992" priority="201">
      <formula>OR($G$28="Di")</formula>
    </cfRule>
  </conditionalFormatting>
  <conditionalFormatting sqref="I29">
    <cfRule type="expression" dxfId="2991" priority="199">
      <formula>IF(COUNTIF(Fériés,H29)&gt;0,1,0)</formula>
    </cfRule>
  </conditionalFormatting>
  <conditionalFormatting sqref="I29">
    <cfRule type="expression" dxfId="2990" priority="197">
      <formula>IF(COUNTIF(Fériés,H29)&gt;0,1,0)</formula>
    </cfRule>
    <cfRule type="expression" dxfId="2989" priority="198">
      <formula>OR($G$29="Di")</formula>
    </cfRule>
  </conditionalFormatting>
  <conditionalFormatting sqref="I30">
    <cfRule type="expression" dxfId="2988" priority="196">
      <formula>IF(COUNTIF(Fériés,H30)&gt;0,1,0)</formula>
    </cfRule>
  </conditionalFormatting>
  <conditionalFormatting sqref="I30">
    <cfRule type="expression" dxfId="2987" priority="194">
      <formula>IF(COUNTIF(Fériés,H30)&gt;0,1,0)</formula>
    </cfRule>
    <cfRule type="expression" dxfId="2986" priority="195">
      <formula>OR($G$30="Di")</formula>
    </cfRule>
  </conditionalFormatting>
  <conditionalFormatting sqref="I31">
    <cfRule type="expression" dxfId="2985" priority="193">
      <formula>IF(COUNTIF(Fériés,H31)&gt;0,1,0)</formula>
    </cfRule>
  </conditionalFormatting>
  <conditionalFormatting sqref="I31">
    <cfRule type="expression" dxfId="2984" priority="191">
      <formula>IF(COUNTIF(Fériés,H31)&gt;0,1,0)</formula>
    </cfRule>
    <cfRule type="expression" dxfId="2983" priority="192">
      <formula>OR($G$31="Di")</formula>
    </cfRule>
  </conditionalFormatting>
  <conditionalFormatting sqref="I32">
    <cfRule type="expression" dxfId="2982" priority="190">
      <formula>IF(COUNTIF(Fériés,H32)&gt;0,1,0)</formula>
    </cfRule>
  </conditionalFormatting>
  <conditionalFormatting sqref="I32">
    <cfRule type="expression" dxfId="2981" priority="185">
      <formula>IF(COUNTIF(Fériés,H32)&gt;0,1,0)</formula>
    </cfRule>
    <cfRule type="expression" dxfId="2980" priority="186">
      <formula>OR($G$32="Di")</formula>
    </cfRule>
  </conditionalFormatting>
  <conditionalFormatting sqref="I33">
    <cfRule type="expression" dxfId="2979" priority="184">
      <formula>IF(COUNTIF(Fériés,H33)&gt;0,1,0)</formula>
    </cfRule>
  </conditionalFormatting>
  <conditionalFormatting sqref="I33">
    <cfRule type="expression" dxfId="2978" priority="182">
      <formula>IF(COUNTIF(Fériés,H33)&gt;0,1,0)</formula>
    </cfRule>
    <cfRule type="expression" dxfId="2977" priority="183">
      <formula>OR($G$33="Di")</formula>
    </cfRule>
  </conditionalFormatting>
  <conditionalFormatting sqref="I34">
    <cfRule type="expression" dxfId="2976" priority="181">
      <formula>IF(COUNTIF(Fériés,H34)&gt;0,1,0)</formula>
    </cfRule>
  </conditionalFormatting>
  <conditionalFormatting sqref="I34">
    <cfRule type="expression" dxfId="2975" priority="179">
      <formula>IF(COUNTIF(Fériés,H34)&gt;0,1,0)</formula>
    </cfRule>
    <cfRule type="expression" dxfId="2974" priority="180">
      <formula>OR($G$34="Di")</formula>
    </cfRule>
  </conditionalFormatting>
  <conditionalFormatting sqref="F4">
    <cfRule type="expression" dxfId="2973" priority="178">
      <formula>IF(COUNTIF(Fériés,E4)&gt;0,1,0)</formula>
    </cfRule>
  </conditionalFormatting>
  <conditionalFormatting sqref="F4">
    <cfRule type="expression" dxfId="2972" priority="176">
      <formula>IF(COUNTIF(Fériés,E4)&gt;0,1,0)</formula>
    </cfRule>
    <cfRule type="expression" dxfId="2971" priority="177">
      <formula>OR($D$4="Di")</formula>
    </cfRule>
  </conditionalFormatting>
  <conditionalFormatting sqref="F10">
    <cfRule type="expression" dxfId="2970" priority="175">
      <formula>IF(COUNTIF(Fériés,E10)&gt;0,1,0)</formula>
    </cfRule>
  </conditionalFormatting>
  <conditionalFormatting sqref="F10">
    <cfRule type="expression" dxfId="2969" priority="173">
      <formula>IF(COUNTIF(Fériés,E10)&gt;0,1,0)</formula>
    </cfRule>
    <cfRule type="expression" dxfId="2968" priority="174">
      <formula>OR($D$10="Di")</formula>
    </cfRule>
  </conditionalFormatting>
  <conditionalFormatting sqref="F9">
    <cfRule type="expression" dxfId="2967" priority="172">
      <formula>IF(COUNTIF(Fériés,E9)&gt;0,1,0)</formula>
    </cfRule>
  </conditionalFormatting>
  <conditionalFormatting sqref="F9">
    <cfRule type="expression" dxfId="2966" priority="170">
      <formula>IF(COUNTIF(Fériés,E9)&gt;0,1,0)</formula>
    </cfRule>
    <cfRule type="expression" dxfId="2965" priority="171">
      <formula>OR($D$9="Di")</formula>
    </cfRule>
  </conditionalFormatting>
  <conditionalFormatting sqref="F5">
    <cfRule type="expression" dxfId="2964" priority="169">
      <formula>IF(COUNTIF(Fériés,E5)&gt;0,1,0)</formula>
    </cfRule>
  </conditionalFormatting>
  <conditionalFormatting sqref="F5">
    <cfRule type="expression" dxfId="2963" priority="167">
      <formula>IF(COUNTIF(Fériés,E5)&gt;0,1,0)</formula>
    </cfRule>
    <cfRule type="expression" dxfId="2962" priority="168">
      <formula>OR($D$5="Di")</formula>
    </cfRule>
  </conditionalFormatting>
  <conditionalFormatting sqref="F6">
    <cfRule type="expression" dxfId="2961" priority="166">
      <formula>IF(COUNTIF(Fériés,E6)&gt;0,1,0)</formula>
    </cfRule>
  </conditionalFormatting>
  <conditionalFormatting sqref="F6">
    <cfRule type="expression" dxfId="2960" priority="164">
      <formula>IF(COUNTIF(Fériés,E6)&gt;0,1,0)</formula>
    </cfRule>
    <cfRule type="expression" dxfId="2959" priority="165">
      <formula>OR($D$6="Di")</formula>
    </cfRule>
  </conditionalFormatting>
  <conditionalFormatting sqref="F7">
    <cfRule type="expression" dxfId="2958" priority="163">
      <formula>IF(COUNTIF(Fériés,E7)&gt;0,1,0)</formula>
    </cfRule>
  </conditionalFormatting>
  <conditionalFormatting sqref="F7">
    <cfRule type="expression" dxfId="2957" priority="161">
      <formula>IF(COUNTIF(Fériés,E7)&gt;0,1,0)</formula>
    </cfRule>
    <cfRule type="expression" dxfId="2956" priority="162">
      <formula>OR($D$7="Di")</formula>
    </cfRule>
  </conditionalFormatting>
  <conditionalFormatting sqref="F8">
    <cfRule type="expression" dxfId="2955" priority="160">
      <formula>IF(COUNTIF(Fériés,E8)&gt;0,1,0)</formula>
    </cfRule>
  </conditionalFormatting>
  <conditionalFormatting sqref="F8">
    <cfRule type="expression" dxfId="2954" priority="158">
      <formula>IF(COUNTIF(Fériés,E8)&gt;0,1,0)</formula>
    </cfRule>
    <cfRule type="expression" dxfId="2953" priority="159">
      <formula>OR($D$8="Di")</formula>
    </cfRule>
  </conditionalFormatting>
  <conditionalFormatting sqref="F11">
    <cfRule type="expression" dxfId="2952" priority="157">
      <formula>IF(COUNTIF(Fériés,E11)&gt;0,1,0)</formula>
    </cfRule>
  </conditionalFormatting>
  <conditionalFormatting sqref="F11">
    <cfRule type="expression" dxfId="2951" priority="155">
      <formula>IF(COUNTIF(Fériés,E11)&gt;0,1,0)</formula>
    </cfRule>
    <cfRule type="expression" dxfId="2950" priority="156">
      <formula>OR($D$11="Di")</formula>
    </cfRule>
  </conditionalFormatting>
  <conditionalFormatting sqref="F12">
    <cfRule type="expression" dxfId="2949" priority="154">
      <formula>IF(COUNTIF(Fériés,E12)&gt;0,1,0)</formula>
    </cfRule>
  </conditionalFormatting>
  <conditionalFormatting sqref="F12">
    <cfRule type="expression" dxfId="2948" priority="152">
      <formula>IF(COUNTIF(Fériés,E12)&gt;0,1,0)</formula>
    </cfRule>
    <cfRule type="expression" dxfId="2947" priority="153">
      <formula>OR($D$12="Di")</formula>
    </cfRule>
  </conditionalFormatting>
  <conditionalFormatting sqref="F13">
    <cfRule type="expression" dxfId="2946" priority="151">
      <formula>IF(COUNTIF(Fériés,E13)&gt;0,1,0)</formula>
    </cfRule>
  </conditionalFormatting>
  <conditionalFormatting sqref="F13">
    <cfRule type="expression" dxfId="2945" priority="149">
      <formula>IF(COUNTIF(Fériés,E13)&gt;0,1,0)</formula>
    </cfRule>
    <cfRule type="expression" dxfId="2944" priority="150">
      <formula>OR($D$13="Di")</formula>
    </cfRule>
  </conditionalFormatting>
  <conditionalFormatting sqref="F14">
    <cfRule type="expression" dxfId="2943" priority="148">
      <formula>IF(COUNTIF(Fériés,E14)&gt;0,1,0)</formula>
    </cfRule>
  </conditionalFormatting>
  <conditionalFormatting sqref="F14">
    <cfRule type="expression" dxfId="2942" priority="146">
      <formula>IF(COUNTIF(Fériés,E14)&gt;0,1,0)</formula>
    </cfRule>
    <cfRule type="expression" dxfId="2941" priority="147">
      <formula>OR($D$14="Di")</formula>
    </cfRule>
  </conditionalFormatting>
  <conditionalFormatting sqref="F15">
    <cfRule type="expression" dxfId="2940" priority="145">
      <formula>IF(COUNTIF(Fériés,E15)&gt;0,1,0)</formula>
    </cfRule>
  </conditionalFormatting>
  <conditionalFormatting sqref="F15">
    <cfRule type="expression" dxfId="2939" priority="143">
      <formula>IF(COUNTIF(Fériés,E15)&gt;0,1,0)</formula>
    </cfRule>
    <cfRule type="expression" dxfId="2938" priority="144">
      <formula>OR($D$15="Di")</formula>
    </cfRule>
  </conditionalFormatting>
  <conditionalFormatting sqref="F16">
    <cfRule type="expression" dxfId="2937" priority="142">
      <formula>IF(COUNTIF(Fériés,E16)&gt;0,1,0)</formula>
    </cfRule>
  </conditionalFormatting>
  <conditionalFormatting sqref="F16">
    <cfRule type="expression" dxfId="2936" priority="140">
      <formula>IF(COUNTIF(Fériés,E16)&gt;0,1,0)</formula>
    </cfRule>
    <cfRule type="expression" dxfId="2935" priority="141">
      <formula>OR($D$16="Di")</formula>
    </cfRule>
  </conditionalFormatting>
  <conditionalFormatting sqref="F17">
    <cfRule type="expression" dxfId="2934" priority="139">
      <formula>IF(COUNTIF(Fériés,E17)&gt;0,1,0)</formula>
    </cfRule>
  </conditionalFormatting>
  <conditionalFormatting sqref="F17">
    <cfRule type="expression" dxfId="2933" priority="137">
      <formula>IF(COUNTIF(Fériés,E17)&gt;0,1,0)</formula>
    </cfRule>
    <cfRule type="expression" dxfId="2932" priority="138">
      <formula>OR($D$17="Di")</formula>
    </cfRule>
  </conditionalFormatting>
  <conditionalFormatting sqref="F18">
    <cfRule type="expression" dxfId="2931" priority="136">
      <formula>IF(COUNTIF(Fériés,E18)&gt;0,1,0)</formula>
    </cfRule>
  </conditionalFormatting>
  <conditionalFormatting sqref="F18">
    <cfRule type="expression" dxfId="2930" priority="134">
      <formula>IF(COUNTIF(Fériés,E18)&gt;0,1,0)</formula>
    </cfRule>
    <cfRule type="expression" dxfId="2929" priority="135">
      <formula>OR($D$18="Di")</formula>
    </cfRule>
  </conditionalFormatting>
  <conditionalFormatting sqref="F19">
    <cfRule type="expression" dxfId="2928" priority="133">
      <formula>IF(COUNTIF(Fériés,E19)&gt;0,1,0)</formula>
    </cfRule>
  </conditionalFormatting>
  <conditionalFormatting sqref="F19">
    <cfRule type="expression" dxfId="2927" priority="131">
      <formula>IF(COUNTIF(Fériés,E19)&gt;0,1,0)</formula>
    </cfRule>
    <cfRule type="expression" dxfId="2926" priority="132">
      <formula>OR($D$19="Di")</formula>
    </cfRule>
  </conditionalFormatting>
  <conditionalFormatting sqref="F20">
    <cfRule type="expression" dxfId="2925" priority="130">
      <formula>IF(COUNTIF(Fériés,E20)&gt;0,1,0)</formula>
    </cfRule>
  </conditionalFormatting>
  <conditionalFormatting sqref="F20">
    <cfRule type="expression" dxfId="2924" priority="128">
      <formula>IF(COUNTIF(Fériés,E20)&gt;0,1,0)</formula>
    </cfRule>
    <cfRule type="expression" dxfId="2923" priority="129">
      <formula>OR($D$20="Di")</formula>
    </cfRule>
  </conditionalFormatting>
  <conditionalFormatting sqref="F21">
    <cfRule type="expression" dxfId="2922" priority="127">
      <formula>IF(COUNTIF(Fériés,E21)&gt;0,1,0)</formula>
    </cfRule>
  </conditionalFormatting>
  <conditionalFormatting sqref="F21">
    <cfRule type="expression" dxfId="2921" priority="125">
      <formula>IF(COUNTIF(Fériés,E21)&gt;0,1,0)</formula>
    </cfRule>
    <cfRule type="expression" dxfId="2920" priority="126">
      <formula>OR($D$21="Di")</formula>
    </cfRule>
  </conditionalFormatting>
  <conditionalFormatting sqref="F23">
    <cfRule type="expression" dxfId="2919" priority="124">
      <formula>IF(COUNTIF(Fériés,E23)&gt;0,1,0)</formula>
    </cfRule>
  </conditionalFormatting>
  <conditionalFormatting sqref="F23">
    <cfRule type="expression" dxfId="2918" priority="122">
      <formula>IF(COUNTIF(Fériés,E23)&gt;0,1,0)</formula>
    </cfRule>
    <cfRule type="expression" dxfId="2917" priority="123">
      <formula>OR($D$23="Di")</formula>
    </cfRule>
  </conditionalFormatting>
  <conditionalFormatting sqref="F24">
    <cfRule type="expression" dxfId="2916" priority="121">
      <formula>IF(COUNTIF(Fériés,E24)&gt;0,1,0)</formula>
    </cfRule>
  </conditionalFormatting>
  <conditionalFormatting sqref="F24">
    <cfRule type="expression" dxfId="2915" priority="119">
      <formula>IF(COUNTIF(Fériés,E24)&gt;0,1,0)</formula>
    </cfRule>
    <cfRule type="expression" dxfId="2914" priority="120">
      <formula>OR($D$24="Di")</formula>
    </cfRule>
  </conditionalFormatting>
  <conditionalFormatting sqref="F22">
    <cfRule type="expression" dxfId="2913" priority="118">
      <formula>IF(COUNTIF(Fériés,E22)&gt;0,1,0)</formula>
    </cfRule>
  </conditionalFormatting>
  <conditionalFormatting sqref="F22">
    <cfRule type="expression" dxfId="2912" priority="116">
      <formula>IF(COUNTIF(Fériés,E22)&gt;0,1,0)</formula>
    </cfRule>
    <cfRule type="expression" dxfId="2911" priority="117">
      <formula>OR($D$22="Di")</formula>
    </cfRule>
  </conditionalFormatting>
  <conditionalFormatting sqref="F25">
    <cfRule type="expression" dxfId="2910" priority="115">
      <formula>IF(COUNTIF(Fériés,E25)&gt;0,1,0)</formula>
    </cfRule>
  </conditionalFormatting>
  <conditionalFormatting sqref="F25">
    <cfRule type="expression" dxfId="2909" priority="113">
      <formula>IF(COUNTIF(Fériés,E25)&gt;0,1,0)</formula>
    </cfRule>
    <cfRule type="expression" dxfId="2908" priority="114">
      <formula>OR($D$25="Di")</formula>
    </cfRule>
  </conditionalFormatting>
  <conditionalFormatting sqref="F26">
    <cfRule type="expression" dxfId="2907" priority="112">
      <formula>IF(COUNTIF(Fériés,E26)&gt;0,1,0)</formula>
    </cfRule>
  </conditionalFormatting>
  <conditionalFormatting sqref="F26">
    <cfRule type="expression" dxfId="2906" priority="110">
      <formula>IF(COUNTIF(Fériés,E26)&gt;0,1,0)</formula>
    </cfRule>
    <cfRule type="expression" dxfId="2905" priority="111">
      <formula>OR($D$26="Di")</formula>
    </cfRule>
  </conditionalFormatting>
  <conditionalFormatting sqref="F27">
    <cfRule type="expression" dxfId="2904" priority="109">
      <formula>IF(COUNTIF(Fériés,E27)&gt;0,1,0)</formula>
    </cfRule>
  </conditionalFormatting>
  <conditionalFormatting sqref="F27">
    <cfRule type="expression" dxfId="2903" priority="107">
      <formula>IF(COUNTIF(Fériés,E27)&gt;0,1,0)</formula>
    </cfRule>
    <cfRule type="expression" dxfId="2902" priority="108">
      <formula>OR($D$27="Di")</formula>
    </cfRule>
  </conditionalFormatting>
  <conditionalFormatting sqref="F28">
    <cfRule type="expression" dxfId="2901" priority="106">
      <formula>IF(COUNTIF(Fériés,E28)&gt;0,1,0)</formula>
    </cfRule>
  </conditionalFormatting>
  <conditionalFormatting sqref="F28">
    <cfRule type="expression" dxfId="2900" priority="104">
      <formula>IF(COUNTIF(Fériés,E28)&gt;0,1,0)</formula>
    </cfRule>
    <cfRule type="expression" dxfId="2899" priority="105">
      <formula>OR($D$28="Di")</formula>
    </cfRule>
  </conditionalFormatting>
  <conditionalFormatting sqref="F29">
    <cfRule type="expression" dxfId="2898" priority="103">
      <formula>IF(COUNTIF(Fériés,E29)&gt;0,1,0)</formula>
    </cfRule>
  </conditionalFormatting>
  <conditionalFormatting sqref="F29">
    <cfRule type="expression" dxfId="2897" priority="101">
      <formula>IF(COUNTIF(Fériés,E29)&gt;0,1,0)</formula>
    </cfRule>
    <cfRule type="expression" dxfId="2896" priority="102">
      <formula>OR($D$29="Di")</formula>
    </cfRule>
  </conditionalFormatting>
  <conditionalFormatting sqref="F30">
    <cfRule type="expression" dxfId="2895" priority="100">
      <formula>IF(COUNTIF(Fériés,E30)&gt;0,1,0)</formula>
    </cfRule>
  </conditionalFormatting>
  <conditionalFormatting sqref="F30">
    <cfRule type="expression" dxfId="2894" priority="98">
      <formula>IF(COUNTIF(Fériés,E30)&gt;0,1,0)</formula>
    </cfRule>
    <cfRule type="expression" dxfId="2893" priority="99">
      <formula>OR($D$30="Di")</formula>
    </cfRule>
  </conditionalFormatting>
  <conditionalFormatting sqref="F31">
    <cfRule type="expression" dxfId="2892" priority="97">
      <formula>IF(COUNTIF(Fériés,E31)&gt;0,1,0)</formula>
    </cfRule>
  </conditionalFormatting>
  <conditionalFormatting sqref="F31">
    <cfRule type="expression" dxfId="2891" priority="95">
      <formula>IF(COUNTIF(Fériés,E31)&gt;0,1,0)</formula>
    </cfRule>
    <cfRule type="expression" dxfId="2890" priority="96">
      <formula>OR($D$31="Di")</formula>
    </cfRule>
  </conditionalFormatting>
  <conditionalFormatting sqref="F32">
    <cfRule type="expression" dxfId="2889" priority="94">
      <formula>IF(COUNTIF(Fériés,E32)&gt;0,1,0)</formula>
    </cfRule>
  </conditionalFormatting>
  <conditionalFormatting sqref="F32">
    <cfRule type="expression" dxfId="2888" priority="92">
      <formula>IF(COUNTIF(Fériés,E32)&gt;0,1,0)</formula>
    </cfRule>
    <cfRule type="expression" dxfId="2887" priority="93">
      <formula>OR($D$32="Di")</formula>
    </cfRule>
  </conditionalFormatting>
  <conditionalFormatting sqref="C6">
    <cfRule type="expression" dxfId="2886" priority="91">
      <formula>IF(COUNTIF(Fériés,B6)&gt;0,1,0)</formula>
    </cfRule>
  </conditionalFormatting>
  <conditionalFormatting sqref="C6">
    <cfRule type="expression" dxfId="2885" priority="89">
      <formula>IF(COUNTIF(Fériés,B6)&gt;0,1,0)</formula>
    </cfRule>
    <cfRule type="expression" dxfId="2884" priority="90">
      <formula>OR($A$6="Di")</formula>
    </cfRule>
  </conditionalFormatting>
  <conditionalFormatting sqref="C7">
    <cfRule type="expression" dxfId="2883" priority="87">
      <formula>IF(COUNTIF(Fériés,B7)&gt;0,1,0)</formula>
    </cfRule>
    <cfRule type="expression" dxfId="2882" priority="2">
      <formula>IF(J2=1,"Cours","")</formula>
    </cfRule>
  </conditionalFormatting>
  <conditionalFormatting sqref="C7">
    <cfRule type="expression" dxfId="2881" priority="86">
      <formula>IF(COUNTIF(Fériés,B7)&gt;0,1,0)</formula>
    </cfRule>
    <cfRule type="expression" dxfId="2880" priority="88">
      <formula>OR($A$7="Di")</formula>
    </cfRule>
  </conditionalFormatting>
  <conditionalFormatting sqref="C8">
    <cfRule type="expression" dxfId="2879" priority="84">
      <formula>IF(COUNTIF(Fériés,B8)&gt;0,1,0)</formula>
    </cfRule>
  </conditionalFormatting>
  <conditionalFormatting sqref="C8">
    <cfRule type="expression" dxfId="2878" priority="83">
      <formula>IF(COUNTIF(Fériés,B8)&gt;0,1,0)</formula>
    </cfRule>
    <cfRule type="expression" dxfId="2877" priority="85">
      <formula>OR($A$8="Di")</formula>
    </cfRule>
  </conditionalFormatting>
  <conditionalFormatting sqref="C9">
    <cfRule type="expression" dxfId="2876" priority="82">
      <formula>IF(COUNTIF(Fériés,B9)&gt;0,1,0)</formula>
    </cfRule>
  </conditionalFormatting>
  <conditionalFormatting sqref="C9">
    <cfRule type="expression" dxfId="2875" priority="80">
      <formula>IF(COUNTIF(Fériés,B9)&gt;0,1,0)</formula>
    </cfRule>
    <cfRule type="expression" dxfId="2874" priority="81">
      <formula>OR($A$9="Di")</formula>
    </cfRule>
  </conditionalFormatting>
  <conditionalFormatting sqref="C10">
    <cfRule type="expression" dxfId="2873" priority="79">
      <formula>IF(COUNTIF(Fériés,B10)&gt;0,1,0)</formula>
    </cfRule>
  </conditionalFormatting>
  <conditionalFormatting sqref="C10">
    <cfRule type="expression" dxfId="2872" priority="77">
      <formula>IF(COUNTIF(Fériés,B10)&gt;0,1,0)</formula>
    </cfRule>
    <cfRule type="expression" dxfId="2871" priority="78">
      <formula>OR($A$10="Di")</formula>
    </cfRule>
  </conditionalFormatting>
  <conditionalFormatting sqref="C11">
    <cfRule type="expression" dxfId="2870" priority="76">
      <formula>IF(COUNTIF(Fériés,B11)&gt;0,1,0)</formula>
    </cfRule>
  </conditionalFormatting>
  <conditionalFormatting sqref="C11">
    <cfRule type="expression" dxfId="2869" priority="74">
      <formula>IF(COUNTIF(Fériés,B11)&gt;0,1,0)</formula>
    </cfRule>
    <cfRule type="expression" dxfId="2868" priority="75">
      <formula>OR($A$11="Di")</formula>
    </cfRule>
  </conditionalFormatting>
  <conditionalFormatting sqref="C12">
    <cfRule type="expression" dxfId="2867" priority="73">
      <formula>IF(COUNTIF(Fériés,B12)&gt;0,1,0)</formula>
    </cfRule>
  </conditionalFormatting>
  <conditionalFormatting sqref="C12">
    <cfRule type="expression" dxfId="2866" priority="71">
      <formula>IF(COUNTIF(Fériés,B12)&gt;0,1,0)</formula>
    </cfRule>
    <cfRule type="expression" dxfId="2865" priority="72">
      <formula>OR($A$12="Di")</formula>
    </cfRule>
  </conditionalFormatting>
  <conditionalFormatting sqref="C13">
    <cfRule type="expression" dxfId="2864" priority="70">
      <formula>IF(COUNTIF(Fériés,B13)&gt;0,1,0)</formula>
    </cfRule>
  </conditionalFormatting>
  <conditionalFormatting sqref="C13">
    <cfRule type="expression" dxfId="2863" priority="68">
      <formula>IF(COUNTIF(Fériés,B13)&gt;0,1,0)</formula>
    </cfRule>
    <cfRule type="expression" dxfId="2862" priority="69">
      <formula>OR($A$13="Di")</formula>
    </cfRule>
  </conditionalFormatting>
  <conditionalFormatting sqref="C14">
    <cfRule type="expression" dxfId="2861" priority="67">
      <formula>IF(COUNTIF(Fériés,B14)&gt;0,1,0)</formula>
    </cfRule>
  </conditionalFormatting>
  <conditionalFormatting sqref="C14">
    <cfRule type="expression" dxfId="2860" priority="65">
      <formula>IF(COUNTIF(Fériés,B14)&gt;0,1,0)</formula>
    </cfRule>
    <cfRule type="expression" dxfId="2859" priority="66">
      <formula>OR($A$14="Di")</formula>
    </cfRule>
  </conditionalFormatting>
  <conditionalFormatting sqref="C15">
    <cfRule type="expression" dxfId="2858" priority="64">
      <formula>IF(COUNTIF(Fériés,B15)&gt;0,1,0)</formula>
    </cfRule>
  </conditionalFormatting>
  <conditionalFormatting sqref="C15">
    <cfRule type="expression" dxfId="2857" priority="62">
      <formula>IF(COUNTIF(Fériés,B15)&gt;0,1,0)</formula>
    </cfRule>
    <cfRule type="expression" dxfId="2856" priority="63">
      <formula>OR($A$15="Di")</formula>
    </cfRule>
  </conditionalFormatting>
  <conditionalFormatting sqref="C16">
    <cfRule type="expression" dxfId="2855" priority="61">
      <formula>IF(COUNTIF(Fériés,B16)&gt;0,1,0)</formula>
    </cfRule>
  </conditionalFormatting>
  <conditionalFormatting sqref="C16">
    <cfRule type="expression" dxfId="2854" priority="59">
      <formula>IF(COUNTIF(Fériés,B16)&gt;0,1,0)</formula>
    </cfRule>
    <cfRule type="expression" dxfId="2853" priority="60">
      <formula>OR($A$16="Di")</formula>
    </cfRule>
  </conditionalFormatting>
  <conditionalFormatting sqref="C17">
    <cfRule type="expression" dxfId="2852" priority="58">
      <formula>IF(COUNTIF(Fériés,B17)&gt;0,1,0)</formula>
    </cfRule>
  </conditionalFormatting>
  <conditionalFormatting sqref="C17">
    <cfRule type="expression" dxfId="2851" priority="56">
      <formula>IF(COUNTIF(Fériés,B17)&gt;0,1,0)</formula>
    </cfRule>
    <cfRule type="expression" dxfId="2850" priority="57">
      <formula>OR($A$17="Di")</formula>
    </cfRule>
  </conditionalFormatting>
  <conditionalFormatting sqref="C18">
    <cfRule type="expression" dxfId="2849" priority="55">
      <formula>IF(COUNTIF(Fériés,B18)&gt;0,1,0)</formula>
    </cfRule>
  </conditionalFormatting>
  <conditionalFormatting sqref="C18">
    <cfRule type="expression" dxfId="2848" priority="53">
      <formula>IF(COUNTIF(Fériés,B18)&gt;0,1,0)</formula>
    </cfRule>
    <cfRule type="expression" dxfId="2847" priority="54">
      <formula>OR($A$18="Di")</formula>
    </cfRule>
  </conditionalFormatting>
  <conditionalFormatting sqref="C19">
    <cfRule type="expression" dxfId="2846" priority="52">
      <formula>IF(COUNTIF(Fériés,B19)&gt;0,1,0)</formula>
    </cfRule>
  </conditionalFormatting>
  <conditionalFormatting sqref="C19">
    <cfRule type="expression" dxfId="2845" priority="50">
      <formula>IF(COUNTIF(Fériés,B19)&gt;0,1,0)</formula>
    </cfRule>
    <cfRule type="expression" dxfId="2844" priority="51">
      <formula>OR($A$19="Di")</formula>
    </cfRule>
  </conditionalFormatting>
  <conditionalFormatting sqref="C20">
    <cfRule type="expression" dxfId="2843" priority="49">
      <formula>IF(COUNTIF(Fériés,B20)&gt;0,1,0)</formula>
    </cfRule>
  </conditionalFormatting>
  <conditionalFormatting sqref="C20">
    <cfRule type="expression" dxfId="2842" priority="47">
      <formula>IF(COUNTIF(Fériés,B20)&gt;0,1,0)</formula>
    </cfRule>
    <cfRule type="expression" dxfId="2841" priority="48">
      <formula>OR($A$20="Di")</formula>
    </cfRule>
  </conditionalFormatting>
  <conditionalFormatting sqref="C21">
    <cfRule type="expression" dxfId="2840" priority="46">
      <formula>IF(COUNTIF(Fériés,B21)&gt;0,1,0)</formula>
    </cfRule>
  </conditionalFormatting>
  <conditionalFormatting sqref="C21">
    <cfRule type="expression" dxfId="2839" priority="44">
      <formula>IF(COUNTIF(Fériés,B21)&gt;0,1,0)</formula>
    </cfRule>
    <cfRule type="expression" dxfId="2838" priority="45">
      <formula>OR($A$21="Di")</formula>
    </cfRule>
  </conditionalFormatting>
  <conditionalFormatting sqref="C22">
    <cfRule type="expression" dxfId="2837" priority="43">
      <formula>IF(COUNTIF(Fériés,B22)&gt;0,1,0)</formula>
    </cfRule>
  </conditionalFormatting>
  <conditionalFormatting sqref="C22">
    <cfRule type="expression" dxfId="2836" priority="41">
      <formula>IF(COUNTIF(Fériés,B22)&gt;0,1,0)</formula>
    </cfRule>
    <cfRule type="expression" dxfId="2835" priority="42">
      <formula>OR($A$22="Di")</formula>
    </cfRule>
  </conditionalFormatting>
  <conditionalFormatting sqref="C23">
    <cfRule type="expression" dxfId="2834" priority="40">
      <formula>IF(COUNTIF(Fériés,B23)&gt;0,1,0)</formula>
    </cfRule>
  </conditionalFormatting>
  <conditionalFormatting sqref="C23">
    <cfRule type="expression" dxfId="2833" priority="38">
      <formula>IF(COUNTIF(Fériés,B23)&gt;0,1,0)</formula>
    </cfRule>
    <cfRule type="expression" dxfId="2832" priority="39">
      <formula>OR($A$23="Di")</formula>
    </cfRule>
  </conditionalFormatting>
  <conditionalFormatting sqref="C24">
    <cfRule type="expression" dxfId="2831" priority="37">
      <formula>IF(COUNTIF(Fériés,B24)&gt;0,1,0)</formula>
    </cfRule>
  </conditionalFormatting>
  <conditionalFormatting sqref="C24">
    <cfRule type="expression" dxfId="2830" priority="35">
      <formula>IF(COUNTIF(Fériés,B24)&gt;0,1,0)</formula>
    </cfRule>
    <cfRule type="expression" dxfId="2829" priority="36">
      <formula>OR($A$24="Di")</formula>
    </cfRule>
  </conditionalFormatting>
  <conditionalFormatting sqref="C25">
    <cfRule type="expression" dxfId="2828" priority="34">
      <formula>IF(COUNTIF(Fériés,B25)&gt;0,1,0)</formula>
    </cfRule>
  </conditionalFormatting>
  <conditionalFormatting sqref="C25">
    <cfRule type="expression" dxfId="2827" priority="32">
      <formula>IF(COUNTIF(Fériés,B25)&gt;0,1,0)</formula>
    </cfRule>
    <cfRule type="expression" dxfId="2826" priority="33">
      <formula>OR($A$25="Di")</formula>
    </cfRule>
  </conditionalFormatting>
  <conditionalFormatting sqref="C26">
    <cfRule type="expression" dxfId="2825" priority="31">
      <formula>IF(COUNTIF(Fériés,B26)&gt;0,1,0)</formula>
    </cfRule>
  </conditionalFormatting>
  <conditionalFormatting sqref="C26">
    <cfRule type="expression" dxfId="2824" priority="29">
      <formula>IF(COUNTIF(Fériés,B26)&gt;0,1,0)</formula>
    </cfRule>
    <cfRule type="expression" dxfId="2823" priority="30">
      <formula>OR($A$26="Di")</formula>
    </cfRule>
  </conditionalFormatting>
  <conditionalFormatting sqref="C27">
    <cfRule type="expression" dxfId="2822" priority="28">
      <formula>IF(COUNTIF(Fériés,B27)&gt;0,1,0)</formula>
    </cfRule>
  </conditionalFormatting>
  <conditionalFormatting sqref="C27">
    <cfRule type="expression" dxfId="2821" priority="26">
      <formula>IF(COUNTIF(Fériés,B27)&gt;0,1,0)</formula>
    </cfRule>
    <cfRule type="expression" dxfId="2820" priority="27">
      <formula>OR($A$27="Di")</formula>
    </cfRule>
  </conditionalFormatting>
  <conditionalFormatting sqref="C28">
    <cfRule type="expression" dxfId="2819" priority="25">
      <formula>IF(COUNTIF(Fériés,B28)&gt;0,1,0)</formula>
    </cfRule>
  </conditionalFormatting>
  <conditionalFormatting sqref="C28">
    <cfRule type="expression" dxfId="2818" priority="23">
      <formula>IF(COUNTIF(Fériés,B28)&gt;0,1,0)</formula>
    </cfRule>
    <cfRule type="expression" dxfId="2817" priority="24">
      <formula>OR($A$28="Di")</formula>
    </cfRule>
  </conditionalFormatting>
  <conditionalFormatting sqref="C29">
    <cfRule type="expression" dxfId="2816" priority="22">
      <formula>IF(COUNTIF(Fériés,B29)&gt;0,1,0)</formula>
    </cfRule>
  </conditionalFormatting>
  <conditionalFormatting sqref="C29">
    <cfRule type="expression" dxfId="2815" priority="20">
      <formula>IF(COUNTIF(Fériés,B29)&gt;0,1,0)</formula>
    </cfRule>
    <cfRule type="expression" dxfId="2814" priority="21">
      <formula>OR($A$29="Di")</formula>
    </cfRule>
  </conditionalFormatting>
  <conditionalFormatting sqref="C30">
    <cfRule type="expression" dxfId="2813" priority="19">
      <formula>IF(COUNTIF(Fériés,B30)&gt;0,1,0)</formula>
    </cfRule>
  </conditionalFormatting>
  <conditionalFormatting sqref="C30">
    <cfRule type="expression" dxfId="2812" priority="17">
      <formula>IF(COUNTIF(Fériés,B30)&gt;0,1,0)</formula>
    </cfRule>
    <cfRule type="expression" dxfId="2811" priority="18">
      <formula>OR($A$30="Di")</formula>
    </cfRule>
  </conditionalFormatting>
  <conditionalFormatting sqref="C31">
    <cfRule type="expression" dxfId="2810" priority="16">
      <formula>IF(COUNTIF(Fériés,B31)&gt;0,1,0)</formula>
    </cfRule>
  </conditionalFormatting>
  <conditionalFormatting sqref="C31">
    <cfRule type="expression" dxfId="2809" priority="14">
      <formula>IF(COUNTIF(Fériés,B31)&gt;0,1,0)</formula>
    </cfRule>
    <cfRule type="expression" dxfId="2808" priority="15">
      <formula>OR($A$31="Di")</formula>
    </cfRule>
  </conditionalFormatting>
  <conditionalFormatting sqref="C32">
    <cfRule type="expression" dxfId="2807" priority="13">
      <formula>IF(COUNTIF(Fériés,B32)&gt;0,1,0)</formula>
    </cfRule>
  </conditionalFormatting>
  <conditionalFormatting sqref="C32">
    <cfRule type="expression" dxfId="2806" priority="11">
      <formula>IF(COUNTIF(Fériés,B32)&gt;0,1,0)</formula>
    </cfRule>
    <cfRule type="expression" dxfId="2805" priority="12">
      <formula>OR($A$32="Di")</formula>
    </cfRule>
  </conditionalFormatting>
  <conditionalFormatting sqref="C33">
    <cfRule type="expression" dxfId="2804" priority="10">
      <formula>IF(COUNTIF(Fériés,B33)&gt;0,1,0)</formula>
    </cfRule>
  </conditionalFormatting>
  <conditionalFormatting sqref="C33">
    <cfRule type="expression" dxfId="2803" priority="8">
      <formula>IF(COUNTIF(Fériés,B33)&gt;0,1,0)</formula>
    </cfRule>
    <cfRule type="expression" dxfId="2802" priority="9">
      <formula>OR($A$33="Di")</formula>
    </cfRule>
  </conditionalFormatting>
  <conditionalFormatting sqref="C34">
    <cfRule type="expression" dxfId="2801" priority="7">
      <formula>IF(COUNTIF(Fériés,B34)&gt;0,1,0)</formula>
    </cfRule>
  </conditionalFormatting>
  <conditionalFormatting sqref="C34">
    <cfRule type="expression" dxfId="2800" priority="5">
      <formula>IF(COUNTIF(Fériés,B34)&gt;0,1,0)</formula>
    </cfRule>
    <cfRule type="expression" dxfId="2799" priority="6">
      <formula>OR($A$34="Di")</formula>
    </cfRule>
  </conditionalFormatting>
  <dataValidations count="1">
    <dataValidation type="list" allowBlank="1" showInputMessage="1" showErrorMessage="1" sqref="AK5" xr:uid="{A756176A-7E25-4C51-A3F6-03F42385F459}">
      <formula1>#REF!</formula1>
    </dataValidation>
  </dataValidations>
  <printOptions horizontalCentered="1"/>
  <pageMargins left="0" right="0" top="0.55118110236220474" bottom="0.15748031496062992" header="0.51181102362204722" footer="0.11811023622047245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Spinner 3">
              <controlPr defaultSize="0" autoPict="0">
                <anchor moveWithCells="1" sizeWithCells="1">
                  <from>
                    <xdr:col>35</xdr:col>
                    <xdr:colOff>142875</xdr:colOff>
                    <xdr:row>0</xdr:row>
                    <xdr:rowOff>57150</xdr:rowOff>
                  </from>
                  <to>
                    <xdr:col>35</xdr:col>
                    <xdr:colOff>447675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8958-E7AD-4830-9981-9F9E701462B9}">
  <dimension ref="A1:AJ35"/>
  <sheetViews>
    <sheetView workbookViewId="0">
      <selection activeCell="X4" sqref="X4"/>
    </sheetView>
  </sheetViews>
  <sheetFormatPr baseColWidth="10" defaultRowHeight="15" x14ac:dyDescent="0.25"/>
  <cols>
    <col min="1" max="2" width="2.42578125" style="6" customWidth="1"/>
    <col min="3" max="3" width="7.140625" style="6" customWidth="1"/>
    <col min="4" max="5" width="2.42578125" style="6" customWidth="1"/>
    <col min="6" max="6" width="7.140625" style="6" customWidth="1"/>
    <col min="7" max="7" width="2.42578125" style="6" customWidth="1"/>
    <col min="8" max="8" width="2.5703125" style="6" customWidth="1"/>
    <col min="9" max="9" width="7.140625" style="6" customWidth="1"/>
    <col min="10" max="10" width="2.42578125" style="6" customWidth="1"/>
    <col min="11" max="11" width="2.5703125" style="6" customWidth="1"/>
    <col min="12" max="12" width="7.140625" style="6" customWidth="1"/>
    <col min="13" max="13" width="2.42578125" style="6" customWidth="1"/>
    <col min="14" max="14" width="2.5703125" style="6" customWidth="1"/>
    <col min="15" max="15" width="7.140625" style="6" customWidth="1"/>
    <col min="16" max="16" width="2.42578125" style="6" customWidth="1"/>
    <col min="17" max="17" width="2.5703125" style="6" customWidth="1"/>
    <col min="18" max="18" width="7.140625" style="6" customWidth="1"/>
    <col min="19" max="19" width="2.42578125" style="6" customWidth="1"/>
    <col min="20" max="20" width="2.5703125" style="6" customWidth="1"/>
    <col min="21" max="21" width="6.42578125" style="6" customWidth="1"/>
    <col min="22" max="22" width="2.42578125" style="6" customWidth="1"/>
    <col min="23" max="23" width="2.5703125" style="6" customWidth="1"/>
    <col min="24" max="24" width="6.42578125" style="6" customWidth="1"/>
    <col min="25" max="25" width="2.42578125" style="6" customWidth="1"/>
    <col min="26" max="26" width="2.5703125" style="6" customWidth="1"/>
    <col min="27" max="27" width="7.140625" style="6" customWidth="1"/>
    <col min="28" max="28" width="2.42578125" style="6" customWidth="1"/>
    <col min="29" max="29" width="2.5703125" style="6" customWidth="1"/>
    <col min="30" max="30" width="7.140625" style="6" customWidth="1"/>
    <col min="31" max="31" width="2.42578125" style="6" customWidth="1"/>
    <col min="32" max="32" width="2.5703125" style="6" customWidth="1"/>
    <col min="33" max="33" width="7.140625" style="6" customWidth="1"/>
    <col min="34" max="34" width="2.42578125" style="6" customWidth="1"/>
    <col min="35" max="35" width="2.5703125" style="6" customWidth="1"/>
    <col min="36" max="36" width="7.140625" style="6" customWidth="1"/>
    <col min="37" max="16384" width="11.42578125" style="6"/>
  </cols>
  <sheetData>
    <row r="1" spans="1:36" ht="21" x14ac:dyDescent="0.25">
      <c r="A1" s="55" t="str">
        <f>"Planification Annuelle "&amp;An</f>
        <v>Planification Annuelle 2020</v>
      </c>
      <c r="B1" s="55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6"/>
      <c r="AG1" s="56"/>
      <c r="AH1" s="56"/>
      <c r="AI1" s="56"/>
      <c r="AJ1" s="56"/>
    </row>
    <row r="2" spans="1:36" ht="18.75" customHeight="1" x14ac:dyDescent="0.25">
      <c r="A2" s="60" t="s">
        <v>33</v>
      </c>
      <c r="B2" s="58"/>
      <c r="C2" s="65" t="s">
        <v>38</v>
      </c>
      <c r="D2" s="58"/>
      <c r="E2" s="58"/>
      <c r="F2" s="58"/>
      <c r="G2" s="58"/>
      <c r="H2" s="58"/>
      <c r="I2" s="58"/>
      <c r="J2" s="58"/>
      <c r="K2" s="59"/>
      <c r="L2" s="59"/>
      <c r="M2" s="59"/>
      <c r="N2" s="58"/>
      <c r="O2" s="60" t="s">
        <v>32</v>
      </c>
      <c r="P2" s="58"/>
      <c r="Q2" s="65" t="s">
        <v>37</v>
      </c>
      <c r="R2" s="6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x14ac:dyDescent="0.25">
      <c r="A3" s="61" t="s">
        <v>0</v>
      </c>
      <c r="B3" s="62"/>
      <c r="C3" s="63"/>
      <c r="D3" s="61" t="s">
        <v>1</v>
      </c>
      <c r="E3" s="62"/>
      <c r="F3" s="63"/>
      <c r="G3" s="61" t="s">
        <v>2</v>
      </c>
      <c r="H3" s="62"/>
      <c r="I3" s="63"/>
      <c r="J3" s="61" t="s">
        <v>3</v>
      </c>
      <c r="K3" s="62"/>
      <c r="L3" s="63"/>
      <c r="M3" s="61" t="s">
        <v>4</v>
      </c>
      <c r="N3" s="62"/>
      <c r="O3" s="63"/>
      <c r="P3" s="61" t="s">
        <v>5</v>
      </c>
      <c r="Q3" s="62"/>
      <c r="R3" s="63"/>
      <c r="S3" s="61" t="s">
        <v>6</v>
      </c>
      <c r="T3" s="62"/>
      <c r="U3" s="63"/>
      <c r="V3" s="61" t="s">
        <v>7</v>
      </c>
      <c r="W3" s="62"/>
      <c r="X3" s="63"/>
      <c r="Y3" s="61" t="s">
        <v>8</v>
      </c>
      <c r="Z3" s="62"/>
      <c r="AA3" s="63"/>
      <c r="AB3" s="61" t="s">
        <v>9</v>
      </c>
      <c r="AC3" s="62"/>
      <c r="AD3" s="63"/>
      <c r="AE3" s="61" t="s">
        <v>10</v>
      </c>
      <c r="AF3" s="62"/>
      <c r="AG3" s="63"/>
      <c r="AH3" s="61" t="s">
        <v>11</v>
      </c>
      <c r="AI3" s="62"/>
      <c r="AJ3" s="63"/>
    </row>
    <row r="4" spans="1:36" x14ac:dyDescent="0.25">
      <c r="A4" s="52" t="str">
        <f>CHOOSE(WEEKDAY(B4,2),"Lu","Ma","Me","Je","Ve","Sa","Di")</f>
        <v>Me</v>
      </c>
      <c r="B4" s="67">
        <f>VALUE("01/01/"&amp;An)</f>
        <v>43831</v>
      </c>
      <c r="C4" s="75" t="s">
        <v>36</v>
      </c>
      <c r="D4" s="52" t="str">
        <f>CHOOSE(WEEKDAY(E4,2),"Lu","Ma","Me","Je","Ve","Sa","Di")</f>
        <v>Sa</v>
      </c>
      <c r="E4" s="67">
        <f>VALUE("01/02/"&amp;An)</f>
        <v>43862</v>
      </c>
      <c r="F4" s="75"/>
      <c r="G4" s="52" t="str">
        <f>CHOOSE(WEEKDAY(H4,2),"Lu","Ma","Me","Je","Ve","Sa","Di")</f>
        <v>Di</v>
      </c>
      <c r="H4" s="67">
        <f>VALUE("01/03/"&amp;An)</f>
        <v>43891</v>
      </c>
      <c r="I4" s="75" t="s">
        <v>36</v>
      </c>
      <c r="J4" s="52" t="str">
        <f t="shared" ref="J4:J33" si="0">CHOOSE(WEEKDAY(K4,2),"Lu","Ma","Me","Je","Ve","Sa","Di")</f>
        <v>Me</v>
      </c>
      <c r="K4" s="67">
        <f>VALUE("01/04/"&amp;An)</f>
        <v>43922</v>
      </c>
      <c r="L4" s="75"/>
      <c r="M4" s="52" t="str">
        <f>CHOOSE(WEEKDAY(N4,2),"Lu","Ma","Me","Je","Ve","Sa","Di")</f>
        <v>Ve</v>
      </c>
      <c r="N4" s="67">
        <f>VALUE("01/05/"&amp;An)</f>
        <v>43952</v>
      </c>
      <c r="O4" s="75" t="s">
        <v>36</v>
      </c>
      <c r="P4" s="52" t="str">
        <f>CHOOSE(WEEKDAY(Q4,2),"Lu","Ma","Me","Je","Ve","Sa","Di")</f>
        <v>Lu</v>
      </c>
      <c r="Q4" s="67">
        <f>VALUE("01/06/"&amp;An)</f>
        <v>43983</v>
      </c>
      <c r="R4" s="75"/>
      <c r="S4" s="52" t="str">
        <f>CHOOSE(WEEKDAY(T4,2),"Lu","Ma","Me","Je","Ve","Sa","Di")</f>
        <v>Me</v>
      </c>
      <c r="T4" s="67">
        <f>VALUE("01/07/"&amp;An)</f>
        <v>44013</v>
      </c>
      <c r="U4" s="72"/>
      <c r="V4" s="52" t="str">
        <f>CHOOSE(WEEKDAY(W4,2),"Lu","Ma","Me","Je","Ve","Sa","Di")</f>
        <v>Sa</v>
      </c>
      <c r="W4" s="67">
        <f>VALUE("01/08/"&amp;An)</f>
        <v>44044</v>
      </c>
      <c r="X4" s="75" t="s">
        <v>36</v>
      </c>
      <c r="Y4" s="52" t="str">
        <f>CHOOSE(WEEKDAY(Z4,2),"Lu","Ma","Me","Je","Ve","Sa","Di")</f>
        <v>Ma</v>
      </c>
      <c r="Z4" s="71">
        <f>VALUE("01/09/"&amp;An)</f>
        <v>44075</v>
      </c>
      <c r="AA4" s="75"/>
      <c r="AB4" s="52" t="str">
        <f>CHOOSE(WEEKDAY(AC4,2),"Lu","Ma","Me","Je","Ve","Sa","Di")</f>
        <v>Je</v>
      </c>
      <c r="AC4" s="71">
        <f>VALUE("01/10/"&amp;An)</f>
        <v>44105</v>
      </c>
      <c r="AD4" s="72"/>
      <c r="AE4" s="52" t="str">
        <f>CHOOSE(WEEKDAY(AF4,2),"Lu","Ma","Me","Je","Ve","Sa","Di")</f>
        <v>Di</v>
      </c>
      <c r="AF4" s="71">
        <f>VALUE("01/11/"&amp;An)</f>
        <v>44136</v>
      </c>
      <c r="AG4" s="72"/>
      <c r="AH4" s="52" t="str">
        <f>CHOOSE(WEEKDAY(AI4,2),"Lu","Ma","Me","Je","Ve","Sa","Di")</f>
        <v>Ma</v>
      </c>
      <c r="AI4" s="71">
        <f>VALUE("01/12/"&amp;An)</f>
        <v>44166</v>
      </c>
      <c r="AJ4" s="72"/>
    </row>
    <row r="5" spans="1:36" x14ac:dyDescent="0.25">
      <c r="A5" s="53" t="str">
        <f t="shared" ref="A5:A34" si="1">CHOOSE(WEEKDAY(B5,2),"Lu","Ma","Me","Je","Ve","Sa","Di")</f>
        <v>Je</v>
      </c>
      <c r="B5" s="68">
        <f>B4+1</f>
        <v>43832</v>
      </c>
      <c r="C5" s="75" t="s">
        <v>36</v>
      </c>
      <c r="D5" s="53" t="str">
        <f t="shared" ref="D5:D31" si="2">CHOOSE(WEEKDAY(E5,2),"Lu","Ma","Me","Je","Ve","Sa","Di")</f>
        <v>Di</v>
      </c>
      <c r="E5" s="68">
        <f>E4+1</f>
        <v>43863</v>
      </c>
      <c r="F5" s="75"/>
      <c r="G5" s="53" t="str">
        <f t="shared" ref="G5:G34" si="3">CHOOSE(WEEKDAY(H5,2),"Lu","Ma","Me","Je","Ve","Sa","Di")</f>
        <v>Lu</v>
      </c>
      <c r="H5" s="69">
        <f>H4+1</f>
        <v>43892</v>
      </c>
      <c r="I5" s="75"/>
      <c r="J5" s="53" t="str">
        <f t="shared" si="0"/>
        <v>Je</v>
      </c>
      <c r="K5" s="68">
        <f>K4+1</f>
        <v>43923</v>
      </c>
      <c r="L5" s="75"/>
      <c r="M5" s="53" t="str">
        <f t="shared" ref="M5:M34" si="4">CHOOSE(WEEKDAY(N5,2),"Lu","Ma","Me","Je","Ve","Sa","Di")</f>
        <v>Sa</v>
      </c>
      <c r="N5" s="68">
        <f t="shared" ref="N5:N34" si="5">N4+1</f>
        <v>43953</v>
      </c>
      <c r="O5" s="75"/>
      <c r="P5" s="53" t="str">
        <f t="shared" ref="P5:P33" si="6">CHOOSE(WEEKDAY(Q5,2),"Lu","Ma","Me","Je","Ve","Sa","Di")</f>
        <v>Ma</v>
      </c>
      <c r="Q5" s="69">
        <f>Q4+1</f>
        <v>43984</v>
      </c>
      <c r="R5" s="75"/>
      <c r="S5" s="53" t="str">
        <f t="shared" ref="S5:S34" si="7">CHOOSE(WEEKDAY(T5,2),"Lu","Ma","Me","Je","Ve","Sa","Di")</f>
        <v>Je</v>
      </c>
      <c r="T5" s="68">
        <f>T4+1</f>
        <v>44014</v>
      </c>
      <c r="U5" s="72"/>
      <c r="V5" s="53" t="str">
        <f t="shared" ref="V5:V34" si="8">CHOOSE(WEEKDAY(W5,2),"Lu","Ma","Me","Je","Ve","Sa","Di")</f>
        <v>Di</v>
      </c>
      <c r="W5" s="68">
        <f>W4+1</f>
        <v>44045</v>
      </c>
      <c r="X5" s="72"/>
      <c r="Y5" s="53" t="str">
        <f t="shared" ref="Y5:Y33" si="9">CHOOSE(WEEKDAY(Z5,2),"Lu","Ma","Me","Je","Ve","Sa","Di")</f>
        <v>Me</v>
      </c>
      <c r="Z5" s="69">
        <f>Z4+1</f>
        <v>44076</v>
      </c>
      <c r="AA5" s="75"/>
      <c r="AB5" s="53" t="str">
        <f t="shared" ref="AB5:AB34" si="10">CHOOSE(WEEKDAY(AC5,2),"Lu","Ma","Me","Je","Ve","Sa","Di")</f>
        <v>Ve</v>
      </c>
      <c r="AC5" s="69">
        <f>AC4+1</f>
        <v>44106</v>
      </c>
      <c r="AD5" s="72"/>
      <c r="AE5" s="53" t="str">
        <f t="shared" ref="AE5:AE33" si="11">CHOOSE(WEEKDAY(AF5,2),"Lu","Ma","Me","Je","Ve","Sa","Di")</f>
        <v>Lu</v>
      </c>
      <c r="AF5" s="69">
        <f>AF4+1</f>
        <v>44137</v>
      </c>
      <c r="AG5" s="72"/>
      <c r="AH5" s="53" t="str">
        <f t="shared" ref="AH5:AH34" si="12">CHOOSE(WEEKDAY(AI5,2),"Lu","Ma","Me","Je","Ve","Sa","Di")</f>
        <v>Me</v>
      </c>
      <c r="AI5" s="69">
        <f>AI4+1</f>
        <v>44167</v>
      </c>
      <c r="AJ5" s="72"/>
    </row>
    <row r="6" spans="1:36" x14ac:dyDescent="0.25">
      <c r="A6" s="53" t="str">
        <f t="shared" si="1"/>
        <v>Ve</v>
      </c>
      <c r="B6" s="69">
        <f t="shared" ref="B6:B34" si="13">B5+1</f>
        <v>43833</v>
      </c>
      <c r="C6" s="75"/>
      <c r="D6" s="76" t="str">
        <f t="shared" si="2"/>
        <v>Lu</v>
      </c>
      <c r="E6" s="69">
        <f t="shared" ref="E6:E31" si="14">E5+1</f>
        <v>43864</v>
      </c>
      <c r="F6" s="75"/>
      <c r="G6" s="76" t="str">
        <f t="shared" si="3"/>
        <v>Ma</v>
      </c>
      <c r="H6" s="69">
        <f t="shared" ref="H6:H34" si="15">H5+1</f>
        <v>43893</v>
      </c>
      <c r="I6" s="75"/>
      <c r="J6" s="76" t="str">
        <f t="shared" si="0"/>
        <v>Ve</v>
      </c>
      <c r="K6" s="69">
        <f t="shared" ref="K6:K33" si="16">K5+1</f>
        <v>43924</v>
      </c>
      <c r="L6" s="75"/>
      <c r="M6" s="76" t="str">
        <f t="shared" si="4"/>
        <v>Di</v>
      </c>
      <c r="N6" s="69">
        <f t="shared" si="5"/>
        <v>43954</v>
      </c>
      <c r="O6" s="75"/>
      <c r="P6" s="76" t="str">
        <f t="shared" si="6"/>
        <v>Me</v>
      </c>
      <c r="Q6" s="69">
        <f t="shared" ref="Q6:Q33" si="17">Q5+1</f>
        <v>43985</v>
      </c>
      <c r="R6" s="75"/>
      <c r="S6" s="76" t="str">
        <f t="shared" si="7"/>
        <v>Ve</v>
      </c>
      <c r="T6" s="69">
        <f t="shared" ref="T6:T34" si="18">T5+1</f>
        <v>44015</v>
      </c>
      <c r="U6" s="72"/>
      <c r="V6" s="76" t="str">
        <f t="shared" si="8"/>
        <v>Lu</v>
      </c>
      <c r="W6" s="69">
        <f t="shared" ref="W6:W34" si="19">W5+1</f>
        <v>44046</v>
      </c>
      <c r="X6" s="72"/>
      <c r="Y6" s="76" t="str">
        <f t="shared" si="9"/>
        <v>Je</v>
      </c>
      <c r="Z6" s="69">
        <f t="shared" ref="Z6:Z33" si="20">Z5+1</f>
        <v>44077</v>
      </c>
      <c r="AA6" s="75"/>
      <c r="AB6" s="76" t="str">
        <f t="shared" si="10"/>
        <v>Sa</v>
      </c>
      <c r="AC6" s="69">
        <f t="shared" ref="AC6:AC34" si="21">AC5+1</f>
        <v>44107</v>
      </c>
      <c r="AD6" s="72"/>
      <c r="AE6" s="76" t="str">
        <f t="shared" si="11"/>
        <v>Ma</v>
      </c>
      <c r="AF6" s="69">
        <f t="shared" ref="AF6:AF33" si="22">AF5+1</f>
        <v>44138</v>
      </c>
      <c r="AG6" s="72"/>
      <c r="AH6" s="76" t="str">
        <f t="shared" si="12"/>
        <v>Je</v>
      </c>
      <c r="AI6" s="69">
        <f t="shared" ref="AI6:AI34" si="23">AI5+1</f>
        <v>44168</v>
      </c>
      <c r="AJ6" s="72"/>
    </row>
    <row r="7" spans="1:36" x14ac:dyDescent="0.25">
      <c r="A7" s="53" t="str">
        <f t="shared" si="1"/>
        <v>Sa</v>
      </c>
      <c r="B7" s="69">
        <f t="shared" si="13"/>
        <v>43834</v>
      </c>
      <c r="C7" s="75" t="str">
        <f>IF(A7="Lu","école","")</f>
        <v/>
      </c>
      <c r="D7" s="76" t="str">
        <f t="shared" si="2"/>
        <v>Ma</v>
      </c>
      <c r="E7" s="69">
        <f t="shared" si="14"/>
        <v>43865</v>
      </c>
      <c r="F7" s="75"/>
      <c r="G7" s="76" t="str">
        <f t="shared" si="3"/>
        <v>Me</v>
      </c>
      <c r="H7" s="69">
        <f t="shared" si="15"/>
        <v>43894</v>
      </c>
      <c r="I7" s="75"/>
      <c r="J7" s="76" t="str">
        <f t="shared" si="0"/>
        <v>Sa</v>
      </c>
      <c r="K7" s="69">
        <f t="shared" si="16"/>
        <v>43925</v>
      </c>
      <c r="L7" s="75"/>
      <c r="M7" s="76" t="str">
        <f t="shared" si="4"/>
        <v>Lu</v>
      </c>
      <c r="N7" s="69">
        <f t="shared" si="5"/>
        <v>43955</v>
      </c>
      <c r="O7" s="75"/>
      <c r="P7" s="76" t="str">
        <f t="shared" si="6"/>
        <v>Je</v>
      </c>
      <c r="Q7" s="69">
        <f t="shared" si="17"/>
        <v>43986</v>
      </c>
      <c r="R7" s="75"/>
      <c r="S7" s="76" t="str">
        <f t="shared" si="7"/>
        <v>Sa</v>
      </c>
      <c r="T7" s="69">
        <f t="shared" si="18"/>
        <v>44016</v>
      </c>
      <c r="U7" s="72"/>
      <c r="V7" s="76" t="str">
        <f t="shared" si="8"/>
        <v>Ma</v>
      </c>
      <c r="W7" s="69">
        <f t="shared" si="19"/>
        <v>44047</v>
      </c>
      <c r="X7" s="72"/>
      <c r="Y7" s="76" t="str">
        <f t="shared" si="9"/>
        <v>Ve</v>
      </c>
      <c r="Z7" s="69">
        <f t="shared" si="20"/>
        <v>44078</v>
      </c>
      <c r="AA7" s="75"/>
      <c r="AB7" s="76" t="str">
        <f t="shared" si="10"/>
        <v>Di</v>
      </c>
      <c r="AC7" s="69">
        <f t="shared" si="21"/>
        <v>44108</v>
      </c>
      <c r="AD7" s="72"/>
      <c r="AE7" s="76" t="str">
        <f t="shared" si="11"/>
        <v>Me</v>
      </c>
      <c r="AF7" s="69">
        <f t="shared" si="22"/>
        <v>44139</v>
      </c>
      <c r="AG7" s="72"/>
      <c r="AH7" s="76" t="str">
        <f t="shared" si="12"/>
        <v>Ve</v>
      </c>
      <c r="AI7" s="69">
        <f t="shared" si="23"/>
        <v>44169</v>
      </c>
      <c r="AJ7" s="72"/>
    </row>
    <row r="8" spans="1:36" x14ac:dyDescent="0.25">
      <c r="A8" s="53" t="str">
        <f t="shared" si="1"/>
        <v>Di</v>
      </c>
      <c r="B8" s="69">
        <f t="shared" si="13"/>
        <v>43835</v>
      </c>
      <c r="C8" s="75"/>
      <c r="D8" s="76" t="str">
        <f t="shared" si="2"/>
        <v>Me</v>
      </c>
      <c r="E8" s="69">
        <f t="shared" si="14"/>
        <v>43866</v>
      </c>
      <c r="F8" s="75"/>
      <c r="G8" s="76" t="str">
        <f t="shared" si="3"/>
        <v>Je</v>
      </c>
      <c r="H8" s="69">
        <f t="shared" si="15"/>
        <v>43895</v>
      </c>
      <c r="I8" s="75"/>
      <c r="J8" s="76" t="str">
        <f t="shared" si="0"/>
        <v>Di</v>
      </c>
      <c r="K8" s="69">
        <f t="shared" si="16"/>
        <v>43926</v>
      </c>
      <c r="L8" s="75"/>
      <c r="M8" s="76" t="str">
        <f t="shared" si="4"/>
        <v>Ma</v>
      </c>
      <c r="N8" s="69">
        <f t="shared" si="5"/>
        <v>43956</v>
      </c>
      <c r="O8" s="75"/>
      <c r="P8" s="76" t="str">
        <f t="shared" si="6"/>
        <v>Ve</v>
      </c>
      <c r="Q8" s="69">
        <f t="shared" si="17"/>
        <v>43987</v>
      </c>
      <c r="R8" s="75"/>
      <c r="S8" s="76" t="str">
        <f t="shared" si="7"/>
        <v>Di</v>
      </c>
      <c r="T8" s="69">
        <f t="shared" si="18"/>
        <v>44017</v>
      </c>
      <c r="U8" s="72"/>
      <c r="V8" s="76" t="str">
        <f t="shared" si="8"/>
        <v>Me</v>
      </c>
      <c r="W8" s="69">
        <f t="shared" si="19"/>
        <v>44048</v>
      </c>
      <c r="X8" s="72"/>
      <c r="Y8" s="76" t="str">
        <f t="shared" si="9"/>
        <v>Sa</v>
      </c>
      <c r="Z8" s="69">
        <f t="shared" si="20"/>
        <v>44079</v>
      </c>
      <c r="AA8" s="75"/>
      <c r="AB8" s="76" t="str">
        <f t="shared" si="10"/>
        <v>Lu</v>
      </c>
      <c r="AC8" s="69">
        <f t="shared" si="21"/>
        <v>44109</v>
      </c>
      <c r="AD8" s="72"/>
      <c r="AE8" s="76" t="str">
        <f t="shared" si="11"/>
        <v>Je</v>
      </c>
      <c r="AF8" s="69">
        <f t="shared" si="22"/>
        <v>44140</v>
      </c>
      <c r="AG8" s="72"/>
      <c r="AH8" s="76" t="str">
        <f t="shared" si="12"/>
        <v>Sa</v>
      </c>
      <c r="AI8" s="69">
        <f t="shared" si="23"/>
        <v>44170</v>
      </c>
      <c r="AJ8" s="72"/>
    </row>
    <row r="9" spans="1:36" x14ac:dyDescent="0.25">
      <c r="A9" s="53" t="str">
        <f t="shared" si="1"/>
        <v>Lu</v>
      </c>
      <c r="B9" s="69">
        <f t="shared" si="13"/>
        <v>43836</v>
      </c>
      <c r="C9" s="75"/>
      <c r="D9" s="76" t="str">
        <f t="shared" si="2"/>
        <v>Je</v>
      </c>
      <c r="E9" s="69">
        <f t="shared" si="14"/>
        <v>43867</v>
      </c>
      <c r="F9" s="75"/>
      <c r="G9" s="76" t="str">
        <f t="shared" si="3"/>
        <v>Ve</v>
      </c>
      <c r="H9" s="69">
        <f t="shared" si="15"/>
        <v>43896</v>
      </c>
      <c r="I9" s="75"/>
      <c r="J9" s="76" t="str">
        <f t="shared" si="0"/>
        <v>Lu</v>
      </c>
      <c r="K9" s="69">
        <f t="shared" si="16"/>
        <v>43927</v>
      </c>
      <c r="L9" s="75"/>
      <c r="M9" s="76" t="str">
        <f t="shared" si="4"/>
        <v>Me</v>
      </c>
      <c r="N9" s="69">
        <f t="shared" si="5"/>
        <v>43957</v>
      </c>
      <c r="O9" s="75"/>
      <c r="P9" s="76" t="str">
        <f t="shared" si="6"/>
        <v>Sa</v>
      </c>
      <c r="Q9" s="69">
        <f t="shared" si="17"/>
        <v>43988</v>
      </c>
      <c r="R9" s="75"/>
      <c r="S9" s="76" t="str">
        <f t="shared" si="7"/>
        <v>Lu</v>
      </c>
      <c r="T9" s="69">
        <f t="shared" si="18"/>
        <v>44018</v>
      </c>
      <c r="U9" s="72"/>
      <c r="V9" s="76" t="str">
        <f t="shared" si="8"/>
        <v>Je</v>
      </c>
      <c r="W9" s="69">
        <f t="shared" si="19"/>
        <v>44049</v>
      </c>
      <c r="X9" s="72"/>
      <c r="Y9" s="76" t="str">
        <f t="shared" si="9"/>
        <v>Di</v>
      </c>
      <c r="Z9" s="69">
        <f t="shared" si="20"/>
        <v>44080</v>
      </c>
      <c r="AA9" s="75"/>
      <c r="AB9" s="76" t="str">
        <f t="shared" si="10"/>
        <v>Ma</v>
      </c>
      <c r="AC9" s="69">
        <f t="shared" si="21"/>
        <v>44110</v>
      </c>
      <c r="AD9" s="72"/>
      <c r="AE9" s="76" t="str">
        <f t="shared" si="11"/>
        <v>Ve</v>
      </c>
      <c r="AF9" s="69">
        <f t="shared" si="22"/>
        <v>44141</v>
      </c>
      <c r="AG9" s="72"/>
      <c r="AH9" s="76" t="str">
        <f t="shared" si="12"/>
        <v>Di</v>
      </c>
      <c r="AI9" s="69">
        <f t="shared" si="23"/>
        <v>44171</v>
      </c>
      <c r="AJ9" s="72"/>
    </row>
    <row r="10" spans="1:36" x14ac:dyDescent="0.25">
      <c r="A10" s="53" t="str">
        <f t="shared" si="1"/>
        <v>Ma</v>
      </c>
      <c r="B10" s="69">
        <f t="shared" si="13"/>
        <v>43837</v>
      </c>
      <c r="C10" s="75"/>
      <c r="D10" s="76" t="str">
        <f t="shared" si="2"/>
        <v>Ve</v>
      </c>
      <c r="E10" s="69">
        <f t="shared" si="14"/>
        <v>43868</v>
      </c>
      <c r="F10" s="75"/>
      <c r="G10" s="76" t="str">
        <f t="shared" si="3"/>
        <v>Sa</v>
      </c>
      <c r="H10" s="69">
        <f t="shared" si="15"/>
        <v>43897</v>
      </c>
      <c r="I10" s="75"/>
      <c r="J10" s="76" t="str">
        <f t="shared" si="0"/>
        <v>Ma</v>
      </c>
      <c r="K10" s="69">
        <f t="shared" si="16"/>
        <v>43928</v>
      </c>
      <c r="L10" s="75"/>
      <c r="M10" s="76" t="str">
        <f t="shared" si="4"/>
        <v>Je</v>
      </c>
      <c r="N10" s="69">
        <f t="shared" si="5"/>
        <v>43958</v>
      </c>
      <c r="O10" s="75"/>
      <c r="P10" s="76" t="str">
        <f t="shared" si="6"/>
        <v>Di</v>
      </c>
      <c r="Q10" s="69">
        <f t="shared" si="17"/>
        <v>43989</v>
      </c>
      <c r="R10" s="75"/>
      <c r="S10" s="76" t="str">
        <f t="shared" si="7"/>
        <v>Ma</v>
      </c>
      <c r="T10" s="69">
        <f t="shared" si="18"/>
        <v>44019</v>
      </c>
      <c r="U10" s="72"/>
      <c r="V10" s="76" t="str">
        <f t="shared" si="8"/>
        <v>Ve</v>
      </c>
      <c r="W10" s="69">
        <f t="shared" si="19"/>
        <v>44050</v>
      </c>
      <c r="X10" s="72"/>
      <c r="Y10" s="76" t="str">
        <f t="shared" si="9"/>
        <v>Lu</v>
      </c>
      <c r="Z10" s="69">
        <f t="shared" si="20"/>
        <v>44081</v>
      </c>
      <c r="AA10" s="75"/>
      <c r="AB10" s="76" t="str">
        <f t="shared" si="10"/>
        <v>Me</v>
      </c>
      <c r="AC10" s="69">
        <f t="shared" si="21"/>
        <v>44111</v>
      </c>
      <c r="AD10" s="72"/>
      <c r="AE10" s="76" t="str">
        <f t="shared" si="11"/>
        <v>Sa</v>
      </c>
      <c r="AF10" s="69">
        <f t="shared" si="22"/>
        <v>44142</v>
      </c>
      <c r="AG10" s="72"/>
      <c r="AH10" s="76" t="str">
        <f t="shared" si="12"/>
        <v>Lu</v>
      </c>
      <c r="AI10" s="69">
        <f t="shared" si="23"/>
        <v>44172</v>
      </c>
      <c r="AJ10" s="72"/>
    </row>
    <row r="11" spans="1:36" x14ac:dyDescent="0.25">
      <c r="A11" s="53" t="str">
        <f t="shared" si="1"/>
        <v>Me</v>
      </c>
      <c r="B11" s="69">
        <f t="shared" si="13"/>
        <v>43838</v>
      </c>
      <c r="C11" s="75"/>
      <c r="D11" s="76" t="str">
        <f t="shared" si="2"/>
        <v>Sa</v>
      </c>
      <c r="E11" s="69">
        <f t="shared" si="14"/>
        <v>43869</v>
      </c>
      <c r="F11" s="75"/>
      <c r="G11" s="76" t="str">
        <f t="shared" si="3"/>
        <v>Di</v>
      </c>
      <c r="H11" s="69">
        <f t="shared" si="15"/>
        <v>43898</v>
      </c>
      <c r="I11" s="75"/>
      <c r="J11" s="76" t="str">
        <f t="shared" si="0"/>
        <v>Me</v>
      </c>
      <c r="K11" s="69">
        <f t="shared" si="16"/>
        <v>43929</v>
      </c>
      <c r="L11" s="75"/>
      <c r="M11" s="76" t="str">
        <f t="shared" si="4"/>
        <v>Ve</v>
      </c>
      <c r="N11" s="69">
        <f t="shared" si="5"/>
        <v>43959</v>
      </c>
      <c r="O11" s="75"/>
      <c r="P11" s="76" t="str">
        <f t="shared" si="6"/>
        <v>Lu</v>
      </c>
      <c r="Q11" s="69">
        <f t="shared" si="17"/>
        <v>43990</v>
      </c>
      <c r="R11" s="75"/>
      <c r="S11" s="76" t="str">
        <f t="shared" si="7"/>
        <v>Me</v>
      </c>
      <c r="T11" s="69">
        <f t="shared" si="18"/>
        <v>44020</v>
      </c>
      <c r="U11" s="72"/>
      <c r="V11" s="76" t="str">
        <f t="shared" si="8"/>
        <v>Sa</v>
      </c>
      <c r="W11" s="69">
        <f t="shared" si="19"/>
        <v>44051</v>
      </c>
      <c r="X11" s="72"/>
      <c r="Y11" s="76" t="str">
        <f t="shared" si="9"/>
        <v>Ma</v>
      </c>
      <c r="Z11" s="69">
        <f t="shared" si="20"/>
        <v>44082</v>
      </c>
      <c r="AA11" s="75"/>
      <c r="AB11" s="76" t="str">
        <f t="shared" si="10"/>
        <v>Je</v>
      </c>
      <c r="AC11" s="69">
        <f t="shared" si="21"/>
        <v>44112</v>
      </c>
      <c r="AD11" s="72"/>
      <c r="AE11" s="76" t="str">
        <f t="shared" si="11"/>
        <v>Di</v>
      </c>
      <c r="AF11" s="69">
        <f t="shared" si="22"/>
        <v>44143</v>
      </c>
      <c r="AG11" s="72"/>
      <c r="AH11" s="76" t="str">
        <f t="shared" si="12"/>
        <v>Ma</v>
      </c>
      <c r="AI11" s="69">
        <f t="shared" si="23"/>
        <v>44173</v>
      </c>
      <c r="AJ11" s="72"/>
    </row>
    <row r="12" spans="1:36" x14ac:dyDescent="0.25">
      <c r="A12" s="53" t="str">
        <f t="shared" si="1"/>
        <v>Je</v>
      </c>
      <c r="B12" s="69">
        <f t="shared" si="13"/>
        <v>43839</v>
      </c>
      <c r="C12" s="75"/>
      <c r="D12" s="76" t="str">
        <f t="shared" si="2"/>
        <v>Di</v>
      </c>
      <c r="E12" s="69">
        <f t="shared" si="14"/>
        <v>43870</v>
      </c>
      <c r="F12" s="75"/>
      <c r="G12" s="76" t="str">
        <f t="shared" si="3"/>
        <v>Lu</v>
      </c>
      <c r="H12" s="69">
        <f t="shared" si="15"/>
        <v>43899</v>
      </c>
      <c r="I12" s="75"/>
      <c r="J12" s="76" t="str">
        <f t="shared" si="0"/>
        <v>Je</v>
      </c>
      <c r="K12" s="69">
        <f t="shared" si="16"/>
        <v>43930</v>
      </c>
      <c r="L12" s="75"/>
      <c r="M12" s="76" t="str">
        <f t="shared" si="4"/>
        <v>Sa</v>
      </c>
      <c r="N12" s="69">
        <f t="shared" si="5"/>
        <v>43960</v>
      </c>
      <c r="O12" s="75"/>
      <c r="P12" s="76" t="str">
        <f t="shared" si="6"/>
        <v>Ma</v>
      </c>
      <c r="Q12" s="69">
        <f t="shared" si="17"/>
        <v>43991</v>
      </c>
      <c r="R12" s="75"/>
      <c r="S12" s="76" t="str">
        <f t="shared" si="7"/>
        <v>Je</v>
      </c>
      <c r="T12" s="69">
        <f t="shared" si="18"/>
        <v>44021</v>
      </c>
      <c r="U12" s="72"/>
      <c r="V12" s="76" t="str">
        <f t="shared" si="8"/>
        <v>Di</v>
      </c>
      <c r="W12" s="69">
        <f t="shared" si="19"/>
        <v>44052</v>
      </c>
      <c r="X12" s="72"/>
      <c r="Y12" s="76" t="str">
        <f t="shared" si="9"/>
        <v>Me</v>
      </c>
      <c r="Z12" s="69">
        <f t="shared" si="20"/>
        <v>44083</v>
      </c>
      <c r="AA12" s="75"/>
      <c r="AB12" s="76" t="str">
        <f t="shared" si="10"/>
        <v>Ve</v>
      </c>
      <c r="AC12" s="69">
        <f t="shared" si="21"/>
        <v>44113</v>
      </c>
      <c r="AD12" s="72"/>
      <c r="AE12" s="76" t="str">
        <f t="shared" si="11"/>
        <v>Lu</v>
      </c>
      <c r="AF12" s="69">
        <f t="shared" si="22"/>
        <v>44144</v>
      </c>
      <c r="AG12" s="72"/>
      <c r="AH12" s="76" t="str">
        <f t="shared" si="12"/>
        <v>Me</v>
      </c>
      <c r="AI12" s="69">
        <f t="shared" si="23"/>
        <v>44174</v>
      </c>
      <c r="AJ12" s="72"/>
    </row>
    <row r="13" spans="1:36" x14ac:dyDescent="0.25">
      <c r="A13" s="53" t="str">
        <f t="shared" si="1"/>
        <v>Ve</v>
      </c>
      <c r="B13" s="69">
        <f t="shared" si="13"/>
        <v>43840</v>
      </c>
      <c r="C13" s="75"/>
      <c r="D13" s="76" t="str">
        <f t="shared" si="2"/>
        <v>Lu</v>
      </c>
      <c r="E13" s="69">
        <f t="shared" si="14"/>
        <v>43871</v>
      </c>
      <c r="F13" s="75"/>
      <c r="G13" s="76" t="str">
        <f t="shared" si="3"/>
        <v>Ma</v>
      </c>
      <c r="H13" s="69">
        <f t="shared" si="15"/>
        <v>43900</v>
      </c>
      <c r="I13" s="75"/>
      <c r="J13" s="76" t="str">
        <f t="shared" si="0"/>
        <v>Ve</v>
      </c>
      <c r="K13" s="69">
        <f t="shared" si="16"/>
        <v>43931</v>
      </c>
      <c r="L13" s="75"/>
      <c r="M13" s="76" t="str">
        <f t="shared" si="4"/>
        <v>Di</v>
      </c>
      <c r="N13" s="69">
        <f t="shared" si="5"/>
        <v>43961</v>
      </c>
      <c r="O13" s="75"/>
      <c r="P13" s="76" t="str">
        <f t="shared" si="6"/>
        <v>Me</v>
      </c>
      <c r="Q13" s="69">
        <f t="shared" si="17"/>
        <v>43992</v>
      </c>
      <c r="R13" s="75"/>
      <c r="S13" s="76" t="str">
        <f t="shared" si="7"/>
        <v>Ve</v>
      </c>
      <c r="T13" s="69">
        <f t="shared" si="18"/>
        <v>44022</v>
      </c>
      <c r="U13" s="72"/>
      <c r="V13" s="76" t="str">
        <f t="shared" si="8"/>
        <v>Lu</v>
      </c>
      <c r="W13" s="69">
        <f t="shared" si="19"/>
        <v>44053</v>
      </c>
      <c r="X13" s="72"/>
      <c r="Y13" s="76" t="str">
        <f t="shared" si="9"/>
        <v>Je</v>
      </c>
      <c r="Z13" s="69">
        <f t="shared" si="20"/>
        <v>44084</v>
      </c>
      <c r="AA13" s="75"/>
      <c r="AB13" s="76" t="str">
        <f t="shared" si="10"/>
        <v>Sa</v>
      </c>
      <c r="AC13" s="69">
        <f t="shared" si="21"/>
        <v>44114</v>
      </c>
      <c r="AD13" s="72"/>
      <c r="AE13" s="76" t="str">
        <f t="shared" si="11"/>
        <v>Ma</v>
      </c>
      <c r="AF13" s="69">
        <f t="shared" si="22"/>
        <v>44145</v>
      </c>
      <c r="AG13" s="72"/>
      <c r="AH13" s="76" t="str">
        <f t="shared" si="12"/>
        <v>Je</v>
      </c>
      <c r="AI13" s="69">
        <f t="shared" si="23"/>
        <v>44175</v>
      </c>
      <c r="AJ13" s="72"/>
    </row>
    <row r="14" spans="1:36" x14ac:dyDescent="0.25">
      <c r="A14" s="53" t="str">
        <f t="shared" si="1"/>
        <v>Sa</v>
      </c>
      <c r="B14" s="69">
        <f t="shared" si="13"/>
        <v>43841</v>
      </c>
      <c r="C14" s="75"/>
      <c r="D14" s="76" t="str">
        <f t="shared" si="2"/>
        <v>Ma</v>
      </c>
      <c r="E14" s="69">
        <f t="shared" si="14"/>
        <v>43872</v>
      </c>
      <c r="F14" s="75"/>
      <c r="G14" s="76" t="str">
        <f t="shared" si="3"/>
        <v>Me</v>
      </c>
      <c r="H14" s="69">
        <f t="shared" si="15"/>
        <v>43901</v>
      </c>
      <c r="I14" s="75"/>
      <c r="J14" s="76" t="str">
        <f t="shared" si="0"/>
        <v>Sa</v>
      </c>
      <c r="K14" s="69">
        <f t="shared" si="16"/>
        <v>43932</v>
      </c>
      <c r="L14" s="75"/>
      <c r="M14" s="76" t="str">
        <f t="shared" si="4"/>
        <v>Lu</v>
      </c>
      <c r="N14" s="69">
        <f t="shared" si="5"/>
        <v>43962</v>
      </c>
      <c r="O14" s="75"/>
      <c r="P14" s="76" t="str">
        <f t="shared" si="6"/>
        <v>Je</v>
      </c>
      <c r="Q14" s="69">
        <f t="shared" si="17"/>
        <v>43993</v>
      </c>
      <c r="R14" s="75"/>
      <c r="S14" s="76" t="str">
        <f t="shared" si="7"/>
        <v>Sa</v>
      </c>
      <c r="T14" s="69">
        <f t="shared" si="18"/>
        <v>44023</v>
      </c>
      <c r="U14" s="72"/>
      <c r="V14" s="76" t="str">
        <f t="shared" si="8"/>
        <v>Ma</v>
      </c>
      <c r="W14" s="69">
        <f t="shared" si="19"/>
        <v>44054</v>
      </c>
      <c r="X14" s="72"/>
      <c r="Y14" s="76" t="str">
        <f t="shared" si="9"/>
        <v>Ve</v>
      </c>
      <c r="Z14" s="69">
        <f t="shared" si="20"/>
        <v>44085</v>
      </c>
      <c r="AA14" s="75"/>
      <c r="AB14" s="76" t="str">
        <f t="shared" si="10"/>
        <v>Di</v>
      </c>
      <c r="AC14" s="69">
        <f t="shared" si="21"/>
        <v>44115</v>
      </c>
      <c r="AD14" s="72"/>
      <c r="AE14" s="76" t="str">
        <f t="shared" si="11"/>
        <v>Me</v>
      </c>
      <c r="AF14" s="69">
        <f t="shared" si="22"/>
        <v>44146</v>
      </c>
      <c r="AG14" s="72"/>
      <c r="AH14" s="76" t="str">
        <f t="shared" si="12"/>
        <v>Ve</v>
      </c>
      <c r="AI14" s="69">
        <f t="shared" si="23"/>
        <v>44176</v>
      </c>
      <c r="AJ14" s="72"/>
    </row>
    <row r="15" spans="1:36" x14ac:dyDescent="0.25">
      <c r="A15" s="53" t="str">
        <f t="shared" si="1"/>
        <v>Di</v>
      </c>
      <c r="B15" s="69">
        <f t="shared" si="13"/>
        <v>43842</v>
      </c>
      <c r="C15" s="75"/>
      <c r="D15" s="76" t="str">
        <f t="shared" si="2"/>
        <v>Me</v>
      </c>
      <c r="E15" s="69">
        <f t="shared" si="14"/>
        <v>43873</v>
      </c>
      <c r="F15" s="75"/>
      <c r="G15" s="76" t="str">
        <f t="shared" si="3"/>
        <v>Je</v>
      </c>
      <c r="H15" s="69">
        <f t="shared" si="15"/>
        <v>43902</v>
      </c>
      <c r="I15" s="75"/>
      <c r="J15" s="76" t="str">
        <f t="shared" si="0"/>
        <v>Di</v>
      </c>
      <c r="K15" s="69">
        <f t="shared" si="16"/>
        <v>43933</v>
      </c>
      <c r="L15" s="75"/>
      <c r="M15" s="76" t="str">
        <f t="shared" si="4"/>
        <v>Ma</v>
      </c>
      <c r="N15" s="69">
        <f t="shared" si="5"/>
        <v>43963</v>
      </c>
      <c r="O15" s="75"/>
      <c r="P15" s="76" t="str">
        <f t="shared" si="6"/>
        <v>Ve</v>
      </c>
      <c r="Q15" s="69">
        <f t="shared" si="17"/>
        <v>43994</v>
      </c>
      <c r="R15" s="75"/>
      <c r="S15" s="76" t="str">
        <f t="shared" si="7"/>
        <v>Di</v>
      </c>
      <c r="T15" s="69">
        <f t="shared" si="18"/>
        <v>44024</v>
      </c>
      <c r="U15" s="72"/>
      <c r="V15" s="76" t="str">
        <f t="shared" si="8"/>
        <v>Me</v>
      </c>
      <c r="W15" s="69">
        <f t="shared" si="19"/>
        <v>44055</v>
      </c>
      <c r="X15" s="72"/>
      <c r="Y15" s="76" t="str">
        <f t="shared" si="9"/>
        <v>Sa</v>
      </c>
      <c r="Z15" s="69">
        <f t="shared" si="20"/>
        <v>44086</v>
      </c>
      <c r="AA15" s="75"/>
      <c r="AB15" s="76" t="str">
        <f t="shared" si="10"/>
        <v>Lu</v>
      </c>
      <c r="AC15" s="69">
        <f t="shared" si="21"/>
        <v>44116</v>
      </c>
      <c r="AD15" s="72"/>
      <c r="AE15" s="76" t="str">
        <f t="shared" si="11"/>
        <v>Je</v>
      </c>
      <c r="AF15" s="69">
        <f t="shared" si="22"/>
        <v>44147</v>
      </c>
      <c r="AG15" s="72"/>
      <c r="AH15" s="76" t="str">
        <f t="shared" si="12"/>
        <v>Sa</v>
      </c>
      <c r="AI15" s="69">
        <f t="shared" si="23"/>
        <v>44177</v>
      </c>
      <c r="AJ15" s="72"/>
    </row>
    <row r="16" spans="1:36" x14ac:dyDescent="0.25">
      <c r="A16" s="53" t="str">
        <f t="shared" si="1"/>
        <v>Lu</v>
      </c>
      <c r="B16" s="69">
        <f t="shared" si="13"/>
        <v>43843</v>
      </c>
      <c r="C16" s="75"/>
      <c r="D16" s="76" t="str">
        <f t="shared" si="2"/>
        <v>Je</v>
      </c>
      <c r="E16" s="69">
        <f t="shared" si="14"/>
        <v>43874</v>
      </c>
      <c r="F16" s="75"/>
      <c r="G16" s="76" t="str">
        <f t="shared" si="3"/>
        <v>Ve</v>
      </c>
      <c r="H16" s="69">
        <f t="shared" si="15"/>
        <v>43903</v>
      </c>
      <c r="I16" s="75"/>
      <c r="J16" s="76" t="str">
        <f t="shared" si="0"/>
        <v>Lu</v>
      </c>
      <c r="K16" s="69">
        <f t="shared" si="16"/>
        <v>43934</v>
      </c>
      <c r="L16" s="75"/>
      <c r="M16" s="76" t="str">
        <f t="shared" si="4"/>
        <v>Me</v>
      </c>
      <c r="N16" s="69">
        <f t="shared" si="5"/>
        <v>43964</v>
      </c>
      <c r="O16" s="75"/>
      <c r="P16" s="76" t="str">
        <f t="shared" si="6"/>
        <v>Sa</v>
      </c>
      <c r="Q16" s="69">
        <f t="shared" si="17"/>
        <v>43995</v>
      </c>
      <c r="R16" s="75"/>
      <c r="S16" s="76" t="str">
        <f t="shared" si="7"/>
        <v>Lu</v>
      </c>
      <c r="T16" s="69">
        <f t="shared" si="18"/>
        <v>44025</v>
      </c>
      <c r="U16" s="72"/>
      <c r="V16" s="76" t="str">
        <f t="shared" si="8"/>
        <v>Je</v>
      </c>
      <c r="W16" s="69">
        <f t="shared" si="19"/>
        <v>44056</v>
      </c>
      <c r="X16" s="72"/>
      <c r="Y16" s="76" t="str">
        <f t="shared" si="9"/>
        <v>Di</v>
      </c>
      <c r="Z16" s="69">
        <f t="shared" si="20"/>
        <v>44087</v>
      </c>
      <c r="AA16" s="75"/>
      <c r="AB16" s="76" t="str">
        <f t="shared" si="10"/>
        <v>Ma</v>
      </c>
      <c r="AC16" s="69">
        <f t="shared" si="21"/>
        <v>44117</v>
      </c>
      <c r="AD16" s="72"/>
      <c r="AE16" s="76" t="str">
        <f t="shared" si="11"/>
        <v>Ve</v>
      </c>
      <c r="AF16" s="69">
        <f t="shared" si="22"/>
        <v>44148</v>
      </c>
      <c r="AG16" s="72"/>
      <c r="AH16" s="76" t="str">
        <f t="shared" si="12"/>
        <v>Di</v>
      </c>
      <c r="AI16" s="69">
        <f t="shared" si="23"/>
        <v>44178</v>
      </c>
      <c r="AJ16" s="72"/>
    </row>
    <row r="17" spans="1:36" x14ac:dyDescent="0.25">
      <c r="A17" s="53" t="str">
        <f t="shared" si="1"/>
        <v>Ma</v>
      </c>
      <c r="B17" s="69">
        <f t="shared" si="13"/>
        <v>43844</v>
      </c>
      <c r="C17" s="75"/>
      <c r="D17" s="76" t="str">
        <f t="shared" si="2"/>
        <v>Ve</v>
      </c>
      <c r="E17" s="69">
        <f t="shared" si="14"/>
        <v>43875</v>
      </c>
      <c r="F17" s="75"/>
      <c r="G17" s="76" t="str">
        <f t="shared" si="3"/>
        <v>Sa</v>
      </c>
      <c r="H17" s="69">
        <f t="shared" si="15"/>
        <v>43904</v>
      </c>
      <c r="I17" s="75"/>
      <c r="J17" s="76" t="str">
        <f t="shared" si="0"/>
        <v>Ma</v>
      </c>
      <c r="K17" s="69">
        <f t="shared" si="16"/>
        <v>43935</v>
      </c>
      <c r="L17" s="75"/>
      <c r="M17" s="76" t="str">
        <f t="shared" si="4"/>
        <v>Je</v>
      </c>
      <c r="N17" s="69">
        <f t="shared" si="5"/>
        <v>43965</v>
      </c>
      <c r="O17" s="75"/>
      <c r="P17" s="76" t="str">
        <f t="shared" si="6"/>
        <v>Di</v>
      </c>
      <c r="Q17" s="69">
        <f t="shared" si="17"/>
        <v>43996</v>
      </c>
      <c r="R17" s="75"/>
      <c r="S17" s="76" t="str">
        <f t="shared" si="7"/>
        <v>Ma</v>
      </c>
      <c r="T17" s="69">
        <f t="shared" si="18"/>
        <v>44026</v>
      </c>
      <c r="U17" s="72"/>
      <c r="V17" s="76" t="str">
        <f t="shared" si="8"/>
        <v>Ve</v>
      </c>
      <c r="W17" s="69">
        <f t="shared" si="19"/>
        <v>44057</v>
      </c>
      <c r="X17" s="72"/>
      <c r="Y17" s="76" t="str">
        <f t="shared" si="9"/>
        <v>Lu</v>
      </c>
      <c r="Z17" s="69">
        <f t="shared" si="20"/>
        <v>44088</v>
      </c>
      <c r="AA17" s="75"/>
      <c r="AB17" s="76" t="str">
        <f t="shared" si="10"/>
        <v>Me</v>
      </c>
      <c r="AC17" s="69">
        <f t="shared" si="21"/>
        <v>44118</v>
      </c>
      <c r="AD17" s="72"/>
      <c r="AE17" s="76" t="str">
        <f t="shared" si="11"/>
        <v>Sa</v>
      </c>
      <c r="AF17" s="69">
        <f t="shared" si="22"/>
        <v>44149</v>
      </c>
      <c r="AG17" s="72"/>
      <c r="AH17" s="76" t="str">
        <f t="shared" si="12"/>
        <v>Lu</v>
      </c>
      <c r="AI17" s="69">
        <f t="shared" si="23"/>
        <v>44179</v>
      </c>
      <c r="AJ17" s="72"/>
    </row>
    <row r="18" spans="1:36" x14ac:dyDescent="0.25">
      <c r="A18" s="53" t="str">
        <f t="shared" si="1"/>
        <v>Me</v>
      </c>
      <c r="B18" s="69">
        <f t="shared" si="13"/>
        <v>43845</v>
      </c>
      <c r="C18" s="75"/>
      <c r="D18" s="76" t="str">
        <f t="shared" si="2"/>
        <v>Sa</v>
      </c>
      <c r="E18" s="69">
        <f t="shared" si="14"/>
        <v>43876</v>
      </c>
      <c r="F18" s="75"/>
      <c r="G18" s="76" t="str">
        <f t="shared" si="3"/>
        <v>Di</v>
      </c>
      <c r="H18" s="69">
        <f t="shared" si="15"/>
        <v>43905</v>
      </c>
      <c r="I18" s="75"/>
      <c r="J18" s="76" t="str">
        <f t="shared" si="0"/>
        <v>Me</v>
      </c>
      <c r="K18" s="69">
        <f t="shared" si="16"/>
        <v>43936</v>
      </c>
      <c r="L18" s="75"/>
      <c r="M18" s="76" t="str">
        <f t="shared" si="4"/>
        <v>Ve</v>
      </c>
      <c r="N18" s="69">
        <f t="shared" si="5"/>
        <v>43966</v>
      </c>
      <c r="O18" s="75"/>
      <c r="P18" s="76" t="str">
        <f t="shared" si="6"/>
        <v>Lu</v>
      </c>
      <c r="Q18" s="69">
        <f t="shared" si="17"/>
        <v>43997</v>
      </c>
      <c r="R18" s="75"/>
      <c r="S18" s="76" t="str">
        <f t="shared" si="7"/>
        <v>Me</v>
      </c>
      <c r="T18" s="69">
        <f t="shared" si="18"/>
        <v>44027</v>
      </c>
      <c r="U18" s="72"/>
      <c r="V18" s="76" t="str">
        <f t="shared" si="8"/>
        <v>Sa</v>
      </c>
      <c r="W18" s="69">
        <f t="shared" si="19"/>
        <v>44058</v>
      </c>
      <c r="X18" s="72"/>
      <c r="Y18" s="76" t="str">
        <f t="shared" si="9"/>
        <v>Ma</v>
      </c>
      <c r="Z18" s="69">
        <f t="shared" si="20"/>
        <v>44089</v>
      </c>
      <c r="AA18" s="75"/>
      <c r="AB18" s="76" t="str">
        <f t="shared" si="10"/>
        <v>Je</v>
      </c>
      <c r="AC18" s="69">
        <f t="shared" si="21"/>
        <v>44119</v>
      </c>
      <c r="AD18" s="72"/>
      <c r="AE18" s="76" t="str">
        <f t="shared" si="11"/>
        <v>Di</v>
      </c>
      <c r="AF18" s="69">
        <f t="shared" si="22"/>
        <v>44150</v>
      </c>
      <c r="AG18" s="72"/>
      <c r="AH18" s="76" t="str">
        <f t="shared" si="12"/>
        <v>Ma</v>
      </c>
      <c r="AI18" s="69">
        <f t="shared" si="23"/>
        <v>44180</v>
      </c>
      <c r="AJ18" s="72"/>
    </row>
    <row r="19" spans="1:36" x14ac:dyDescent="0.25">
      <c r="A19" s="53" t="str">
        <f t="shared" si="1"/>
        <v>Je</v>
      </c>
      <c r="B19" s="69">
        <f t="shared" si="13"/>
        <v>43846</v>
      </c>
      <c r="C19" s="75"/>
      <c r="D19" s="76" t="str">
        <f t="shared" si="2"/>
        <v>Di</v>
      </c>
      <c r="E19" s="69">
        <f t="shared" si="14"/>
        <v>43877</v>
      </c>
      <c r="F19" s="75"/>
      <c r="G19" s="76" t="str">
        <f t="shared" si="3"/>
        <v>Lu</v>
      </c>
      <c r="H19" s="69">
        <f t="shared" si="15"/>
        <v>43906</v>
      </c>
      <c r="I19" s="75"/>
      <c r="J19" s="76" t="str">
        <f t="shared" si="0"/>
        <v>Je</v>
      </c>
      <c r="K19" s="69">
        <f t="shared" si="16"/>
        <v>43937</v>
      </c>
      <c r="L19" s="75"/>
      <c r="M19" s="76" t="str">
        <f t="shared" si="4"/>
        <v>Sa</v>
      </c>
      <c r="N19" s="69">
        <f t="shared" si="5"/>
        <v>43967</v>
      </c>
      <c r="O19" s="75"/>
      <c r="P19" s="76" t="str">
        <f t="shared" si="6"/>
        <v>Ma</v>
      </c>
      <c r="Q19" s="69">
        <f t="shared" si="17"/>
        <v>43998</v>
      </c>
      <c r="R19" s="75"/>
      <c r="S19" s="76" t="str">
        <f t="shared" si="7"/>
        <v>Je</v>
      </c>
      <c r="T19" s="69">
        <f t="shared" si="18"/>
        <v>44028</v>
      </c>
      <c r="U19" s="72"/>
      <c r="V19" s="76" t="str">
        <f t="shared" si="8"/>
        <v>Di</v>
      </c>
      <c r="W19" s="69">
        <f t="shared" si="19"/>
        <v>44059</v>
      </c>
      <c r="X19" s="72"/>
      <c r="Y19" s="76" t="str">
        <f t="shared" si="9"/>
        <v>Me</v>
      </c>
      <c r="Z19" s="69">
        <f t="shared" si="20"/>
        <v>44090</v>
      </c>
      <c r="AA19" s="75"/>
      <c r="AB19" s="76" t="str">
        <f t="shared" si="10"/>
        <v>Ve</v>
      </c>
      <c r="AC19" s="69">
        <f t="shared" si="21"/>
        <v>44120</v>
      </c>
      <c r="AD19" s="72"/>
      <c r="AE19" s="76" t="str">
        <f t="shared" si="11"/>
        <v>Lu</v>
      </c>
      <c r="AF19" s="69">
        <f t="shared" si="22"/>
        <v>44151</v>
      </c>
      <c r="AG19" s="72"/>
      <c r="AH19" s="76" t="str">
        <f t="shared" si="12"/>
        <v>Me</v>
      </c>
      <c r="AI19" s="69">
        <f t="shared" si="23"/>
        <v>44181</v>
      </c>
      <c r="AJ19" s="72"/>
    </row>
    <row r="20" spans="1:36" x14ac:dyDescent="0.25">
      <c r="A20" s="53" t="str">
        <f t="shared" si="1"/>
        <v>Ve</v>
      </c>
      <c r="B20" s="69">
        <f t="shared" si="13"/>
        <v>43847</v>
      </c>
      <c r="C20" s="75"/>
      <c r="D20" s="76" t="str">
        <f t="shared" si="2"/>
        <v>Lu</v>
      </c>
      <c r="E20" s="69">
        <f t="shared" si="14"/>
        <v>43878</v>
      </c>
      <c r="F20" s="75"/>
      <c r="G20" s="76" t="str">
        <f t="shared" si="3"/>
        <v>Ma</v>
      </c>
      <c r="H20" s="69">
        <f t="shared" si="15"/>
        <v>43907</v>
      </c>
      <c r="I20" s="75"/>
      <c r="J20" s="76" t="str">
        <f t="shared" si="0"/>
        <v>Ve</v>
      </c>
      <c r="K20" s="69">
        <f t="shared" si="16"/>
        <v>43938</v>
      </c>
      <c r="L20" s="75"/>
      <c r="M20" s="76" t="str">
        <f t="shared" si="4"/>
        <v>Di</v>
      </c>
      <c r="N20" s="69">
        <f t="shared" si="5"/>
        <v>43968</v>
      </c>
      <c r="O20" s="75"/>
      <c r="P20" s="76" t="str">
        <f t="shared" si="6"/>
        <v>Me</v>
      </c>
      <c r="Q20" s="69">
        <f t="shared" si="17"/>
        <v>43999</v>
      </c>
      <c r="R20" s="75"/>
      <c r="S20" s="76" t="str">
        <f t="shared" si="7"/>
        <v>Ve</v>
      </c>
      <c r="T20" s="69">
        <f t="shared" si="18"/>
        <v>44029</v>
      </c>
      <c r="U20" s="72"/>
      <c r="V20" s="76" t="str">
        <f t="shared" si="8"/>
        <v>Lu</v>
      </c>
      <c r="W20" s="69">
        <f t="shared" si="19"/>
        <v>44060</v>
      </c>
      <c r="X20" s="72"/>
      <c r="Y20" s="76" t="str">
        <f t="shared" si="9"/>
        <v>Je</v>
      </c>
      <c r="Z20" s="69">
        <f t="shared" si="20"/>
        <v>44091</v>
      </c>
      <c r="AA20" s="75"/>
      <c r="AB20" s="76" t="str">
        <f t="shared" si="10"/>
        <v>Sa</v>
      </c>
      <c r="AC20" s="69">
        <f t="shared" si="21"/>
        <v>44121</v>
      </c>
      <c r="AD20" s="72"/>
      <c r="AE20" s="76" t="str">
        <f t="shared" si="11"/>
        <v>Ma</v>
      </c>
      <c r="AF20" s="69">
        <f t="shared" si="22"/>
        <v>44152</v>
      </c>
      <c r="AG20" s="72"/>
      <c r="AH20" s="76" t="str">
        <f t="shared" si="12"/>
        <v>Je</v>
      </c>
      <c r="AI20" s="69">
        <f t="shared" si="23"/>
        <v>44182</v>
      </c>
      <c r="AJ20" s="72"/>
    </row>
    <row r="21" spans="1:36" x14ac:dyDescent="0.25">
      <c r="A21" s="53" t="str">
        <f t="shared" si="1"/>
        <v>Sa</v>
      </c>
      <c r="B21" s="69">
        <f t="shared" si="13"/>
        <v>43848</v>
      </c>
      <c r="C21" s="75"/>
      <c r="D21" s="76" t="str">
        <f t="shared" si="2"/>
        <v>Ma</v>
      </c>
      <c r="E21" s="69">
        <f t="shared" si="14"/>
        <v>43879</v>
      </c>
      <c r="F21" s="75"/>
      <c r="G21" s="76" t="str">
        <f t="shared" si="3"/>
        <v>Me</v>
      </c>
      <c r="H21" s="69">
        <f t="shared" si="15"/>
        <v>43908</v>
      </c>
      <c r="I21" s="75"/>
      <c r="J21" s="76" t="str">
        <f t="shared" si="0"/>
        <v>Sa</v>
      </c>
      <c r="K21" s="69">
        <f t="shared" si="16"/>
        <v>43939</v>
      </c>
      <c r="L21" s="75"/>
      <c r="M21" s="76" t="str">
        <f t="shared" si="4"/>
        <v>Lu</v>
      </c>
      <c r="N21" s="69">
        <f t="shared" si="5"/>
        <v>43969</v>
      </c>
      <c r="O21" s="75"/>
      <c r="P21" s="76" t="str">
        <f t="shared" si="6"/>
        <v>Je</v>
      </c>
      <c r="Q21" s="69">
        <f t="shared" si="17"/>
        <v>44000</v>
      </c>
      <c r="R21" s="75"/>
      <c r="S21" s="76" t="str">
        <f t="shared" si="7"/>
        <v>Sa</v>
      </c>
      <c r="T21" s="69">
        <f t="shared" si="18"/>
        <v>44030</v>
      </c>
      <c r="U21" s="72"/>
      <c r="V21" s="76" t="str">
        <f t="shared" si="8"/>
        <v>Ma</v>
      </c>
      <c r="W21" s="69">
        <f t="shared" si="19"/>
        <v>44061</v>
      </c>
      <c r="X21" s="72"/>
      <c r="Y21" s="76" t="str">
        <f t="shared" si="9"/>
        <v>Ve</v>
      </c>
      <c r="Z21" s="69">
        <f t="shared" si="20"/>
        <v>44092</v>
      </c>
      <c r="AA21" s="75"/>
      <c r="AB21" s="76" t="str">
        <f t="shared" si="10"/>
        <v>Di</v>
      </c>
      <c r="AC21" s="69">
        <f t="shared" si="21"/>
        <v>44122</v>
      </c>
      <c r="AD21" s="72"/>
      <c r="AE21" s="76" t="str">
        <f t="shared" si="11"/>
        <v>Me</v>
      </c>
      <c r="AF21" s="69">
        <f t="shared" si="22"/>
        <v>44153</v>
      </c>
      <c r="AG21" s="72"/>
      <c r="AH21" s="76" t="str">
        <f t="shared" si="12"/>
        <v>Ve</v>
      </c>
      <c r="AI21" s="69">
        <f t="shared" si="23"/>
        <v>44183</v>
      </c>
      <c r="AJ21" s="72"/>
    </row>
    <row r="22" spans="1:36" x14ac:dyDescent="0.25">
      <c r="A22" s="53" t="str">
        <f t="shared" si="1"/>
        <v>Di</v>
      </c>
      <c r="B22" s="69">
        <f t="shared" si="13"/>
        <v>43849</v>
      </c>
      <c r="C22" s="75"/>
      <c r="D22" s="76" t="str">
        <f t="shared" si="2"/>
        <v>Me</v>
      </c>
      <c r="E22" s="69">
        <f t="shared" si="14"/>
        <v>43880</v>
      </c>
      <c r="F22" s="75"/>
      <c r="G22" s="76" t="str">
        <f t="shared" si="3"/>
        <v>Je</v>
      </c>
      <c r="H22" s="69">
        <f t="shared" si="15"/>
        <v>43909</v>
      </c>
      <c r="I22" s="75"/>
      <c r="J22" s="76" t="str">
        <f t="shared" si="0"/>
        <v>Di</v>
      </c>
      <c r="K22" s="69">
        <f t="shared" si="16"/>
        <v>43940</v>
      </c>
      <c r="L22" s="75"/>
      <c r="M22" s="76" t="str">
        <f t="shared" si="4"/>
        <v>Ma</v>
      </c>
      <c r="N22" s="69">
        <f t="shared" si="5"/>
        <v>43970</v>
      </c>
      <c r="O22" s="75"/>
      <c r="P22" s="76" t="str">
        <f t="shared" si="6"/>
        <v>Ve</v>
      </c>
      <c r="Q22" s="69">
        <f t="shared" si="17"/>
        <v>44001</v>
      </c>
      <c r="R22" s="75"/>
      <c r="S22" s="76" t="str">
        <f t="shared" si="7"/>
        <v>Di</v>
      </c>
      <c r="T22" s="69">
        <f t="shared" si="18"/>
        <v>44031</v>
      </c>
      <c r="U22" s="72"/>
      <c r="V22" s="76" t="str">
        <f t="shared" si="8"/>
        <v>Me</v>
      </c>
      <c r="W22" s="69">
        <f t="shared" si="19"/>
        <v>44062</v>
      </c>
      <c r="X22" s="72"/>
      <c r="Y22" s="76" t="str">
        <f t="shared" si="9"/>
        <v>Sa</v>
      </c>
      <c r="Z22" s="69">
        <f t="shared" si="20"/>
        <v>44093</v>
      </c>
      <c r="AA22" s="75"/>
      <c r="AB22" s="76" t="str">
        <f t="shared" si="10"/>
        <v>Lu</v>
      </c>
      <c r="AC22" s="69">
        <f t="shared" si="21"/>
        <v>44123</v>
      </c>
      <c r="AD22" s="72"/>
      <c r="AE22" s="76" t="str">
        <f t="shared" si="11"/>
        <v>Je</v>
      </c>
      <c r="AF22" s="69">
        <f t="shared" si="22"/>
        <v>44154</v>
      </c>
      <c r="AG22" s="72"/>
      <c r="AH22" s="76" t="str">
        <f t="shared" si="12"/>
        <v>Sa</v>
      </c>
      <c r="AI22" s="69">
        <f t="shared" si="23"/>
        <v>44184</v>
      </c>
      <c r="AJ22" s="72"/>
    </row>
    <row r="23" spans="1:36" x14ac:dyDescent="0.25">
      <c r="A23" s="53" t="str">
        <f t="shared" si="1"/>
        <v>Lu</v>
      </c>
      <c r="B23" s="69">
        <f t="shared" si="13"/>
        <v>43850</v>
      </c>
      <c r="C23" s="75"/>
      <c r="D23" s="76" t="str">
        <f t="shared" si="2"/>
        <v>Je</v>
      </c>
      <c r="E23" s="69">
        <f t="shared" si="14"/>
        <v>43881</v>
      </c>
      <c r="F23" s="75"/>
      <c r="G23" s="76" t="str">
        <f t="shared" si="3"/>
        <v>Ve</v>
      </c>
      <c r="H23" s="69">
        <f t="shared" si="15"/>
        <v>43910</v>
      </c>
      <c r="I23" s="75"/>
      <c r="J23" s="76" t="str">
        <f t="shared" si="0"/>
        <v>Lu</v>
      </c>
      <c r="K23" s="69">
        <f t="shared" si="16"/>
        <v>43941</v>
      </c>
      <c r="L23" s="75"/>
      <c r="M23" s="76" t="str">
        <f t="shared" si="4"/>
        <v>Me</v>
      </c>
      <c r="N23" s="69">
        <f t="shared" si="5"/>
        <v>43971</v>
      </c>
      <c r="O23" s="75"/>
      <c r="P23" s="76" t="str">
        <f t="shared" si="6"/>
        <v>Sa</v>
      </c>
      <c r="Q23" s="69">
        <f t="shared" si="17"/>
        <v>44002</v>
      </c>
      <c r="R23" s="75"/>
      <c r="S23" s="76" t="str">
        <f t="shared" si="7"/>
        <v>Lu</v>
      </c>
      <c r="T23" s="69">
        <f t="shared" si="18"/>
        <v>44032</v>
      </c>
      <c r="U23" s="72"/>
      <c r="V23" s="76" t="str">
        <f t="shared" si="8"/>
        <v>Je</v>
      </c>
      <c r="W23" s="69">
        <f t="shared" si="19"/>
        <v>44063</v>
      </c>
      <c r="X23" s="72"/>
      <c r="Y23" s="76" t="str">
        <f t="shared" si="9"/>
        <v>Di</v>
      </c>
      <c r="Z23" s="69">
        <f t="shared" si="20"/>
        <v>44094</v>
      </c>
      <c r="AA23" s="75"/>
      <c r="AB23" s="76" t="str">
        <f t="shared" si="10"/>
        <v>Ma</v>
      </c>
      <c r="AC23" s="69">
        <f t="shared" si="21"/>
        <v>44124</v>
      </c>
      <c r="AD23" s="72"/>
      <c r="AE23" s="76" t="str">
        <f t="shared" si="11"/>
        <v>Ve</v>
      </c>
      <c r="AF23" s="69">
        <f t="shared" si="22"/>
        <v>44155</v>
      </c>
      <c r="AG23" s="72"/>
      <c r="AH23" s="76" t="str">
        <f t="shared" si="12"/>
        <v>Di</v>
      </c>
      <c r="AI23" s="69">
        <f t="shared" si="23"/>
        <v>44185</v>
      </c>
      <c r="AJ23" s="72"/>
    </row>
    <row r="24" spans="1:36" x14ac:dyDescent="0.25">
      <c r="A24" s="53" t="str">
        <f t="shared" si="1"/>
        <v>Ma</v>
      </c>
      <c r="B24" s="69">
        <f t="shared" si="13"/>
        <v>43851</v>
      </c>
      <c r="C24" s="75"/>
      <c r="D24" s="76" t="str">
        <f t="shared" si="2"/>
        <v>Ve</v>
      </c>
      <c r="E24" s="69">
        <f t="shared" si="14"/>
        <v>43882</v>
      </c>
      <c r="F24" s="75"/>
      <c r="G24" s="76" t="str">
        <f t="shared" si="3"/>
        <v>Sa</v>
      </c>
      <c r="H24" s="69">
        <f t="shared" si="15"/>
        <v>43911</v>
      </c>
      <c r="I24" s="75"/>
      <c r="J24" s="76" t="str">
        <f t="shared" si="0"/>
        <v>Ma</v>
      </c>
      <c r="K24" s="69">
        <f t="shared" si="16"/>
        <v>43942</v>
      </c>
      <c r="L24" s="75"/>
      <c r="M24" s="76" t="str">
        <f t="shared" si="4"/>
        <v>Je</v>
      </c>
      <c r="N24" s="69">
        <f t="shared" si="5"/>
        <v>43972</v>
      </c>
      <c r="O24" s="75"/>
      <c r="P24" s="76" t="str">
        <f t="shared" si="6"/>
        <v>Di</v>
      </c>
      <c r="Q24" s="69">
        <f t="shared" si="17"/>
        <v>44003</v>
      </c>
      <c r="R24" s="75"/>
      <c r="S24" s="76" t="str">
        <f t="shared" si="7"/>
        <v>Ma</v>
      </c>
      <c r="T24" s="69">
        <f t="shared" si="18"/>
        <v>44033</v>
      </c>
      <c r="U24" s="72"/>
      <c r="V24" s="76" t="str">
        <f t="shared" si="8"/>
        <v>Ve</v>
      </c>
      <c r="W24" s="69">
        <f t="shared" si="19"/>
        <v>44064</v>
      </c>
      <c r="X24" s="72"/>
      <c r="Y24" s="76" t="str">
        <f t="shared" si="9"/>
        <v>Lu</v>
      </c>
      <c r="Z24" s="69">
        <f t="shared" si="20"/>
        <v>44095</v>
      </c>
      <c r="AA24" s="75"/>
      <c r="AB24" s="76" t="str">
        <f t="shared" si="10"/>
        <v>Me</v>
      </c>
      <c r="AC24" s="69">
        <f t="shared" si="21"/>
        <v>44125</v>
      </c>
      <c r="AD24" s="72"/>
      <c r="AE24" s="76" t="str">
        <f t="shared" si="11"/>
        <v>Sa</v>
      </c>
      <c r="AF24" s="69">
        <f t="shared" si="22"/>
        <v>44156</v>
      </c>
      <c r="AG24" s="72"/>
      <c r="AH24" s="76" t="str">
        <f t="shared" si="12"/>
        <v>Lu</v>
      </c>
      <c r="AI24" s="69">
        <f t="shared" si="23"/>
        <v>44186</v>
      </c>
      <c r="AJ24" s="72"/>
    </row>
    <row r="25" spans="1:36" x14ac:dyDescent="0.25">
      <c r="A25" s="53" t="str">
        <f t="shared" si="1"/>
        <v>Me</v>
      </c>
      <c r="B25" s="69">
        <f t="shared" si="13"/>
        <v>43852</v>
      </c>
      <c r="C25" s="75"/>
      <c r="D25" s="76" t="str">
        <f t="shared" si="2"/>
        <v>Sa</v>
      </c>
      <c r="E25" s="69">
        <f t="shared" si="14"/>
        <v>43883</v>
      </c>
      <c r="F25" s="75"/>
      <c r="G25" s="76" t="str">
        <f t="shared" si="3"/>
        <v>Di</v>
      </c>
      <c r="H25" s="69">
        <f t="shared" si="15"/>
        <v>43912</v>
      </c>
      <c r="I25" s="75"/>
      <c r="J25" s="76" t="str">
        <f t="shared" si="0"/>
        <v>Me</v>
      </c>
      <c r="K25" s="69">
        <f t="shared" si="16"/>
        <v>43943</v>
      </c>
      <c r="L25" s="75"/>
      <c r="M25" s="76" t="str">
        <f t="shared" si="4"/>
        <v>Ve</v>
      </c>
      <c r="N25" s="69">
        <f t="shared" si="5"/>
        <v>43973</v>
      </c>
      <c r="O25" s="75"/>
      <c r="P25" s="76" t="str">
        <f t="shared" si="6"/>
        <v>Lu</v>
      </c>
      <c r="Q25" s="69">
        <f t="shared" si="17"/>
        <v>44004</v>
      </c>
      <c r="R25" s="75"/>
      <c r="S25" s="76" t="str">
        <f t="shared" si="7"/>
        <v>Me</v>
      </c>
      <c r="T25" s="69">
        <f t="shared" si="18"/>
        <v>44034</v>
      </c>
      <c r="U25" s="72"/>
      <c r="V25" s="76" t="str">
        <f t="shared" si="8"/>
        <v>Sa</v>
      </c>
      <c r="W25" s="69">
        <f t="shared" si="19"/>
        <v>44065</v>
      </c>
      <c r="X25" s="72"/>
      <c r="Y25" s="76" t="str">
        <f t="shared" si="9"/>
        <v>Ma</v>
      </c>
      <c r="Z25" s="69">
        <f t="shared" si="20"/>
        <v>44096</v>
      </c>
      <c r="AA25" s="75"/>
      <c r="AB25" s="76" t="str">
        <f t="shared" si="10"/>
        <v>Je</v>
      </c>
      <c r="AC25" s="69">
        <f t="shared" si="21"/>
        <v>44126</v>
      </c>
      <c r="AD25" s="72"/>
      <c r="AE25" s="76" t="str">
        <f t="shared" si="11"/>
        <v>Di</v>
      </c>
      <c r="AF25" s="69">
        <f t="shared" si="22"/>
        <v>44157</v>
      </c>
      <c r="AG25" s="72"/>
      <c r="AH25" s="76" t="str">
        <f t="shared" si="12"/>
        <v>Ma</v>
      </c>
      <c r="AI25" s="69">
        <f t="shared" si="23"/>
        <v>44187</v>
      </c>
      <c r="AJ25" s="72"/>
    </row>
    <row r="26" spans="1:36" x14ac:dyDescent="0.25">
      <c r="A26" s="53" t="str">
        <f t="shared" si="1"/>
        <v>Je</v>
      </c>
      <c r="B26" s="69">
        <f t="shared" si="13"/>
        <v>43853</v>
      </c>
      <c r="C26" s="75"/>
      <c r="D26" s="76" t="str">
        <f t="shared" si="2"/>
        <v>Di</v>
      </c>
      <c r="E26" s="69">
        <f t="shared" si="14"/>
        <v>43884</v>
      </c>
      <c r="F26" s="75"/>
      <c r="G26" s="76" t="str">
        <f t="shared" si="3"/>
        <v>Lu</v>
      </c>
      <c r="H26" s="69">
        <f t="shared" si="15"/>
        <v>43913</v>
      </c>
      <c r="I26" s="75"/>
      <c r="J26" s="76" t="str">
        <f t="shared" si="0"/>
        <v>Je</v>
      </c>
      <c r="K26" s="69">
        <f t="shared" si="16"/>
        <v>43944</v>
      </c>
      <c r="L26" s="75"/>
      <c r="M26" s="76" t="str">
        <f t="shared" si="4"/>
        <v>Sa</v>
      </c>
      <c r="N26" s="69">
        <f t="shared" si="5"/>
        <v>43974</v>
      </c>
      <c r="O26" s="75"/>
      <c r="P26" s="76" t="str">
        <f t="shared" si="6"/>
        <v>Ma</v>
      </c>
      <c r="Q26" s="69">
        <f t="shared" si="17"/>
        <v>44005</v>
      </c>
      <c r="R26" s="75"/>
      <c r="S26" s="76" t="str">
        <f t="shared" si="7"/>
        <v>Je</v>
      </c>
      <c r="T26" s="69">
        <f t="shared" si="18"/>
        <v>44035</v>
      </c>
      <c r="U26" s="72"/>
      <c r="V26" s="76" t="str">
        <f t="shared" si="8"/>
        <v>Di</v>
      </c>
      <c r="W26" s="69">
        <f t="shared" si="19"/>
        <v>44066</v>
      </c>
      <c r="X26" s="72"/>
      <c r="Y26" s="76" t="str">
        <f t="shared" si="9"/>
        <v>Me</v>
      </c>
      <c r="Z26" s="69">
        <f t="shared" si="20"/>
        <v>44097</v>
      </c>
      <c r="AA26" s="75"/>
      <c r="AB26" s="76" t="str">
        <f t="shared" si="10"/>
        <v>Ve</v>
      </c>
      <c r="AC26" s="69">
        <f t="shared" si="21"/>
        <v>44127</v>
      </c>
      <c r="AD26" s="72"/>
      <c r="AE26" s="76" t="str">
        <f t="shared" si="11"/>
        <v>Lu</v>
      </c>
      <c r="AF26" s="69">
        <f t="shared" si="22"/>
        <v>44158</v>
      </c>
      <c r="AG26" s="72"/>
      <c r="AH26" s="76" t="str">
        <f t="shared" si="12"/>
        <v>Me</v>
      </c>
      <c r="AI26" s="69">
        <f t="shared" si="23"/>
        <v>44188</v>
      </c>
      <c r="AJ26" s="72"/>
    </row>
    <row r="27" spans="1:36" x14ac:dyDescent="0.25">
      <c r="A27" s="53" t="str">
        <f t="shared" si="1"/>
        <v>Ve</v>
      </c>
      <c r="B27" s="69">
        <f t="shared" si="13"/>
        <v>43854</v>
      </c>
      <c r="C27" s="75"/>
      <c r="D27" s="76" t="str">
        <f t="shared" si="2"/>
        <v>Lu</v>
      </c>
      <c r="E27" s="69">
        <f t="shared" si="14"/>
        <v>43885</v>
      </c>
      <c r="F27" s="75"/>
      <c r="G27" s="76" t="str">
        <f t="shared" si="3"/>
        <v>Ma</v>
      </c>
      <c r="H27" s="69">
        <f t="shared" si="15"/>
        <v>43914</v>
      </c>
      <c r="I27" s="75"/>
      <c r="J27" s="76" t="str">
        <f t="shared" si="0"/>
        <v>Ve</v>
      </c>
      <c r="K27" s="69">
        <f t="shared" si="16"/>
        <v>43945</v>
      </c>
      <c r="L27" s="75"/>
      <c r="M27" s="76" t="str">
        <f t="shared" si="4"/>
        <v>Di</v>
      </c>
      <c r="N27" s="69">
        <f t="shared" si="5"/>
        <v>43975</v>
      </c>
      <c r="O27" s="75"/>
      <c r="P27" s="76" t="str">
        <f t="shared" si="6"/>
        <v>Me</v>
      </c>
      <c r="Q27" s="69">
        <f t="shared" si="17"/>
        <v>44006</v>
      </c>
      <c r="R27" s="75"/>
      <c r="S27" s="76" t="str">
        <f t="shared" si="7"/>
        <v>Ve</v>
      </c>
      <c r="T27" s="69">
        <f t="shared" si="18"/>
        <v>44036</v>
      </c>
      <c r="U27" s="72"/>
      <c r="V27" s="76" t="str">
        <f t="shared" si="8"/>
        <v>Lu</v>
      </c>
      <c r="W27" s="69">
        <f t="shared" si="19"/>
        <v>44067</v>
      </c>
      <c r="X27" s="72"/>
      <c r="Y27" s="76" t="str">
        <f t="shared" si="9"/>
        <v>Je</v>
      </c>
      <c r="Z27" s="69">
        <f t="shared" si="20"/>
        <v>44098</v>
      </c>
      <c r="AA27" s="75"/>
      <c r="AB27" s="76" t="str">
        <f t="shared" si="10"/>
        <v>Sa</v>
      </c>
      <c r="AC27" s="69">
        <f t="shared" si="21"/>
        <v>44128</v>
      </c>
      <c r="AD27" s="72"/>
      <c r="AE27" s="76" t="str">
        <f t="shared" si="11"/>
        <v>Ma</v>
      </c>
      <c r="AF27" s="69">
        <f t="shared" si="22"/>
        <v>44159</v>
      </c>
      <c r="AG27" s="72"/>
      <c r="AH27" s="76" t="str">
        <f t="shared" si="12"/>
        <v>Je</v>
      </c>
      <c r="AI27" s="69">
        <f t="shared" si="23"/>
        <v>44189</v>
      </c>
      <c r="AJ27" s="72"/>
    </row>
    <row r="28" spans="1:36" x14ac:dyDescent="0.25">
      <c r="A28" s="53" t="str">
        <f t="shared" si="1"/>
        <v>Sa</v>
      </c>
      <c r="B28" s="69">
        <f t="shared" si="13"/>
        <v>43855</v>
      </c>
      <c r="C28" s="75"/>
      <c r="D28" s="76" t="str">
        <f t="shared" si="2"/>
        <v>Ma</v>
      </c>
      <c r="E28" s="69">
        <f t="shared" si="14"/>
        <v>43886</v>
      </c>
      <c r="F28" s="75"/>
      <c r="G28" s="76" t="str">
        <f t="shared" si="3"/>
        <v>Me</v>
      </c>
      <c r="H28" s="69">
        <f t="shared" si="15"/>
        <v>43915</v>
      </c>
      <c r="I28" s="75"/>
      <c r="J28" s="76" t="str">
        <f t="shared" si="0"/>
        <v>Sa</v>
      </c>
      <c r="K28" s="69">
        <f t="shared" si="16"/>
        <v>43946</v>
      </c>
      <c r="L28" s="75"/>
      <c r="M28" s="76" t="str">
        <f t="shared" si="4"/>
        <v>Lu</v>
      </c>
      <c r="N28" s="69">
        <f t="shared" si="5"/>
        <v>43976</v>
      </c>
      <c r="O28" s="75"/>
      <c r="P28" s="76" t="str">
        <f t="shared" si="6"/>
        <v>Je</v>
      </c>
      <c r="Q28" s="69">
        <f t="shared" si="17"/>
        <v>44007</v>
      </c>
      <c r="R28" s="75"/>
      <c r="S28" s="76" t="str">
        <f t="shared" si="7"/>
        <v>Sa</v>
      </c>
      <c r="T28" s="69">
        <f t="shared" si="18"/>
        <v>44037</v>
      </c>
      <c r="U28" s="72"/>
      <c r="V28" s="76" t="str">
        <f t="shared" si="8"/>
        <v>Ma</v>
      </c>
      <c r="W28" s="69">
        <f t="shared" si="19"/>
        <v>44068</v>
      </c>
      <c r="X28" s="72"/>
      <c r="Y28" s="76" t="str">
        <f t="shared" si="9"/>
        <v>Ve</v>
      </c>
      <c r="Z28" s="69">
        <f t="shared" si="20"/>
        <v>44099</v>
      </c>
      <c r="AA28" s="75"/>
      <c r="AB28" s="76" t="str">
        <f t="shared" si="10"/>
        <v>Di</v>
      </c>
      <c r="AC28" s="69">
        <f t="shared" si="21"/>
        <v>44129</v>
      </c>
      <c r="AD28" s="72"/>
      <c r="AE28" s="76" t="str">
        <f t="shared" si="11"/>
        <v>Me</v>
      </c>
      <c r="AF28" s="69">
        <f t="shared" si="22"/>
        <v>44160</v>
      </c>
      <c r="AG28" s="72"/>
      <c r="AH28" s="76" t="str">
        <f t="shared" si="12"/>
        <v>Ve</v>
      </c>
      <c r="AI28" s="69">
        <f t="shared" si="23"/>
        <v>44190</v>
      </c>
      <c r="AJ28" s="75" t="s">
        <v>36</v>
      </c>
    </row>
    <row r="29" spans="1:36" x14ac:dyDescent="0.25">
      <c r="A29" s="53" t="str">
        <f t="shared" si="1"/>
        <v>Di</v>
      </c>
      <c r="B29" s="69">
        <f t="shared" si="13"/>
        <v>43856</v>
      </c>
      <c r="C29" s="75"/>
      <c r="D29" s="76" t="str">
        <f t="shared" si="2"/>
        <v>Me</v>
      </c>
      <c r="E29" s="69">
        <f t="shared" si="14"/>
        <v>43887</v>
      </c>
      <c r="F29" s="75"/>
      <c r="G29" s="76" t="str">
        <f t="shared" si="3"/>
        <v>Je</v>
      </c>
      <c r="H29" s="69">
        <f t="shared" si="15"/>
        <v>43916</v>
      </c>
      <c r="I29" s="75"/>
      <c r="J29" s="76" t="str">
        <f t="shared" si="0"/>
        <v>Di</v>
      </c>
      <c r="K29" s="69">
        <f t="shared" si="16"/>
        <v>43947</v>
      </c>
      <c r="L29" s="75"/>
      <c r="M29" s="76" t="str">
        <f t="shared" si="4"/>
        <v>Ma</v>
      </c>
      <c r="N29" s="69">
        <f t="shared" si="5"/>
        <v>43977</v>
      </c>
      <c r="O29" s="75"/>
      <c r="P29" s="76" t="str">
        <f t="shared" si="6"/>
        <v>Ve</v>
      </c>
      <c r="Q29" s="69">
        <f t="shared" si="17"/>
        <v>44008</v>
      </c>
      <c r="R29" s="75"/>
      <c r="S29" s="76" t="str">
        <f t="shared" si="7"/>
        <v>Di</v>
      </c>
      <c r="T29" s="69">
        <f t="shared" si="18"/>
        <v>44038</v>
      </c>
      <c r="U29" s="72"/>
      <c r="V29" s="76" t="str">
        <f t="shared" si="8"/>
        <v>Me</v>
      </c>
      <c r="W29" s="69">
        <f t="shared" si="19"/>
        <v>44069</v>
      </c>
      <c r="X29" s="72"/>
      <c r="Y29" s="76" t="str">
        <f t="shared" si="9"/>
        <v>Sa</v>
      </c>
      <c r="Z29" s="69">
        <f t="shared" si="20"/>
        <v>44100</v>
      </c>
      <c r="AA29" s="75"/>
      <c r="AB29" s="76" t="str">
        <f t="shared" si="10"/>
        <v>Lu</v>
      </c>
      <c r="AC29" s="69">
        <f t="shared" si="21"/>
        <v>44130</v>
      </c>
      <c r="AD29" s="72"/>
      <c r="AE29" s="76" t="str">
        <f t="shared" si="11"/>
        <v>Je</v>
      </c>
      <c r="AF29" s="69">
        <f t="shared" si="22"/>
        <v>44161</v>
      </c>
      <c r="AG29" s="72"/>
      <c r="AH29" s="76" t="str">
        <f t="shared" si="12"/>
        <v>Sa</v>
      </c>
      <c r="AI29" s="69">
        <f t="shared" si="23"/>
        <v>44191</v>
      </c>
      <c r="AJ29" s="75" t="s">
        <v>36</v>
      </c>
    </row>
    <row r="30" spans="1:36" x14ac:dyDescent="0.25">
      <c r="A30" s="53" t="str">
        <f t="shared" si="1"/>
        <v>Lu</v>
      </c>
      <c r="B30" s="69">
        <f t="shared" si="13"/>
        <v>43857</v>
      </c>
      <c r="C30" s="75"/>
      <c r="D30" s="76" t="str">
        <f t="shared" si="2"/>
        <v>Je</v>
      </c>
      <c r="E30" s="69">
        <f t="shared" si="14"/>
        <v>43888</v>
      </c>
      <c r="F30" s="75"/>
      <c r="G30" s="76" t="str">
        <f t="shared" si="3"/>
        <v>Ve</v>
      </c>
      <c r="H30" s="69">
        <f t="shared" si="15"/>
        <v>43917</v>
      </c>
      <c r="I30" s="75"/>
      <c r="J30" s="76" t="str">
        <f t="shared" si="0"/>
        <v>Lu</v>
      </c>
      <c r="K30" s="69">
        <f t="shared" si="16"/>
        <v>43948</v>
      </c>
      <c r="L30" s="75"/>
      <c r="M30" s="76" t="str">
        <f t="shared" si="4"/>
        <v>Me</v>
      </c>
      <c r="N30" s="69">
        <f t="shared" si="5"/>
        <v>43978</v>
      </c>
      <c r="O30" s="75"/>
      <c r="P30" s="76" t="str">
        <f t="shared" si="6"/>
        <v>Sa</v>
      </c>
      <c r="Q30" s="69">
        <f t="shared" si="17"/>
        <v>44009</v>
      </c>
      <c r="R30" s="75"/>
      <c r="S30" s="76" t="str">
        <f t="shared" si="7"/>
        <v>Lu</v>
      </c>
      <c r="T30" s="69">
        <f t="shared" si="18"/>
        <v>44039</v>
      </c>
      <c r="U30" s="72"/>
      <c r="V30" s="76" t="str">
        <f t="shared" si="8"/>
        <v>Je</v>
      </c>
      <c r="W30" s="69">
        <f t="shared" si="19"/>
        <v>44070</v>
      </c>
      <c r="X30" s="72"/>
      <c r="Y30" s="76" t="str">
        <f t="shared" si="9"/>
        <v>Di</v>
      </c>
      <c r="Z30" s="69">
        <f t="shared" si="20"/>
        <v>44101</v>
      </c>
      <c r="AA30" s="75"/>
      <c r="AB30" s="76" t="str">
        <f t="shared" si="10"/>
        <v>Ma</v>
      </c>
      <c r="AC30" s="69">
        <f t="shared" si="21"/>
        <v>44131</v>
      </c>
      <c r="AD30" s="72"/>
      <c r="AE30" s="76" t="str">
        <f t="shared" si="11"/>
        <v>Ve</v>
      </c>
      <c r="AF30" s="69">
        <f t="shared" si="22"/>
        <v>44162</v>
      </c>
      <c r="AG30" s="72"/>
      <c r="AH30" s="76" t="str">
        <f t="shared" si="12"/>
        <v>Di</v>
      </c>
      <c r="AI30" s="69">
        <f t="shared" si="23"/>
        <v>44192</v>
      </c>
      <c r="AJ30" s="72"/>
    </row>
    <row r="31" spans="1:36" x14ac:dyDescent="0.25">
      <c r="A31" s="53" t="str">
        <f t="shared" si="1"/>
        <v>Ma</v>
      </c>
      <c r="B31" s="69">
        <f t="shared" si="13"/>
        <v>43858</v>
      </c>
      <c r="C31" s="75"/>
      <c r="D31" s="76" t="str">
        <f t="shared" si="2"/>
        <v>Ve</v>
      </c>
      <c r="E31" s="69">
        <f t="shared" si="14"/>
        <v>43889</v>
      </c>
      <c r="F31" s="75"/>
      <c r="G31" s="76" t="str">
        <f t="shared" si="3"/>
        <v>Sa</v>
      </c>
      <c r="H31" s="69">
        <f t="shared" si="15"/>
        <v>43918</v>
      </c>
      <c r="I31" s="75"/>
      <c r="J31" s="76" t="str">
        <f t="shared" si="0"/>
        <v>Ma</v>
      </c>
      <c r="K31" s="69">
        <f t="shared" si="16"/>
        <v>43949</v>
      </c>
      <c r="L31" s="75"/>
      <c r="M31" s="76" t="str">
        <f t="shared" si="4"/>
        <v>Je</v>
      </c>
      <c r="N31" s="69">
        <f t="shared" si="5"/>
        <v>43979</v>
      </c>
      <c r="O31" s="75"/>
      <c r="P31" s="76" t="str">
        <f t="shared" si="6"/>
        <v>Di</v>
      </c>
      <c r="Q31" s="69">
        <f t="shared" si="17"/>
        <v>44010</v>
      </c>
      <c r="R31" s="75"/>
      <c r="S31" s="76" t="str">
        <f t="shared" si="7"/>
        <v>Ma</v>
      </c>
      <c r="T31" s="69">
        <f t="shared" si="18"/>
        <v>44040</v>
      </c>
      <c r="U31" s="72"/>
      <c r="V31" s="76" t="str">
        <f t="shared" si="8"/>
        <v>Ve</v>
      </c>
      <c r="W31" s="69">
        <f t="shared" si="19"/>
        <v>44071</v>
      </c>
      <c r="X31" s="72"/>
      <c r="Y31" s="76" t="str">
        <f t="shared" si="9"/>
        <v>Lu</v>
      </c>
      <c r="Z31" s="69">
        <f t="shared" si="20"/>
        <v>44102</v>
      </c>
      <c r="AA31" s="75"/>
      <c r="AB31" s="76" t="str">
        <f t="shared" si="10"/>
        <v>Me</v>
      </c>
      <c r="AC31" s="69">
        <f t="shared" si="21"/>
        <v>44132</v>
      </c>
      <c r="AD31" s="72"/>
      <c r="AE31" s="76" t="str">
        <f t="shared" si="11"/>
        <v>Sa</v>
      </c>
      <c r="AF31" s="69">
        <f t="shared" si="22"/>
        <v>44163</v>
      </c>
      <c r="AG31" s="72"/>
      <c r="AH31" s="76" t="str">
        <f t="shared" si="12"/>
        <v>Lu</v>
      </c>
      <c r="AI31" s="69">
        <f t="shared" si="23"/>
        <v>44193</v>
      </c>
      <c r="AJ31" s="72"/>
    </row>
    <row r="32" spans="1:36" x14ac:dyDescent="0.25">
      <c r="A32" s="53" t="str">
        <f t="shared" si="1"/>
        <v>Me</v>
      </c>
      <c r="B32" s="69">
        <f t="shared" si="13"/>
        <v>43859</v>
      </c>
      <c r="C32" s="75"/>
      <c r="D32" s="76" t="str">
        <f>IF(E32="","",CHOOSE(WEEKDAY(E32,2),"Lu","Ma","Me","Je","Ve","Sa","Di"))</f>
        <v>Sa</v>
      </c>
      <c r="E32" s="69">
        <f>IF((DAY(EOMONTH(E4,0)))=29,E31+1,"")</f>
        <v>43890</v>
      </c>
      <c r="F32" s="75"/>
      <c r="G32" s="76" t="str">
        <f t="shared" si="3"/>
        <v>Di</v>
      </c>
      <c r="H32" s="69">
        <f t="shared" si="15"/>
        <v>43919</v>
      </c>
      <c r="I32" s="75"/>
      <c r="J32" s="76" t="str">
        <f t="shared" si="0"/>
        <v>Me</v>
      </c>
      <c r="K32" s="69">
        <f t="shared" si="16"/>
        <v>43950</v>
      </c>
      <c r="L32" s="75"/>
      <c r="M32" s="76" t="str">
        <f t="shared" si="4"/>
        <v>Ve</v>
      </c>
      <c r="N32" s="69">
        <f t="shared" si="5"/>
        <v>43980</v>
      </c>
      <c r="O32" s="75"/>
      <c r="P32" s="76" t="str">
        <f t="shared" si="6"/>
        <v>Lu</v>
      </c>
      <c r="Q32" s="69">
        <f t="shared" si="17"/>
        <v>44011</v>
      </c>
      <c r="R32" s="75"/>
      <c r="S32" s="76" t="str">
        <f t="shared" si="7"/>
        <v>Me</v>
      </c>
      <c r="T32" s="69">
        <f t="shared" si="18"/>
        <v>44041</v>
      </c>
      <c r="U32" s="72"/>
      <c r="V32" s="76" t="str">
        <f t="shared" si="8"/>
        <v>Sa</v>
      </c>
      <c r="W32" s="69">
        <f t="shared" si="19"/>
        <v>44072</v>
      </c>
      <c r="X32" s="72"/>
      <c r="Y32" s="76" t="str">
        <f t="shared" si="9"/>
        <v>Ma</v>
      </c>
      <c r="Z32" s="69">
        <f t="shared" si="20"/>
        <v>44103</v>
      </c>
      <c r="AA32" s="75"/>
      <c r="AB32" s="76" t="str">
        <f t="shared" si="10"/>
        <v>Je</v>
      </c>
      <c r="AC32" s="69">
        <f t="shared" si="21"/>
        <v>44133</v>
      </c>
      <c r="AD32" s="72"/>
      <c r="AE32" s="76" t="str">
        <f t="shared" si="11"/>
        <v>Di</v>
      </c>
      <c r="AF32" s="69">
        <f t="shared" si="22"/>
        <v>44164</v>
      </c>
      <c r="AG32" s="72"/>
      <c r="AH32" s="76" t="str">
        <f t="shared" si="12"/>
        <v>Ma</v>
      </c>
      <c r="AI32" s="69">
        <f t="shared" si="23"/>
        <v>44194</v>
      </c>
      <c r="AJ32" s="72"/>
    </row>
    <row r="33" spans="1:36" x14ac:dyDescent="0.25">
      <c r="A33" s="53" t="str">
        <f t="shared" si="1"/>
        <v>Je</v>
      </c>
      <c r="B33" s="69">
        <f t="shared" si="13"/>
        <v>43860</v>
      </c>
      <c r="C33" s="75"/>
      <c r="D33" s="76"/>
      <c r="E33" s="69"/>
      <c r="F33" s="77"/>
      <c r="G33" s="76" t="str">
        <f t="shared" si="3"/>
        <v>Lu</v>
      </c>
      <c r="H33" s="69">
        <f t="shared" si="15"/>
        <v>43920</v>
      </c>
      <c r="I33" s="75"/>
      <c r="J33" s="76" t="str">
        <f t="shared" si="0"/>
        <v>Je</v>
      </c>
      <c r="K33" s="69">
        <f t="shared" si="16"/>
        <v>43951</v>
      </c>
      <c r="L33" s="75"/>
      <c r="M33" s="76" t="str">
        <f t="shared" si="4"/>
        <v>Sa</v>
      </c>
      <c r="N33" s="69">
        <f t="shared" si="5"/>
        <v>43981</v>
      </c>
      <c r="O33" s="75"/>
      <c r="P33" s="76" t="str">
        <f t="shared" si="6"/>
        <v>Ma</v>
      </c>
      <c r="Q33" s="69">
        <f t="shared" si="17"/>
        <v>44012</v>
      </c>
      <c r="R33" s="75"/>
      <c r="S33" s="76" t="str">
        <f t="shared" si="7"/>
        <v>Je</v>
      </c>
      <c r="T33" s="69">
        <f t="shared" si="18"/>
        <v>44042</v>
      </c>
      <c r="U33" s="72"/>
      <c r="V33" s="78" t="str">
        <f t="shared" si="8"/>
        <v>Di</v>
      </c>
      <c r="W33" s="70">
        <f t="shared" si="19"/>
        <v>44073</v>
      </c>
      <c r="X33" s="72"/>
      <c r="Y33" s="76" t="str">
        <f t="shared" si="9"/>
        <v>Me</v>
      </c>
      <c r="Z33" s="69">
        <f t="shared" si="20"/>
        <v>44104</v>
      </c>
      <c r="AA33" s="75"/>
      <c r="AB33" s="76" t="str">
        <f t="shared" si="10"/>
        <v>Ve</v>
      </c>
      <c r="AC33" s="69">
        <f t="shared" si="21"/>
        <v>44134</v>
      </c>
      <c r="AD33" s="72"/>
      <c r="AE33" s="76" t="str">
        <f t="shared" si="11"/>
        <v>Lu</v>
      </c>
      <c r="AF33" s="69">
        <f t="shared" si="22"/>
        <v>44165</v>
      </c>
      <c r="AG33" s="72"/>
      <c r="AH33" s="76" t="str">
        <f t="shared" si="12"/>
        <v>Me</v>
      </c>
      <c r="AI33" s="69">
        <f t="shared" si="23"/>
        <v>44195</v>
      </c>
      <c r="AJ33" s="72"/>
    </row>
    <row r="34" spans="1:36" x14ac:dyDescent="0.25">
      <c r="A34" s="54" t="str">
        <f t="shared" si="1"/>
        <v>Ve</v>
      </c>
      <c r="B34" s="70">
        <f t="shared" si="13"/>
        <v>43861</v>
      </c>
      <c r="C34" s="74"/>
      <c r="D34" s="78"/>
      <c r="E34" s="70"/>
      <c r="F34" s="79"/>
      <c r="G34" s="78" t="str">
        <f t="shared" si="3"/>
        <v>Ma</v>
      </c>
      <c r="H34" s="70">
        <f t="shared" si="15"/>
        <v>43921</v>
      </c>
      <c r="I34" s="74"/>
      <c r="J34" s="78"/>
      <c r="K34" s="80"/>
      <c r="L34" s="81"/>
      <c r="M34" s="78" t="str">
        <f t="shared" si="4"/>
        <v>Di</v>
      </c>
      <c r="N34" s="70">
        <f t="shared" si="5"/>
        <v>43982</v>
      </c>
      <c r="O34" s="74"/>
      <c r="P34" s="78"/>
      <c r="Q34" s="80"/>
      <c r="R34" s="81"/>
      <c r="S34" s="78" t="str">
        <f t="shared" si="7"/>
        <v>Ve</v>
      </c>
      <c r="T34" s="70">
        <f t="shared" si="18"/>
        <v>44043</v>
      </c>
      <c r="U34" s="73"/>
      <c r="V34" s="82" t="str">
        <f t="shared" si="8"/>
        <v>Lu</v>
      </c>
      <c r="W34" s="83">
        <f t="shared" si="19"/>
        <v>44074</v>
      </c>
      <c r="X34" s="73"/>
      <c r="Y34" s="78"/>
      <c r="Z34" s="70"/>
      <c r="AA34" s="84"/>
      <c r="AB34" s="78" t="str">
        <f t="shared" si="10"/>
        <v>Sa</v>
      </c>
      <c r="AC34" s="70">
        <f t="shared" si="21"/>
        <v>44135</v>
      </c>
      <c r="AD34" s="73"/>
      <c r="AE34" s="78"/>
      <c r="AF34" s="80"/>
      <c r="AG34" s="73"/>
      <c r="AH34" s="78" t="str">
        <f t="shared" si="12"/>
        <v>Je</v>
      </c>
      <c r="AI34" s="70">
        <f t="shared" si="23"/>
        <v>44196</v>
      </c>
      <c r="AJ34" s="73"/>
    </row>
    <row r="35" spans="1:3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</sheetData>
  <conditionalFormatting sqref="A4">
    <cfRule type="expression" dxfId="1865" priority="930">
      <formula>IF(COUNTIF(Fériés,B4)&gt;0,1,0)</formula>
    </cfRule>
  </conditionalFormatting>
  <conditionalFormatting sqref="B4">
    <cfRule type="expression" dxfId="1864" priority="931">
      <formula>IF(COUNTIF(Fériés,B4)&gt;0,1,0)</formula>
    </cfRule>
  </conditionalFormatting>
  <conditionalFormatting sqref="F33:F34 U4:U34 AD4:AD34 AG4:AG34 X4:X34 AJ4:AJ34 L4:L34 O4:O34 R4:R34 AA4:AA34 I4:I34 A4:F32 A33:C34">
    <cfRule type="cellIs" dxfId="1863" priority="932" operator="equal">
      <formula>"Di"</formula>
    </cfRule>
    <cfRule type="cellIs" dxfId="1862" priority="933" operator="equal">
      <formula>"Sa"</formula>
    </cfRule>
  </conditionalFormatting>
  <conditionalFormatting sqref="A5:A34">
    <cfRule type="expression" dxfId="1861" priority="928">
      <formula>IF(COUNTIF(Fériés,B5)&gt;0,1,0)</formula>
    </cfRule>
  </conditionalFormatting>
  <conditionalFormatting sqref="B7">
    <cfRule type="expression" dxfId="1860" priority="925">
      <formula>IF(WEEKDAY($B$7,2)&gt;5,1,0)</formula>
    </cfRule>
  </conditionalFormatting>
  <conditionalFormatting sqref="B4:B34">
    <cfRule type="expression" dxfId="1859" priority="924">
      <formula>IF(COUNTIF(Fériés,B4)&gt;0,1,0)</formula>
    </cfRule>
    <cfRule type="expression" dxfId="1858" priority="929">
      <formula>IF(WEEKDAY($B4,2)&gt;5,1,0)</formula>
    </cfRule>
  </conditionalFormatting>
  <conditionalFormatting sqref="D4:D32">
    <cfRule type="expression" dxfId="1857" priority="923">
      <formula>IF(COUNTIF(Fériés,E4)&gt;0,1,0)</formula>
    </cfRule>
    <cfRule type="expression" dxfId="1856" priority="926">
      <formula>IF(WEEKDAY($E4,2)&gt;5,1,0)</formula>
    </cfRule>
  </conditionalFormatting>
  <conditionalFormatting sqref="E4:E32">
    <cfRule type="expression" dxfId="1855" priority="922">
      <formula>IF(COUNTIF(Fériés,E4)&gt;0,1,0)</formula>
    </cfRule>
    <cfRule type="expression" dxfId="1854" priority="927">
      <formula>IF(WEEKDAY(E4,2)&gt;5,1,0)</formula>
    </cfRule>
  </conditionalFormatting>
  <conditionalFormatting sqref="G4:H34">
    <cfRule type="cellIs" dxfId="1853" priority="920" operator="equal">
      <formula>"Di"</formula>
    </cfRule>
    <cfRule type="cellIs" dxfId="1852" priority="921" operator="equal">
      <formula>"Sa"</formula>
    </cfRule>
  </conditionalFormatting>
  <conditionalFormatting sqref="H4:H34">
    <cfRule type="expression" dxfId="1851" priority="917">
      <formula>IF(COUNTIF(Fériés,H4)&gt;0,1,0)</formula>
    </cfRule>
    <cfRule type="expression" dxfId="1850" priority="919">
      <formula>IF(WEEKDAY(H4,2)&gt;5,1,0)</formula>
    </cfRule>
  </conditionalFormatting>
  <conditionalFormatting sqref="G4:G34">
    <cfRule type="expression" dxfId="1849" priority="916">
      <formula>IF(COUNTIF(Fériés,H4)&gt;0,1,0)</formula>
    </cfRule>
    <cfRule type="expression" dxfId="1848" priority="918">
      <formula>IF(WEEKDAY(H4,2)&gt;5,1,0)</formula>
    </cfRule>
  </conditionalFormatting>
  <conditionalFormatting sqref="J4:K33">
    <cfRule type="cellIs" dxfId="1847" priority="914" operator="equal">
      <formula>"Di"</formula>
    </cfRule>
    <cfRule type="cellIs" dxfId="1846" priority="915" operator="equal">
      <formula>"Sa"</formula>
    </cfRule>
  </conditionalFormatting>
  <conditionalFormatting sqref="K4:K33">
    <cfRule type="expression" dxfId="1845" priority="911">
      <formula>IF(COUNTIF(Fériés,K4)&gt;0,1,0)</formula>
    </cfRule>
    <cfRule type="expression" dxfId="1844" priority="913">
      <formula>IF(WEEKDAY(K4,2)&gt;5,1,0)</formula>
    </cfRule>
  </conditionalFormatting>
  <conditionalFormatting sqref="J4:J33">
    <cfRule type="expression" dxfId="1843" priority="910">
      <formula>IF(COUNTIF(Fériés,K4)&gt;0,1,0)</formula>
    </cfRule>
    <cfRule type="expression" dxfId="1842" priority="912">
      <formula>IF(WEEKDAY(K4,2)&gt;5,1,0)</formula>
    </cfRule>
  </conditionalFormatting>
  <conditionalFormatting sqref="M4:N34">
    <cfRule type="cellIs" dxfId="1841" priority="908" operator="equal">
      <formula>"Di"</formula>
    </cfRule>
    <cfRule type="cellIs" dxfId="1840" priority="909" operator="equal">
      <formula>"Sa"</formula>
    </cfRule>
  </conditionalFormatting>
  <conditionalFormatting sqref="N4:N34">
    <cfRule type="expression" dxfId="1839" priority="905">
      <formula>IF(COUNTIF(Fériés,N4)&gt;0,1,0)</formula>
    </cfRule>
    <cfRule type="expression" dxfId="1838" priority="907">
      <formula>IF(WEEKDAY(N4,2)&gt;5,1,0)</formula>
    </cfRule>
  </conditionalFormatting>
  <conditionalFormatting sqref="M4:M34">
    <cfRule type="expression" dxfId="1837" priority="904">
      <formula>IF(COUNTIF(Fériés,N4)&gt;0,1,0)</formula>
    </cfRule>
    <cfRule type="expression" dxfId="1836" priority="906">
      <formula>IF(WEEKDAY(N4,2)&gt;5,1,0)</formula>
    </cfRule>
  </conditionalFormatting>
  <conditionalFormatting sqref="P4:Q33">
    <cfRule type="cellIs" dxfId="1835" priority="902" operator="equal">
      <formula>"Di"</formula>
    </cfRule>
    <cfRule type="cellIs" dxfId="1834" priority="903" operator="equal">
      <formula>"Sa"</formula>
    </cfRule>
  </conditionalFormatting>
  <conditionalFormatting sqref="Q4:Q33">
    <cfRule type="expression" dxfId="1833" priority="899">
      <formula>IF(COUNTIF(Fériés,Q4)&gt;0,1,0)</formula>
    </cfRule>
    <cfRule type="expression" dxfId="1832" priority="901">
      <formula>IF(WEEKDAY(Q4,2)&gt;5,1,0)</formula>
    </cfRule>
  </conditionalFormatting>
  <conditionalFormatting sqref="P4:P33">
    <cfRule type="expression" dxfId="1831" priority="898">
      <formula>IF(COUNTIF(Fériés,Q4)&gt;0,1,0)</formula>
    </cfRule>
    <cfRule type="expression" dxfId="1830" priority="900">
      <formula>IF(WEEKDAY(Q4,2)&gt;5,1,0)</formula>
    </cfRule>
  </conditionalFormatting>
  <conditionalFormatting sqref="S4:T34">
    <cfRule type="cellIs" dxfId="1829" priority="896" operator="equal">
      <formula>"Di"</formula>
    </cfRule>
    <cfRule type="cellIs" dxfId="1828" priority="897" operator="equal">
      <formula>"Sa"</formula>
    </cfRule>
  </conditionalFormatting>
  <conditionalFormatting sqref="T4:T34">
    <cfRule type="expression" dxfId="1827" priority="893">
      <formula>IF(COUNTIF(Fériés,T4)&gt;0,1,0)</formula>
    </cfRule>
    <cfRule type="expression" dxfId="1826" priority="895">
      <formula>IF(WEEKDAY(T4,2)&gt;5,1,0)</formula>
    </cfRule>
  </conditionalFormatting>
  <conditionalFormatting sqref="S4:S34">
    <cfRule type="expression" dxfId="1825" priority="892">
      <formula>IF(COUNTIF(Fériés,T4)&gt;0,1,0)</formula>
    </cfRule>
    <cfRule type="expression" dxfId="1824" priority="894">
      <formula>IF(WEEKDAY(T4,2)&gt;5,1,0)</formula>
    </cfRule>
  </conditionalFormatting>
  <conditionalFormatting sqref="V4:W34">
    <cfRule type="cellIs" dxfId="1823" priority="890" operator="equal">
      <formula>"Di"</formula>
    </cfRule>
    <cfRule type="cellIs" dxfId="1822" priority="891" operator="equal">
      <formula>"Sa"</formula>
    </cfRule>
  </conditionalFormatting>
  <conditionalFormatting sqref="W4:W34">
    <cfRule type="expression" dxfId="1821" priority="887">
      <formula>IF(COUNTIF(Fériés,W4)&gt;0,1,0)</formula>
    </cfRule>
    <cfRule type="expression" dxfId="1820" priority="889">
      <formula>IF(WEEKDAY(W4,2)&gt;5,1,0)</formula>
    </cfRule>
  </conditionalFormatting>
  <conditionalFormatting sqref="V4:V34">
    <cfRule type="expression" dxfId="1819" priority="886">
      <formula>IF(COUNTIF(Fériés,W4)&gt;0,1,0)</formula>
    </cfRule>
    <cfRule type="expression" dxfId="1818" priority="888">
      <formula>IF(WEEKDAY(W4,2)&gt;5,1,0)</formula>
    </cfRule>
  </conditionalFormatting>
  <conditionalFormatting sqref="AH4:AI34">
    <cfRule type="cellIs" dxfId="1817" priority="866" operator="equal">
      <formula>"Di"</formula>
    </cfRule>
    <cfRule type="cellIs" dxfId="1816" priority="867" operator="equal">
      <formula>"Sa"</formula>
    </cfRule>
  </conditionalFormatting>
  <conditionalFormatting sqref="AI4:AI34">
    <cfRule type="expression" dxfId="1815" priority="863">
      <formula>IF(COUNTIF(Fériés,AI4)&gt;0,1,0)</formula>
    </cfRule>
    <cfRule type="expression" dxfId="1814" priority="865">
      <formula>IF(WEEKDAY(AI4,2)&gt;5,1,0)</formula>
    </cfRule>
  </conditionalFormatting>
  <conditionalFormatting sqref="AH4:AH34">
    <cfRule type="expression" dxfId="1813" priority="862">
      <formula>IF(COUNTIF(Fériés,AI4)&gt;0,1,0)</formula>
    </cfRule>
    <cfRule type="expression" dxfId="1812" priority="864">
      <formula>IF(WEEKDAY(AI4,2)&gt;5,1,0)</formula>
    </cfRule>
  </conditionalFormatting>
  <conditionalFormatting sqref="Y4:Z33">
    <cfRule type="cellIs" dxfId="1811" priority="884" operator="equal">
      <formula>"Di"</formula>
    </cfRule>
    <cfRule type="cellIs" dxfId="1810" priority="885" operator="equal">
      <formula>"Sa"</formula>
    </cfRule>
  </conditionalFormatting>
  <conditionalFormatting sqref="Z4:Z33">
    <cfRule type="expression" dxfId="1809" priority="881">
      <formula>IF(COUNTIF(Fériés,Z4)&gt;0,1,0)</formula>
    </cfRule>
    <cfRule type="expression" dxfId="1808" priority="883">
      <formula>IF(WEEKDAY(Z4,2)&gt;5,1,0)</formula>
    </cfRule>
  </conditionalFormatting>
  <conditionalFormatting sqref="Y4:Y33">
    <cfRule type="expression" dxfId="1807" priority="880">
      <formula>IF(COUNTIF(Fériés,Z4)&gt;0,1,0)</formula>
    </cfRule>
    <cfRule type="expression" dxfId="1806" priority="882">
      <formula>IF(WEEKDAY(Z4,2)&gt;5,1,0)</formula>
    </cfRule>
  </conditionalFormatting>
  <conditionalFormatting sqref="AB4:AC20 AB22:AC34 AC21">
    <cfRule type="cellIs" dxfId="1805" priority="878" operator="equal">
      <formula>"Di"</formula>
    </cfRule>
    <cfRule type="cellIs" dxfId="1804" priority="879" operator="equal">
      <formula>"Sa"</formula>
    </cfRule>
  </conditionalFormatting>
  <conditionalFormatting sqref="AC4:AC34">
    <cfRule type="expression" dxfId="1803" priority="875">
      <formula>IF(COUNTIF(Fériés,AC4)&gt;0,1,0)</formula>
    </cfRule>
    <cfRule type="expression" dxfId="1802" priority="877">
      <formula>IF(WEEKDAY(AC4,2)&gt;5,1,0)</formula>
    </cfRule>
  </conditionalFormatting>
  <conditionalFormatting sqref="AB4:AB20 AB22:AB34">
    <cfRule type="expression" dxfId="1801" priority="874">
      <formula>IF(COUNTIF(Fériés,AC4)&gt;0,1,0)</formula>
    </cfRule>
    <cfRule type="expression" dxfId="1800" priority="876">
      <formula>IF(WEEKDAY(AC4,2)&gt;5,1,0)</formula>
    </cfRule>
  </conditionalFormatting>
  <conditionalFormatting sqref="AE4:AF33">
    <cfRule type="cellIs" dxfId="1799" priority="872" operator="equal">
      <formula>"Di"</formula>
    </cfRule>
    <cfRule type="cellIs" dxfId="1798" priority="873" operator="equal">
      <formula>"Sa"</formula>
    </cfRule>
  </conditionalFormatting>
  <conditionalFormatting sqref="AF4:AF33">
    <cfRule type="expression" dxfId="1797" priority="869">
      <formula>IF(COUNTIF(Fériés,AF4)&gt;0,1,0)</formula>
    </cfRule>
    <cfRule type="expression" dxfId="1796" priority="871">
      <formula>IF(WEEKDAY(AF4,2)&gt;5,1,0)</formula>
    </cfRule>
  </conditionalFormatting>
  <conditionalFormatting sqref="AE4:AE33">
    <cfRule type="expression" dxfId="1795" priority="868">
      <formula>IF(COUNTIF(Fériés,AF4)&gt;0,1,0)</formula>
    </cfRule>
    <cfRule type="expression" dxfId="1794" priority="870">
      <formula>IF(WEEKDAY(AF4,2)&gt;5,1,0)</formula>
    </cfRule>
  </conditionalFormatting>
  <conditionalFormatting sqref="U8">
    <cfRule type="expression" dxfId="1793" priority="861">
      <formula>OR($S$8="Di",$U$8="--")</formula>
    </cfRule>
  </conditionalFormatting>
  <conditionalFormatting sqref="U7">
    <cfRule type="expression" dxfId="1792" priority="860">
      <formula>OR($S$7="Di",$U$7="--")</formula>
    </cfRule>
  </conditionalFormatting>
  <conditionalFormatting sqref="U4">
    <cfRule type="expression" dxfId="1791" priority="859">
      <formula>OR($S$4="Di",$U$4="--")</formula>
    </cfRule>
  </conditionalFormatting>
  <conditionalFormatting sqref="U5">
    <cfRule type="expression" dxfId="1790" priority="858">
      <formula>OR($S$5="Di",$U$5="--")</formula>
    </cfRule>
  </conditionalFormatting>
  <conditionalFormatting sqref="U6">
    <cfRule type="expression" dxfId="1789" priority="857">
      <formula>OR($S$6="Di",$U$6="--")</formula>
    </cfRule>
  </conditionalFormatting>
  <conditionalFormatting sqref="U7">
    <cfRule type="expression" dxfId="1788" priority="856">
      <formula>OR($S$7="Di",$U$7="--")</formula>
    </cfRule>
  </conditionalFormatting>
  <conditionalFormatting sqref="U9">
    <cfRule type="expression" dxfId="1787" priority="855">
      <formula>OR($S$9="Di",$U$9="--")</formula>
    </cfRule>
  </conditionalFormatting>
  <conditionalFormatting sqref="L16">
    <cfRule type="expression" dxfId="1786" priority="854">
      <formula>IF(COUNTIF(Fériés,J4)&gt;0,1,0)</formula>
    </cfRule>
  </conditionalFormatting>
  <conditionalFormatting sqref="U9">
    <cfRule type="expression" dxfId="1785" priority="853">
      <formula>OR($S$9="Di",$U$9="--")</formula>
    </cfRule>
  </conditionalFormatting>
  <conditionalFormatting sqref="U10">
    <cfRule type="expression" dxfId="1784" priority="852">
      <formula>OR($S$10="Di",$U$10="--")</formula>
    </cfRule>
  </conditionalFormatting>
  <conditionalFormatting sqref="U11">
    <cfRule type="expression" dxfId="1783" priority="851">
      <formula>OR($S$11="Di",$U$11="--")</formula>
    </cfRule>
  </conditionalFormatting>
  <conditionalFormatting sqref="U12">
    <cfRule type="expression" dxfId="1782" priority="850">
      <formula>OR($S$12="Di",$U$12="--")</formula>
    </cfRule>
  </conditionalFormatting>
  <conditionalFormatting sqref="U13">
    <cfRule type="expression" dxfId="1781" priority="849">
      <formula>OR($S$13="Di",$U$13="--")</formula>
    </cfRule>
  </conditionalFormatting>
  <conditionalFormatting sqref="U14">
    <cfRule type="expression" dxfId="1780" priority="848">
      <formula>OR($S$14="Di",$U$14="--")</formula>
    </cfRule>
  </conditionalFormatting>
  <conditionalFormatting sqref="U15">
    <cfRule type="expression" dxfId="1779" priority="847">
      <formula>OR($S$15="Di",$U$15="--")</formula>
    </cfRule>
  </conditionalFormatting>
  <conditionalFormatting sqref="U16">
    <cfRule type="expression" dxfId="1778" priority="846">
      <formula>OR($S$16="Di",$U$16="--")</formula>
    </cfRule>
  </conditionalFormatting>
  <conditionalFormatting sqref="U17">
    <cfRule type="expression" dxfId="1777" priority="845">
      <formula>OR($S$17="Di",$U$17="--")</formula>
    </cfRule>
  </conditionalFormatting>
  <conditionalFormatting sqref="U18">
    <cfRule type="expression" dxfId="1776" priority="844">
      <formula>OR($S$18="Di",$U$18="--")</formula>
    </cfRule>
  </conditionalFormatting>
  <conditionalFormatting sqref="U19">
    <cfRule type="expression" dxfId="1775" priority="843">
      <formula>OR($S$19="Di",$U$19="--")</formula>
    </cfRule>
  </conditionalFormatting>
  <conditionalFormatting sqref="U20">
    <cfRule type="expression" dxfId="1774" priority="842">
      <formula>OR($S$20="Di",$U$20="--")</formula>
    </cfRule>
  </conditionalFormatting>
  <conditionalFormatting sqref="U21">
    <cfRule type="expression" dxfId="1773" priority="841">
      <formula>OR($S$21="Di",$U$21="--")</formula>
    </cfRule>
  </conditionalFormatting>
  <conditionalFormatting sqref="U22">
    <cfRule type="expression" dxfId="1772" priority="840">
      <formula>OR($S$22="Di",$U$22="--")</formula>
    </cfRule>
  </conditionalFormatting>
  <conditionalFormatting sqref="U23">
    <cfRule type="expression" dxfId="1771" priority="839">
      <formula>OR($S$23="Di",$U$23="--")</formula>
    </cfRule>
  </conditionalFormatting>
  <conditionalFormatting sqref="U24">
    <cfRule type="expression" dxfId="1770" priority="838">
      <formula>OR($S$24="Di",$U$24="--")</formula>
    </cfRule>
  </conditionalFormatting>
  <conditionalFormatting sqref="U25">
    <cfRule type="expression" dxfId="1769" priority="837">
      <formula>OR($S$25="Di",$U$25="--")</formula>
    </cfRule>
  </conditionalFormatting>
  <conditionalFormatting sqref="U26">
    <cfRule type="expression" dxfId="1768" priority="836">
      <formula>OR($S$26="Di",$U$26="--")</formula>
    </cfRule>
  </conditionalFormatting>
  <conditionalFormatting sqref="U27">
    <cfRule type="expression" dxfId="1767" priority="835">
      <formula>OR($S$27="Di",$U$27="--")</formula>
    </cfRule>
  </conditionalFormatting>
  <conditionalFormatting sqref="U28">
    <cfRule type="expression" dxfId="1766" priority="834">
      <formula>OR($S$28="Di",$U$28="--")</formula>
    </cfRule>
  </conditionalFormatting>
  <conditionalFormatting sqref="U29">
    <cfRule type="expression" dxfId="1765" priority="833">
      <formula>OR($S$29="Di",$U$29="--")</formula>
    </cfRule>
  </conditionalFormatting>
  <conditionalFormatting sqref="U30">
    <cfRule type="expression" dxfId="1764" priority="832">
      <formula>OR($S$30="Di",$U$30="--")</formula>
    </cfRule>
  </conditionalFormatting>
  <conditionalFormatting sqref="U31">
    <cfRule type="expression" dxfId="1763" priority="831">
      <formula>OR($S$31="Di",$U$31="--")</formula>
    </cfRule>
  </conditionalFormatting>
  <conditionalFormatting sqref="U32">
    <cfRule type="expression" dxfId="1762" priority="830">
      <formula>OR($S$32="Di",$U$32="--")</formula>
    </cfRule>
  </conditionalFormatting>
  <conditionalFormatting sqref="U33">
    <cfRule type="expression" dxfId="1761" priority="829">
      <formula>OR($S$33="Di",$U$33="--")</formula>
    </cfRule>
  </conditionalFormatting>
  <conditionalFormatting sqref="U34">
    <cfRule type="expression" dxfId="1760" priority="828">
      <formula>OR($S$34="Di",$U$34="--")</formula>
    </cfRule>
  </conditionalFormatting>
  <conditionalFormatting sqref="X8">
    <cfRule type="expression" dxfId="1759" priority="827">
      <formula>OR($S$8="Di",$U$8="--")</formula>
    </cfRule>
  </conditionalFormatting>
  <conditionalFormatting sqref="X4">
    <cfRule type="expression" dxfId="1758" priority="674">
      <formula>IF(COUNTIF(Fériés,W4)&gt;0,1,0)</formula>
    </cfRule>
    <cfRule type="expression" dxfId="1757" priority="826">
      <formula>OR($V$4="Di")</formula>
    </cfRule>
  </conditionalFormatting>
  <conditionalFormatting sqref="X6">
    <cfRule type="expression" dxfId="1756" priority="825">
      <formula>OR($V$6="Di",$X$6="--")</formula>
    </cfRule>
  </conditionalFormatting>
  <conditionalFormatting sqref="X7">
    <cfRule type="expression" dxfId="1755" priority="824">
      <formula>OR($V$7="Di")</formula>
    </cfRule>
  </conditionalFormatting>
  <conditionalFormatting sqref="X9">
    <cfRule type="expression" dxfId="1754" priority="823">
      <formula>OR($V$9="Di")</formula>
    </cfRule>
  </conditionalFormatting>
  <conditionalFormatting sqref="X10">
    <cfRule type="expression" dxfId="1753" priority="822">
      <formula>OR($V$10="Di")</formula>
    </cfRule>
  </conditionalFormatting>
  <conditionalFormatting sqref="X11">
    <cfRule type="expression" dxfId="1752" priority="821">
      <formula>OR($V$11="Di")</formula>
    </cfRule>
  </conditionalFormatting>
  <conditionalFormatting sqref="X12">
    <cfRule type="expression" dxfId="1751" priority="820">
      <formula>OR($V$12="Di")</formula>
    </cfRule>
  </conditionalFormatting>
  <conditionalFormatting sqref="X13">
    <cfRule type="expression" dxfId="1750" priority="819">
      <formula>OR($V$13="Di")</formula>
    </cfRule>
  </conditionalFormatting>
  <conditionalFormatting sqref="X14">
    <cfRule type="expression" dxfId="1749" priority="818">
      <formula>OR($V$14="Di")</formula>
    </cfRule>
  </conditionalFormatting>
  <conditionalFormatting sqref="X15">
    <cfRule type="expression" dxfId="1748" priority="817">
      <formula>OR($V$15="Di")</formula>
    </cfRule>
  </conditionalFormatting>
  <conditionalFormatting sqref="X16">
    <cfRule type="expression" dxfId="1747" priority="816">
      <formula>OR($V$16="Di")</formula>
    </cfRule>
  </conditionalFormatting>
  <conditionalFormatting sqref="X17">
    <cfRule type="expression" dxfId="1746" priority="815">
      <formula>OR($V$17="Di")</formula>
    </cfRule>
  </conditionalFormatting>
  <conditionalFormatting sqref="X18">
    <cfRule type="expression" dxfId="1745" priority="814">
      <formula>OR($V$18="Di")</formula>
    </cfRule>
  </conditionalFormatting>
  <conditionalFormatting sqref="X19">
    <cfRule type="expression" dxfId="1744" priority="813">
      <formula>OR($V$19="Di")</formula>
    </cfRule>
  </conditionalFormatting>
  <conditionalFormatting sqref="X20">
    <cfRule type="expression" dxfId="1743" priority="812">
      <formula>OR($V$20="Di")</formula>
    </cfRule>
  </conditionalFormatting>
  <conditionalFormatting sqref="X21">
    <cfRule type="expression" dxfId="1742" priority="811">
      <formula>OR($V$21="Di")</formula>
    </cfRule>
  </conditionalFormatting>
  <conditionalFormatting sqref="X22">
    <cfRule type="expression" dxfId="1741" priority="810">
      <formula>OR($V$22="Di")</formula>
    </cfRule>
  </conditionalFormatting>
  <conditionalFormatting sqref="X23">
    <cfRule type="expression" dxfId="1740" priority="809">
      <formula>OR($V$23="Di")</formula>
    </cfRule>
  </conditionalFormatting>
  <conditionalFormatting sqref="X24">
    <cfRule type="expression" dxfId="1739" priority="808">
      <formula>OR($V$24="Di")</formula>
    </cfRule>
  </conditionalFormatting>
  <conditionalFormatting sqref="X25">
    <cfRule type="expression" dxfId="1738" priority="807">
      <formula>OR($V$25="Di")</formula>
    </cfRule>
  </conditionalFormatting>
  <conditionalFormatting sqref="X26">
    <cfRule type="expression" dxfId="1737" priority="806">
      <formula>OR($V$26="Di")</formula>
    </cfRule>
  </conditionalFormatting>
  <conditionalFormatting sqref="X27">
    <cfRule type="expression" dxfId="1736" priority="805">
      <formula>OR($V$27="Di")</formula>
    </cfRule>
  </conditionalFormatting>
  <conditionalFormatting sqref="X28">
    <cfRule type="expression" dxfId="1735" priority="804">
      <formula>OR($V$28="Di")</formula>
    </cfRule>
  </conditionalFormatting>
  <conditionalFormatting sqref="X29">
    <cfRule type="expression" dxfId="1734" priority="803">
      <formula>OR($V$29="Di")</formula>
    </cfRule>
  </conditionalFormatting>
  <conditionalFormatting sqref="X30">
    <cfRule type="expression" dxfId="1733" priority="802">
      <formula>OR($V$30="Di")</formula>
    </cfRule>
  </conditionalFormatting>
  <conditionalFormatting sqref="X31">
    <cfRule type="expression" dxfId="1732" priority="801">
      <formula>OR($V$31="Di")</formula>
    </cfRule>
  </conditionalFormatting>
  <conditionalFormatting sqref="X32">
    <cfRule type="expression" dxfId="1731" priority="800">
      <formula>OR($V$32="Di")</formula>
    </cfRule>
  </conditionalFormatting>
  <conditionalFormatting sqref="X33">
    <cfRule type="expression" dxfId="1730" priority="799">
      <formula>OR($V$33="Di")</formula>
    </cfRule>
  </conditionalFormatting>
  <conditionalFormatting sqref="X34">
    <cfRule type="expression" dxfId="1729" priority="798">
      <formula>OR($V$34="Di")</formula>
    </cfRule>
  </conditionalFormatting>
  <conditionalFormatting sqref="X5">
    <cfRule type="expression" dxfId="1728" priority="797">
      <formula>OR($V$5="Di")</formula>
    </cfRule>
  </conditionalFormatting>
  <conditionalFormatting sqref="AA8">
    <cfRule type="expression" dxfId="1727" priority="796">
      <formula>OR($Y$8="Di")</formula>
    </cfRule>
  </conditionalFormatting>
  <conditionalFormatting sqref="AA4">
    <cfRule type="expression" dxfId="1726" priority="795">
      <formula>OR($Y$4="Di")</formula>
    </cfRule>
  </conditionalFormatting>
  <conditionalFormatting sqref="AA6">
    <cfRule type="expression" dxfId="1725" priority="794">
      <formula>OR($Y$6="Di")</formula>
    </cfRule>
  </conditionalFormatting>
  <conditionalFormatting sqref="AA7">
    <cfRule type="expression" dxfId="1724" priority="793">
      <formula>OR($Y$7="Di")</formula>
    </cfRule>
  </conditionalFormatting>
  <conditionalFormatting sqref="AA9">
    <cfRule type="expression" dxfId="1723" priority="792">
      <formula>OR($Y$9="Di")</formula>
    </cfRule>
  </conditionalFormatting>
  <conditionalFormatting sqref="AA10">
    <cfRule type="expression" dxfId="1722" priority="791">
      <formula>OR($Y$10="Di")</formula>
    </cfRule>
  </conditionalFormatting>
  <conditionalFormatting sqref="AA11">
    <cfRule type="expression" dxfId="1721" priority="790">
      <formula>OR($Y$11="Di")</formula>
    </cfRule>
  </conditionalFormatting>
  <conditionalFormatting sqref="AA12">
    <cfRule type="expression" dxfId="1720" priority="789">
      <formula>OR($Y$12="Di")</formula>
    </cfRule>
  </conditionalFormatting>
  <conditionalFormatting sqref="AA13">
    <cfRule type="expression" dxfId="1719" priority="788">
      <formula>OR($Y$13="Di")</formula>
    </cfRule>
  </conditionalFormatting>
  <conditionalFormatting sqref="AA14">
    <cfRule type="expression" dxfId="1718" priority="787">
      <formula>OR($Y$14="Di")</formula>
    </cfRule>
  </conditionalFormatting>
  <conditionalFormatting sqref="AA15">
    <cfRule type="expression" dxfId="1717" priority="786">
      <formula>OR($Y$15="Di")</formula>
    </cfRule>
  </conditionalFormatting>
  <conditionalFormatting sqref="AA16">
    <cfRule type="expression" dxfId="1716" priority="785">
      <formula>OR($Y$16="Di")</formula>
    </cfRule>
  </conditionalFormatting>
  <conditionalFormatting sqref="AA17">
    <cfRule type="expression" dxfId="1715" priority="784">
      <formula>OR($Y$17="Di")</formula>
    </cfRule>
  </conditionalFormatting>
  <conditionalFormatting sqref="AA18">
    <cfRule type="expression" dxfId="1714" priority="783">
      <formula>OR($Y$18="Di")</formula>
    </cfRule>
  </conditionalFormatting>
  <conditionalFormatting sqref="AA19">
    <cfRule type="expression" dxfId="1713" priority="782">
      <formula>OR($Y$19="Di")</formula>
    </cfRule>
  </conditionalFormatting>
  <conditionalFormatting sqref="AA20">
    <cfRule type="expression" dxfId="1712" priority="781">
      <formula>OR($Y$20="Di")</formula>
    </cfRule>
  </conditionalFormatting>
  <conditionalFormatting sqref="AA21">
    <cfRule type="expression" dxfId="1711" priority="780">
      <formula>OR($Y$21="Di")</formula>
    </cfRule>
  </conditionalFormatting>
  <conditionalFormatting sqref="AA22">
    <cfRule type="expression" dxfId="1710" priority="779">
      <formula>OR($Y$22="Di")</formula>
    </cfRule>
  </conditionalFormatting>
  <conditionalFormatting sqref="AA23">
    <cfRule type="expression" dxfId="1709" priority="778">
      <formula>OR($Y$23="Di")</formula>
    </cfRule>
  </conditionalFormatting>
  <conditionalFormatting sqref="AA24">
    <cfRule type="expression" dxfId="1708" priority="777">
      <formula>OR($Y$24="Di")</formula>
    </cfRule>
  </conditionalFormatting>
  <conditionalFormatting sqref="AA25">
    <cfRule type="expression" dxfId="1707" priority="776">
      <formula>OR($Y$25="Di")</formula>
    </cfRule>
  </conditionalFormatting>
  <conditionalFormatting sqref="AA26">
    <cfRule type="expression" dxfId="1706" priority="775">
      <formula>OR($Y$26="Di")</formula>
    </cfRule>
  </conditionalFormatting>
  <conditionalFormatting sqref="AA27">
    <cfRule type="expression" dxfId="1705" priority="774">
      <formula>OR($Y$27="Di")</formula>
    </cfRule>
  </conditionalFormatting>
  <conditionalFormatting sqref="AA28">
    <cfRule type="expression" dxfId="1704" priority="773">
      <formula>OR($Y$28="Di")</formula>
    </cfRule>
  </conditionalFormatting>
  <conditionalFormatting sqref="AA29">
    <cfRule type="expression" dxfId="1703" priority="772">
      <formula>OR($Y$29="Di")</formula>
    </cfRule>
  </conditionalFormatting>
  <conditionalFormatting sqref="AA30">
    <cfRule type="expression" dxfId="1702" priority="771">
      <formula>OR($Y$30="Di")</formula>
    </cfRule>
  </conditionalFormatting>
  <conditionalFormatting sqref="AA31">
    <cfRule type="expression" dxfId="1701" priority="770">
      <formula>OR($Y$31="Di")</formula>
    </cfRule>
  </conditionalFormatting>
  <conditionalFormatting sqref="AA32">
    <cfRule type="expression" dxfId="1700" priority="769">
      <formula>OR($Y$32="Di")</formula>
    </cfRule>
  </conditionalFormatting>
  <conditionalFormatting sqref="AA33">
    <cfRule type="expression" dxfId="1699" priority="768">
      <formula>OR($Y$33="Di")</formula>
    </cfRule>
  </conditionalFormatting>
  <conditionalFormatting sqref="AA5">
    <cfRule type="expression" dxfId="1698" priority="767">
      <formula>OR($Y$5="Di")</formula>
    </cfRule>
  </conditionalFormatting>
  <conditionalFormatting sqref="AJ8">
    <cfRule type="expression" dxfId="1697" priority="766">
      <formula>OR($AH$8="Di")</formula>
    </cfRule>
  </conditionalFormatting>
  <conditionalFormatting sqref="AJ4">
    <cfRule type="expression" dxfId="1696" priority="765">
      <formula>OR($AH$4="Di")</formula>
    </cfRule>
  </conditionalFormatting>
  <conditionalFormatting sqref="AJ6">
    <cfRule type="expression" dxfId="1695" priority="764">
      <formula>OR($AH$6="Di")</formula>
    </cfRule>
  </conditionalFormatting>
  <conditionalFormatting sqref="AJ7">
    <cfRule type="expression" dxfId="1694" priority="763">
      <formula>OR($AH$7="Di")</formula>
    </cfRule>
  </conditionalFormatting>
  <conditionalFormatting sqref="AJ9">
    <cfRule type="expression" dxfId="1693" priority="762">
      <formula>OR($AH$9="Di")</formula>
    </cfRule>
  </conditionalFormatting>
  <conditionalFormatting sqref="AJ10">
    <cfRule type="expression" dxfId="1692" priority="761">
      <formula>OR($AH$10="Di")</formula>
    </cfRule>
  </conditionalFormatting>
  <conditionalFormatting sqref="AJ11">
    <cfRule type="expression" dxfId="1691" priority="760">
      <formula>OR($AH$11="Di")</formula>
    </cfRule>
  </conditionalFormatting>
  <conditionalFormatting sqref="AJ12">
    <cfRule type="expression" dxfId="1690" priority="759">
      <formula>OR($AH$12="Di")</formula>
    </cfRule>
  </conditionalFormatting>
  <conditionalFormatting sqref="AJ13">
    <cfRule type="expression" dxfId="1689" priority="758">
      <formula>OR($AH$13="Di")</formula>
    </cfRule>
  </conditionalFormatting>
  <conditionalFormatting sqref="AJ14">
    <cfRule type="expression" dxfId="1688" priority="757">
      <formula>OR($AH$14="Di")</formula>
    </cfRule>
  </conditionalFormatting>
  <conditionalFormatting sqref="AJ15">
    <cfRule type="expression" dxfId="1687" priority="756">
      <formula>OR($AH$15="Di")</formula>
    </cfRule>
  </conditionalFormatting>
  <conditionalFormatting sqref="AJ16">
    <cfRule type="expression" dxfId="1686" priority="755">
      <formula>OR($AH$16="Di")</formula>
    </cfRule>
  </conditionalFormatting>
  <conditionalFormatting sqref="AJ17">
    <cfRule type="expression" dxfId="1685" priority="754">
      <formula>OR($AH$17="Di")</formula>
    </cfRule>
  </conditionalFormatting>
  <conditionalFormatting sqref="AJ18">
    <cfRule type="expression" dxfId="1684" priority="753">
      <formula>OR($AH$18="Di")</formula>
    </cfRule>
  </conditionalFormatting>
  <conditionalFormatting sqref="AJ19">
    <cfRule type="expression" dxfId="1683" priority="752">
      <formula>OR($AH$19="Di")</formula>
    </cfRule>
  </conditionalFormatting>
  <conditionalFormatting sqref="AJ20">
    <cfRule type="expression" dxfId="1682" priority="751">
      <formula>OR($AH$20="Di")</formula>
    </cfRule>
  </conditionalFormatting>
  <conditionalFormatting sqref="AJ21">
    <cfRule type="expression" dxfId="1681" priority="750">
      <formula>OR($AH$21="Di")</formula>
    </cfRule>
  </conditionalFormatting>
  <conditionalFormatting sqref="AJ22">
    <cfRule type="expression" dxfId="1680" priority="749">
      <formula>OR($AH$22="Di")</formula>
    </cfRule>
  </conditionalFormatting>
  <conditionalFormatting sqref="AJ23">
    <cfRule type="expression" dxfId="1679" priority="748">
      <formula>OR($AH$23="Di")</formula>
    </cfRule>
  </conditionalFormatting>
  <conditionalFormatting sqref="AJ24">
    <cfRule type="expression" dxfId="1678" priority="747">
      <formula>OR($AH$24="Di")</formula>
    </cfRule>
  </conditionalFormatting>
  <conditionalFormatting sqref="AJ25">
    <cfRule type="expression" dxfId="1677" priority="746">
      <formula>OR($AH$25="Di")</formula>
    </cfRule>
  </conditionalFormatting>
  <conditionalFormatting sqref="AJ26">
    <cfRule type="expression" dxfId="1676" priority="745">
      <formula>OR($AH$26="Di")</formula>
    </cfRule>
  </conditionalFormatting>
  <conditionalFormatting sqref="AJ27">
    <cfRule type="expression" dxfId="1675" priority="744">
      <formula>OR($AH$27="Di")</formula>
    </cfRule>
  </conditionalFormatting>
  <conditionalFormatting sqref="AJ28">
    <cfRule type="expression" dxfId="1674" priority="743">
      <formula>OR($AH$28="Di")</formula>
    </cfRule>
  </conditionalFormatting>
  <conditionalFormatting sqref="AJ29">
    <cfRule type="expression" dxfId="1673" priority="742">
      <formula>OR($AH$29="Di")</formula>
    </cfRule>
  </conditionalFormatting>
  <conditionalFormatting sqref="AJ30">
    <cfRule type="expression" dxfId="1672" priority="741">
      <formula>OR($AH$30="Di")</formula>
    </cfRule>
  </conditionalFormatting>
  <conditionalFormatting sqref="AJ31">
    <cfRule type="expression" dxfId="1671" priority="740">
      <formula>OR($AH$31="Di")</formula>
    </cfRule>
  </conditionalFormatting>
  <conditionalFormatting sqref="AJ32">
    <cfRule type="expression" dxfId="1670" priority="739">
      <formula>OR($AH$32="Di")</formula>
    </cfRule>
  </conditionalFormatting>
  <conditionalFormatting sqref="AJ33">
    <cfRule type="expression" dxfId="1669" priority="738">
      <formula>OR($AH$33="Di")</formula>
    </cfRule>
  </conditionalFormatting>
  <conditionalFormatting sqref="AJ5">
    <cfRule type="expression" dxfId="1668" priority="737">
      <formula>OR($AH$5="Di")</formula>
    </cfRule>
  </conditionalFormatting>
  <conditionalFormatting sqref="AJ34">
    <cfRule type="expression" dxfId="1667" priority="736">
      <formula>OR($AH$27="Di")</formula>
    </cfRule>
  </conditionalFormatting>
  <conditionalFormatting sqref="AD7">
    <cfRule type="expression" dxfId="1666" priority="735">
      <formula>OR($AB$7="Di")</formula>
    </cfRule>
  </conditionalFormatting>
  <conditionalFormatting sqref="AD8">
    <cfRule type="expression" dxfId="1665" priority="734">
      <formula>OR($AB$8="Di")</formula>
    </cfRule>
  </conditionalFormatting>
  <conditionalFormatting sqref="AD4">
    <cfRule type="expression" dxfId="1664" priority="733">
      <formula>OR($AB$4="Di")</formula>
    </cfRule>
  </conditionalFormatting>
  <conditionalFormatting sqref="AD6">
    <cfRule type="expression" dxfId="1663" priority="732">
      <formula>OR($AB$6="Di")</formula>
    </cfRule>
  </conditionalFormatting>
  <conditionalFormatting sqref="AD9">
    <cfRule type="expression" dxfId="1662" priority="731">
      <formula>OR($AB$9="Di")</formula>
    </cfRule>
  </conditionalFormatting>
  <conditionalFormatting sqref="AD10">
    <cfRule type="expression" dxfId="1661" priority="730">
      <formula>OR($AB$10="Di")</formula>
    </cfRule>
  </conditionalFormatting>
  <conditionalFormatting sqref="AD11">
    <cfRule type="expression" dxfId="1660" priority="729">
      <formula>OR($AB$11="Di")</formula>
    </cfRule>
  </conditionalFormatting>
  <conditionalFormatting sqref="AD12">
    <cfRule type="expression" dxfId="1659" priority="728">
      <formula>OR($AB$12="Di")</formula>
    </cfRule>
  </conditionalFormatting>
  <conditionalFormatting sqref="AD13">
    <cfRule type="expression" dxfId="1658" priority="727">
      <formula>OR($AB$13="Di")</formula>
    </cfRule>
  </conditionalFormatting>
  <conditionalFormatting sqref="AD14">
    <cfRule type="expression" dxfId="1657" priority="726">
      <formula>OR($AB$14="Di")</formula>
    </cfRule>
  </conditionalFormatting>
  <conditionalFormatting sqref="AD15">
    <cfRule type="expression" dxfId="1656" priority="725">
      <formula>OR($AB$15="Di")</formula>
    </cfRule>
  </conditionalFormatting>
  <conditionalFormatting sqref="AD16">
    <cfRule type="expression" dxfId="1655" priority="724">
      <formula>OR($AB$16="Di")</formula>
    </cfRule>
  </conditionalFormatting>
  <conditionalFormatting sqref="AD17">
    <cfRule type="expression" dxfId="1654" priority="723">
      <formula>OR($AB$17="Di")</formula>
    </cfRule>
  </conditionalFormatting>
  <conditionalFormatting sqref="AD18">
    <cfRule type="expression" dxfId="1653" priority="722">
      <formula>OR($AB$18="Di")</formula>
    </cfRule>
  </conditionalFormatting>
  <conditionalFormatting sqref="AD19">
    <cfRule type="expression" dxfId="1652" priority="721">
      <formula>OR($AB$19="Di")</formula>
    </cfRule>
  </conditionalFormatting>
  <conditionalFormatting sqref="AD20">
    <cfRule type="expression" dxfId="1651" priority="720">
      <formula>OR($AB$20="Di")</formula>
    </cfRule>
  </conditionalFormatting>
  <conditionalFormatting sqref="AD21">
    <cfRule type="expression" dxfId="1650" priority="719">
      <formula>OR($AB$21="Di")</formula>
    </cfRule>
  </conditionalFormatting>
  <conditionalFormatting sqref="AD22">
    <cfRule type="expression" dxfId="1649" priority="718">
      <formula>OR($AB$22="Di")</formula>
    </cfRule>
  </conditionalFormatting>
  <conditionalFormatting sqref="AD23">
    <cfRule type="expression" dxfId="1648" priority="717">
      <formula>OR($AB$23="Di")</formula>
    </cfRule>
  </conditionalFormatting>
  <conditionalFormatting sqref="AD24">
    <cfRule type="expression" dxfId="1647" priority="716">
      <formula>OR($AB$24="Di")</formula>
    </cfRule>
  </conditionalFormatting>
  <conditionalFormatting sqref="AD25">
    <cfRule type="expression" dxfId="1646" priority="715">
      <formula>OR($AB$25="Di")</formula>
    </cfRule>
  </conditionalFormatting>
  <conditionalFormatting sqref="AD26">
    <cfRule type="expression" dxfId="1645" priority="714">
      <formula>OR($AB$26="Di")</formula>
    </cfRule>
  </conditionalFormatting>
  <conditionalFormatting sqref="AD27">
    <cfRule type="expression" dxfId="1644" priority="713">
      <formula>OR($AB$27="Di")</formula>
    </cfRule>
  </conditionalFormatting>
  <conditionalFormatting sqref="AD28">
    <cfRule type="expression" dxfId="1643" priority="712">
      <formula>OR($AB$28="Di")</formula>
    </cfRule>
  </conditionalFormatting>
  <conditionalFormatting sqref="AD29">
    <cfRule type="expression" dxfId="1642" priority="711">
      <formula>OR($AB$29="Di")</formula>
    </cfRule>
  </conditionalFormatting>
  <conditionalFormatting sqref="AD30">
    <cfRule type="expression" dxfId="1641" priority="710">
      <formula>OR($AB$30="Di")</formula>
    </cfRule>
  </conditionalFormatting>
  <conditionalFormatting sqref="AD31">
    <cfRule type="expression" dxfId="1640" priority="709">
      <formula>OR($AB$31="Di")</formula>
    </cfRule>
  </conditionalFormatting>
  <conditionalFormatting sqref="AD32">
    <cfRule type="expression" dxfId="1639" priority="708">
      <formula>OR($AB$32="Di")</formula>
    </cfRule>
  </conditionalFormatting>
  <conditionalFormatting sqref="AD33">
    <cfRule type="expression" dxfId="1638" priority="707">
      <formula>OR($AB$33="Di")</formula>
    </cfRule>
  </conditionalFormatting>
  <conditionalFormatting sqref="AD5">
    <cfRule type="expression" dxfId="1637" priority="706">
      <formula>OR($AB$5="Di")</formula>
    </cfRule>
  </conditionalFormatting>
  <conditionalFormatting sqref="AD34">
    <cfRule type="expression" dxfId="1636" priority="705">
      <formula>OR($AB$34="Di")</formula>
    </cfRule>
  </conditionalFormatting>
  <conditionalFormatting sqref="AG7">
    <cfRule type="expression" dxfId="1635" priority="704">
      <formula>OR($AE$7="Di")</formula>
    </cfRule>
  </conditionalFormatting>
  <conditionalFormatting sqref="AG8">
    <cfRule type="expression" dxfId="1634" priority="703">
      <formula>OR($AE$8="Di")</formula>
    </cfRule>
  </conditionalFormatting>
  <conditionalFormatting sqref="AG4">
    <cfRule type="expression" dxfId="1633" priority="702">
      <formula>OR($AE$4="Di")</formula>
    </cfRule>
  </conditionalFormatting>
  <conditionalFormatting sqref="AG6">
    <cfRule type="expression" dxfId="1632" priority="701">
      <formula>OR($AE$6="Di")</formula>
    </cfRule>
  </conditionalFormatting>
  <conditionalFormatting sqref="AG9">
    <cfRule type="expression" dxfId="1631" priority="700">
      <formula>OR($AE$9="Di")</formula>
    </cfRule>
  </conditionalFormatting>
  <conditionalFormatting sqref="AG10">
    <cfRule type="expression" dxfId="1630" priority="699">
      <formula>OR($AE$10="Di")</formula>
    </cfRule>
  </conditionalFormatting>
  <conditionalFormatting sqref="AG11">
    <cfRule type="expression" dxfId="1629" priority="698">
      <formula>OR($AE$11="Di")</formula>
    </cfRule>
  </conditionalFormatting>
  <conditionalFormatting sqref="AG12">
    <cfRule type="expression" dxfId="1628" priority="697">
      <formula>OR($AE$12="Di")</formula>
    </cfRule>
  </conditionalFormatting>
  <conditionalFormatting sqref="AG13">
    <cfRule type="expression" dxfId="1627" priority="696">
      <formula>OR($AE$13="Di")</formula>
    </cfRule>
  </conditionalFormatting>
  <conditionalFormatting sqref="AG14">
    <cfRule type="expression" dxfId="1626" priority="695">
      <formula>OR($AE$14="Di")</formula>
    </cfRule>
  </conditionalFormatting>
  <conditionalFormatting sqref="AG15">
    <cfRule type="expression" dxfId="1625" priority="694">
      <formula>OR($AE$15="Di")</formula>
    </cfRule>
  </conditionalFormatting>
  <conditionalFormatting sqref="AG16">
    <cfRule type="expression" dxfId="1624" priority="693">
      <formula>OR($AB$16="Di")</formula>
    </cfRule>
  </conditionalFormatting>
  <conditionalFormatting sqref="AG17">
    <cfRule type="expression" dxfId="1623" priority="692">
      <formula>OR($AB$17="Di")</formula>
    </cfRule>
  </conditionalFormatting>
  <conditionalFormatting sqref="AG18">
    <cfRule type="expression" dxfId="1622" priority="691">
      <formula>OR($AB$18="Di")</formula>
    </cfRule>
  </conditionalFormatting>
  <conditionalFormatting sqref="AG19">
    <cfRule type="expression" dxfId="1621" priority="690">
      <formula>OR($AB$19="Di")</formula>
    </cfRule>
  </conditionalFormatting>
  <conditionalFormatting sqref="AG20">
    <cfRule type="expression" dxfId="1620" priority="689">
      <formula>OR($AB$20="Di")</formula>
    </cfRule>
  </conditionalFormatting>
  <conditionalFormatting sqref="AG21">
    <cfRule type="expression" dxfId="1619" priority="688">
      <formula>OR($AB$21="Di")</formula>
    </cfRule>
  </conditionalFormatting>
  <conditionalFormatting sqref="AG22">
    <cfRule type="expression" dxfId="1618" priority="687">
      <formula>OR($AE$22="Di")</formula>
    </cfRule>
  </conditionalFormatting>
  <conditionalFormatting sqref="AG23">
    <cfRule type="expression" dxfId="1617" priority="686">
      <formula>OR($AE$23="Di")</formula>
    </cfRule>
  </conditionalFormatting>
  <conditionalFormatting sqref="AG24">
    <cfRule type="expression" dxfId="1616" priority="685">
      <formula>OR($AE$24="Di")</formula>
    </cfRule>
  </conditionalFormatting>
  <conditionalFormatting sqref="AG25">
    <cfRule type="expression" dxfId="1615" priority="684">
      <formula>OR($AE$25="Di")</formula>
    </cfRule>
  </conditionalFormatting>
  <conditionalFormatting sqref="AG26">
    <cfRule type="expression" dxfId="1614" priority="683">
      <formula>OR($AE$26="Di")</formula>
    </cfRule>
  </conditionalFormatting>
  <conditionalFormatting sqref="AG27">
    <cfRule type="expression" dxfId="1613" priority="682">
      <formula>OR($AE$27="Di")</formula>
    </cfRule>
  </conditionalFormatting>
  <conditionalFormatting sqref="AG28">
    <cfRule type="expression" dxfId="1612" priority="681">
      <formula>OR($AE$28="Di")</formula>
    </cfRule>
  </conditionalFormatting>
  <conditionalFormatting sqref="AG29">
    <cfRule type="expression" dxfId="1611" priority="680">
      <formula>OR($AE$29="Di")</formula>
    </cfRule>
  </conditionalFormatting>
  <conditionalFormatting sqref="AG30">
    <cfRule type="expression" dxfId="1610" priority="679">
      <formula>OR($AE$30="Di")</formula>
    </cfRule>
  </conditionalFormatting>
  <conditionalFormatting sqref="AG31">
    <cfRule type="expression" dxfId="1609" priority="678">
      <formula>OR($AE$31="Di")</formula>
    </cfRule>
  </conditionalFormatting>
  <conditionalFormatting sqref="AG32">
    <cfRule type="expression" dxfId="1608" priority="677">
      <formula>OR($AE$32="Di")</formula>
    </cfRule>
  </conditionalFormatting>
  <conditionalFormatting sqref="AG33">
    <cfRule type="expression" dxfId="1607" priority="676">
      <formula>OR($AB$33="Di")</formula>
    </cfRule>
  </conditionalFormatting>
  <conditionalFormatting sqref="AG5">
    <cfRule type="expression" dxfId="1606" priority="675">
      <formula>OR($AE$5="Di")</formula>
    </cfRule>
  </conditionalFormatting>
  <conditionalFormatting sqref="O4">
    <cfRule type="expression" dxfId="1605" priority="673">
      <formula>IF(COUNTIF(Fériés,N4)&gt;0,1,0)</formula>
    </cfRule>
  </conditionalFormatting>
  <conditionalFormatting sqref="AJ29">
    <cfRule type="expression" dxfId="1604" priority="671">
      <formula>IF(COUNTIF(Fériés,AI29)&gt;0,1,0)</formula>
    </cfRule>
    <cfRule type="expression" dxfId="1603" priority="672">
      <formula>OR($V$4="Di")</formula>
    </cfRule>
  </conditionalFormatting>
  <conditionalFormatting sqref="AJ28">
    <cfRule type="expression" dxfId="1602" priority="670">
      <formula>OR($AH$29="Di")</formula>
    </cfRule>
  </conditionalFormatting>
  <conditionalFormatting sqref="AJ28">
    <cfRule type="expression" dxfId="1601" priority="668">
      <formula>IF(COUNTIF(Fériés,AI28)&gt;0,1,0)</formula>
    </cfRule>
    <cfRule type="expression" dxfId="1600" priority="669">
      <formula>OR($V$4="Di")</formula>
    </cfRule>
  </conditionalFormatting>
  <conditionalFormatting sqref="O4">
    <cfRule type="expression" dxfId="1599" priority="667">
      <formula>IF(COUNTIF(Fériés,N4)&gt;0,1,0)</formula>
    </cfRule>
  </conditionalFormatting>
  <conditionalFormatting sqref="I4">
    <cfRule type="expression" dxfId="1598" priority="666">
      <formula>IF(COUNTIF(Fériés,H4)&gt;0,1,0)</formula>
    </cfRule>
  </conditionalFormatting>
  <conditionalFormatting sqref="C4">
    <cfRule type="expression" dxfId="1597" priority="665">
      <formula>IF(COUNTIF(Fériés,B4)&gt;0,1,0)</formula>
    </cfRule>
  </conditionalFormatting>
  <conditionalFormatting sqref="C5">
    <cfRule type="expression" dxfId="1596" priority="664">
      <formula>IF(COUNTIF(Fériés,B5)&gt;0,1,0)</formula>
    </cfRule>
  </conditionalFormatting>
  <conditionalFormatting sqref="R7">
    <cfRule type="expression" dxfId="1595" priority="663">
      <formula>OR($P$7="Di")</formula>
    </cfRule>
  </conditionalFormatting>
  <conditionalFormatting sqref="R8">
    <cfRule type="expression" dxfId="1594" priority="662">
      <formula>OR($P$8="Di")</formula>
    </cfRule>
  </conditionalFormatting>
  <conditionalFormatting sqref="R6">
    <cfRule type="expression" dxfId="1593" priority="661">
      <formula>OR($P$6="Di")</formula>
    </cfRule>
  </conditionalFormatting>
  <conditionalFormatting sqref="R9">
    <cfRule type="expression" dxfId="1592" priority="660">
      <formula>OR($P$9="Di")</formula>
    </cfRule>
  </conditionalFormatting>
  <conditionalFormatting sqref="R10">
    <cfRule type="expression" dxfId="1591" priority="659">
      <formula>OR($P$10="Di")</formula>
    </cfRule>
  </conditionalFormatting>
  <conditionalFormatting sqref="R11">
    <cfRule type="expression" dxfId="1590" priority="658">
      <formula>OR($P$11="Di")</formula>
    </cfRule>
  </conditionalFormatting>
  <conditionalFormatting sqref="R12">
    <cfRule type="expression" dxfId="1589" priority="657">
      <formula>OR($P$12="Di")</formula>
    </cfRule>
  </conditionalFormatting>
  <conditionalFormatting sqref="R13">
    <cfRule type="expression" dxfId="1588" priority="656">
      <formula>OR($P$13="Di")</formula>
    </cfRule>
  </conditionalFormatting>
  <conditionalFormatting sqref="R14">
    <cfRule type="expression" dxfId="1587" priority="655">
      <formula>OR($P$14="Di")</formula>
    </cfRule>
  </conditionalFormatting>
  <conditionalFormatting sqref="R15">
    <cfRule type="expression" dxfId="1586" priority="654">
      <formula>OR($P$15="Di")</formula>
    </cfRule>
  </conditionalFormatting>
  <conditionalFormatting sqref="R16">
    <cfRule type="expression" dxfId="1585" priority="653">
      <formula>OR($P$16="Di")</formula>
    </cfRule>
  </conditionalFormatting>
  <conditionalFormatting sqref="R17">
    <cfRule type="expression" dxfId="1584" priority="652">
      <formula>OR($P$17="Di")</formula>
    </cfRule>
  </conditionalFormatting>
  <conditionalFormatting sqref="R18">
    <cfRule type="expression" dxfId="1583" priority="651">
      <formula>OR($P$18="Di")</formula>
    </cfRule>
  </conditionalFormatting>
  <conditionalFormatting sqref="R19">
    <cfRule type="expression" dxfId="1582" priority="650">
      <formula>OR($P$19="Di")</formula>
    </cfRule>
  </conditionalFormatting>
  <conditionalFormatting sqref="R20">
    <cfRule type="expression" dxfId="1581" priority="649">
      <formula>OR($P$20="Di")</formula>
    </cfRule>
  </conditionalFormatting>
  <conditionalFormatting sqref="R21">
    <cfRule type="expression" dxfId="1580" priority="648">
      <formula>OR($P$21="Di")</formula>
    </cfRule>
  </conditionalFormatting>
  <conditionalFormatting sqref="R22">
    <cfRule type="expression" dxfId="1579" priority="647">
      <formula>OR($P$22="Di")</formula>
    </cfRule>
  </conditionalFormatting>
  <conditionalFormatting sqref="R23">
    <cfRule type="expression" dxfId="1578" priority="646">
      <formula>OR($P$23="Di")</formula>
    </cfRule>
  </conditionalFormatting>
  <conditionalFormatting sqref="R24">
    <cfRule type="expression" dxfId="1577" priority="645">
      <formula>OR($P$24="Di")</formula>
    </cfRule>
  </conditionalFormatting>
  <conditionalFormatting sqref="R25">
    <cfRule type="expression" dxfId="1576" priority="644">
      <formula>OR($P$25="Di")</formula>
    </cfRule>
  </conditionalFormatting>
  <conditionalFormatting sqref="R26">
    <cfRule type="expression" dxfId="1575" priority="643">
      <formula>OR($P$26="Di")</formula>
    </cfRule>
  </conditionalFormatting>
  <conditionalFormatting sqref="R27">
    <cfRule type="expression" dxfId="1574" priority="642">
      <formula>OR($P$27="Di")</formula>
    </cfRule>
  </conditionalFormatting>
  <conditionalFormatting sqref="R28">
    <cfRule type="expression" dxfId="1573" priority="641">
      <formula>OR($P$28="Di")</formula>
    </cfRule>
  </conditionalFormatting>
  <conditionalFormatting sqref="R29">
    <cfRule type="expression" dxfId="1572" priority="640">
      <formula>OR($P$29="Di")</formula>
    </cfRule>
  </conditionalFormatting>
  <conditionalFormatting sqref="R30">
    <cfRule type="expression" dxfId="1571" priority="639">
      <formula>OR($P$30="Di")</formula>
    </cfRule>
  </conditionalFormatting>
  <conditionalFormatting sqref="R31">
    <cfRule type="expression" dxfId="1570" priority="638">
      <formula>OR($P$31="Di")</formula>
    </cfRule>
  </conditionalFormatting>
  <conditionalFormatting sqref="R32">
    <cfRule type="expression" dxfId="1569" priority="637">
      <formula>OR($P$32="Di")</formula>
    </cfRule>
  </conditionalFormatting>
  <conditionalFormatting sqref="R33">
    <cfRule type="expression" dxfId="1568" priority="636">
      <formula>OR($P$33="Di")</formula>
    </cfRule>
  </conditionalFormatting>
  <conditionalFormatting sqref="L5">
    <cfRule type="expression" dxfId="1567" priority="635">
      <formula>OR($J$5="Di")</formula>
    </cfRule>
  </conditionalFormatting>
  <conditionalFormatting sqref="O6">
    <cfRule type="expression" dxfId="1566" priority="634">
      <formula>OR($M$6="Di")</formula>
    </cfRule>
  </conditionalFormatting>
  <conditionalFormatting sqref="O8">
    <cfRule type="expression" dxfId="1565" priority="633">
      <formula>OR($M$8="Di")</formula>
    </cfRule>
  </conditionalFormatting>
  <conditionalFormatting sqref="O9">
    <cfRule type="expression" dxfId="1564" priority="632">
      <formula>OR($M$9="Di")</formula>
    </cfRule>
  </conditionalFormatting>
  <conditionalFormatting sqref="O10">
    <cfRule type="expression" dxfId="1563" priority="631">
      <formula>OR($M$10="Di")</formula>
    </cfRule>
  </conditionalFormatting>
  <conditionalFormatting sqref="O11">
    <cfRule type="expression" dxfId="1562" priority="630">
      <formula>OR($M$11="Di")</formula>
    </cfRule>
  </conditionalFormatting>
  <conditionalFormatting sqref="O12">
    <cfRule type="expression" dxfId="1561" priority="629">
      <formula>OR($M$12="Di")</formula>
    </cfRule>
  </conditionalFormatting>
  <conditionalFormatting sqref="O13">
    <cfRule type="expression" dxfId="1560" priority="628">
      <formula>OR($M$13="Di")</formula>
    </cfRule>
  </conditionalFormatting>
  <conditionalFormatting sqref="O14">
    <cfRule type="expression" dxfId="1559" priority="627">
      <formula>OR($M$14="Di")</formula>
    </cfRule>
  </conditionalFormatting>
  <conditionalFormatting sqref="O15">
    <cfRule type="expression" dxfId="1558" priority="626">
      <formula>OR($M$15="Di")</formula>
    </cfRule>
  </conditionalFormatting>
  <conditionalFormatting sqref="O16">
    <cfRule type="expression" dxfId="1557" priority="625">
      <formula>OR($M$16="Di")</formula>
    </cfRule>
  </conditionalFormatting>
  <conditionalFormatting sqref="O17">
    <cfRule type="expression" dxfId="1556" priority="624">
      <formula>OR($M$17="Di")</formula>
    </cfRule>
  </conditionalFormatting>
  <conditionalFormatting sqref="O18">
    <cfRule type="expression" dxfId="1555" priority="623">
      <formula>OR($M$18="Di")</formula>
    </cfRule>
  </conditionalFormatting>
  <conditionalFormatting sqref="O19">
    <cfRule type="expression" dxfId="1554" priority="622">
      <formula>OR($M$19="Di")</formula>
    </cfRule>
  </conditionalFormatting>
  <conditionalFormatting sqref="O20">
    <cfRule type="expression" dxfId="1553" priority="621">
      <formula>OR($M$20="Di")</formula>
    </cfRule>
  </conditionalFormatting>
  <conditionalFormatting sqref="O21">
    <cfRule type="expression" dxfId="1552" priority="620">
      <formula>OR($M$21="Di")</formula>
    </cfRule>
  </conditionalFormatting>
  <conditionalFormatting sqref="O22">
    <cfRule type="expression" dxfId="1551" priority="619">
      <formula>OR($M$22="Di")</formula>
    </cfRule>
  </conditionalFormatting>
  <conditionalFormatting sqref="O23">
    <cfRule type="expression" dxfId="1550" priority="618">
      <formula>OR($M$23="Di")</formula>
    </cfRule>
  </conditionalFormatting>
  <conditionalFormatting sqref="O24">
    <cfRule type="expression" dxfId="1549" priority="617">
      <formula>OR($M$24="Di")</formula>
    </cfRule>
  </conditionalFormatting>
  <conditionalFormatting sqref="O25">
    <cfRule type="expression" dxfId="1548" priority="616">
      <formula>OR($M$25="Di")</formula>
    </cfRule>
  </conditionalFormatting>
  <conditionalFormatting sqref="O26">
    <cfRule type="expression" dxfId="1547" priority="615">
      <formula>OR($M$26="Di")</formula>
    </cfRule>
  </conditionalFormatting>
  <conditionalFormatting sqref="O27">
    <cfRule type="expression" dxfId="1546" priority="614">
      <formula>OR($M$27="Di")</formula>
    </cfRule>
  </conditionalFormatting>
  <conditionalFormatting sqref="O28">
    <cfRule type="expression" dxfId="1545" priority="613">
      <formula>OR($M$28="Di")</formula>
    </cfRule>
  </conditionalFormatting>
  <conditionalFormatting sqref="O29">
    <cfRule type="expression" dxfId="1544" priority="612">
      <formula>OR($M$29="Di")</formula>
    </cfRule>
  </conditionalFormatting>
  <conditionalFormatting sqref="O30">
    <cfRule type="expression" dxfId="1543" priority="611">
      <formula>OR($M$30="Di")</formula>
    </cfRule>
  </conditionalFormatting>
  <conditionalFormatting sqref="O31">
    <cfRule type="expression" dxfId="1542" priority="610">
      <formula>OR($M$31="Di")</formula>
    </cfRule>
  </conditionalFormatting>
  <conditionalFormatting sqref="O32">
    <cfRule type="expression" dxfId="1541" priority="609">
      <formula>OR($M$32="Di")</formula>
    </cfRule>
  </conditionalFormatting>
  <conditionalFormatting sqref="O33">
    <cfRule type="expression" dxfId="1540" priority="608">
      <formula>OR($M$33="Di")</formula>
    </cfRule>
  </conditionalFormatting>
  <conditionalFormatting sqref="O34">
    <cfRule type="expression" dxfId="1539" priority="607">
      <formula>OR($M$34="Di")</formula>
    </cfRule>
  </conditionalFormatting>
  <conditionalFormatting sqref="L4">
    <cfRule type="expression" dxfId="1538" priority="606">
      <formula>IF(COUNTIF(Fériés,K4)&gt;0,1,0)</formula>
    </cfRule>
  </conditionalFormatting>
  <conditionalFormatting sqref="L4">
    <cfRule type="expression" dxfId="1537" priority="604">
      <formula>IF(COUNTIF(Fériés,K4)&gt;0,1,0)</formula>
    </cfRule>
    <cfRule type="expression" dxfId="1536" priority="605">
      <formula>OR($J$4="Di")</formula>
    </cfRule>
  </conditionalFormatting>
  <conditionalFormatting sqref="L6">
    <cfRule type="expression" dxfId="1535" priority="603">
      <formula>OR($J$6="Di")</formula>
    </cfRule>
  </conditionalFormatting>
  <conditionalFormatting sqref="L7">
    <cfRule type="expression" dxfId="1534" priority="602">
      <formula>OR($J$7="Di")</formula>
    </cfRule>
  </conditionalFormatting>
  <conditionalFormatting sqref="O4">
    <cfRule type="expression" dxfId="1533" priority="601">
      <formula>IF(COUNTIF(Fériés,N4)&gt;0,1,0)</formula>
    </cfRule>
  </conditionalFormatting>
  <conditionalFormatting sqref="O4">
    <cfRule type="expression" dxfId="1532" priority="599">
      <formula>IF(COUNTIF(Fériés,N4)&gt;0,1,0)</formula>
    </cfRule>
    <cfRule type="expression" dxfId="1531" priority="600">
      <formula>OR($M$4="Di")</formula>
    </cfRule>
  </conditionalFormatting>
  <conditionalFormatting sqref="X4">
    <cfRule type="expression" dxfId="1530" priority="598">
      <formula>IF(COUNTIF(Fériés,W4)&gt;0,1,0)</formula>
    </cfRule>
  </conditionalFormatting>
  <conditionalFormatting sqref="X4">
    <cfRule type="expression" dxfId="1529" priority="597">
      <formula>IF(COUNTIF(Fériés,W4)&gt;0,1,0)</formula>
    </cfRule>
  </conditionalFormatting>
  <conditionalFormatting sqref="X4">
    <cfRule type="expression" dxfId="1528" priority="596">
      <formula>IF(COUNTIF(Fériés,W4)&gt;0,1,0)</formula>
    </cfRule>
  </conditionalFormatting>
  <conditionalFormatting sqref="AJ28">
    <cfRule type="expression" dxfId="1527" priority="594">
      <formula>IF(COUNTIF(Fériés,AI28)&gt;0,1,0)</formula>
    </cfRule>
    <cfRule type="expression" dxfId="1526" priority="595">
      <formula>OR($V$4="Di")</formula>
    </cfRule>
  </conditionalFormatting>
  <conditionalFormatting sqref="AJ28">
    <cfRule type="expression" dxfId="1525" priority="593">
      <formula>IF(COUNTIF(Fériés,AI28)&gt;0,1,0)</formula>
    </cfRule>
  </conditionalFormatting>
  <conditionalFormatting sqref="AJ28">
    <cfRule type="expression" dxfId="1524" priority="591">
      <formula>IF(COUNTIF(Fériés,AI28)&gt;0,1,0)</formula>
    </cfRule>
    <cfRule type="expression" dxfId="1523" priority="592">
      <formula>OR($V$4="Di")</formula>
    </cfRule>
  </conditionalFormatting>
  <conditionalFormatting sqref="AJ28">
    <cfRule type="expression" dxfId="1522" priority="590">
      <formula>IF(COUNTIF(Fériés,AI28)&gt;0,1,0)</formula>
    </cfRule>
  </conditionalFormatting>
  <conditionalFormatting sqref="AJ28">
    <cfRule type="expression" dxfId="1521" priority="588">
      <formula>IF(COUNTIF(Fériés,AI28)&gt;0,1,0)</formula>
    </cfRule>
    <cfRule type="expression" dxfId="1520" priority="589">
      <formula>OR($J$4="Di")</formula>
    </cfRule>
  </conditionalFormatting>
  <conditionalFormatting sqref="AJ29">
    <cfRule type="expression" dxfId="1519" priority="586">
      <formula>IF(COUNTIF(Fériés,AI29)&gt;0,1,0)</formula>
    </cfRule>
    <cfRule type="expression" dxfId="1518" priority="587">
      <formula>OR($V$4="Di")</formula>
    </cfRule>
  </conditionalFormatting>
  <conditionalFormatting sqref="AJ29">
    <cfRule type="expression" dxfId="1517" priority="585">
      <formula>IF(COUNTIF(Fériés,AI29)&gt;0,1,0)</formula>
    </cfRule>
  </conditionalFormatting>
  <conditionalFormatting sqref="AJ29">
    <cfRule type="expression" dxfId="1516" priority="583">
      <formula>IF(COUNTIF(Fériés,AI29)&gt;0,1,0)</formula>
    </cfRule>
    <cfRule type="expression" dxfId="1515" priority="584">
      <formula>OR($V$4="Di")</formula>
    </cfRule>
  </conditionalFormatting>
  <conditionalFormatting sqref="AJ29">
    <cfRule type="expression" dxfId="1514" priority="582">
      <formula>IF(COUNTIF(Fériés,AI29)&gt;0,1,0)</formula>
    </cfRule>
  </conditionalFormatting>
  <conditionalFormatting sqref="AJ29">
    <cfRule type="expression" dxfId="1513" priority="580">
      <formula>IF(COUNTIF(Fériés,AI29)&gt;0,1,0)</formula>
    </cfRule>
    <cfRule type="expression" dxfId="1512" priority="581">
      <formula>OR($J$4="Di")</formula>
    </cfRule>
  </conditionalFormatting>
  <conditionalFormatting sqref="I4">
    <cfRule type="expression" dxfId="1511" priority="579">
      <formula>IF(COUNTIF(Fériés,H4)&gt;0,1,0)</formula>
    </cfRule>
  </conditionalFormatting>
  <conditionalFormatting sqref="I4">
    <cfRule type="expression" dxfId="1510" priority="578">
      <formula>IF(COUNTIF(Fériés,H4)&gt;0,1,0)</formula>
    </cfRule>
  </conditionalFormatting>
  <conditionalFormatting sqref="I4">
    <cfRule type="expression" dxfId="1509" priority="576">
      <formula>IF(COUNTIF(Fériés,H4)&gt;0,1,0)</formula>
    </cfRule>
  </conditionalFormatting>
  <conditionalFormatting sqref="I4">
    <cfRule type="expression" dxfId="1508" priority="575">
      <formula>IF(COUNTIF(Fériés,H4)&gt;0,1,0)</formula>
    </cfRule>
    <cfRule type="expression" dxfId="1507" priority="577">
      <formula>OR($G$4="Di")</formula>
    </cfRule>
  </conditionalFormatting>
  <conditionalFormatting sqref="C5">
    <cfRule type="expression" dxfId="1506" priority="574">
      <formula>IF(COUNTIF(Fériés,B5)&gt;0,1,0)</formula>
    </cfRule>
  </conditionalFormatting>
  <conditionalFormatting sqref="C5">
    <cfRule type="expression" dxfId="1505" priority="573">
      <formula>IF(COUNTIF(Fériés,B5)&gt;0,1,0)</formula>
    </cfRule>
  </conditionalFormatting>
  <conditionalFormatting sqref="C5">
    <cfRule type="expression" dxfId="1504" priority="571">
      <formula>IF(COUNTIF(Fériés,B5)&gt;0,1,0)</formula>
    </cfRule>
  </conditionalFormatting>
  <conditionalFormatting sqref="C5">
    <cfRule type="expression" dxfId="1503" priority="570">
      <formula>IF(COUNTIF(Fériés,B5)&gt;0,1,0)</formula>
    </cfRule>
    <cfRule type="expression" dxfId="1502" priority="572">
      <formula>OR($A$4="Di")</formula>
    </cfRule>
  </conditionalFormatting>
  <conditionalFormatting sqref="C4">
    <cfRule type="expression" dxfId="1501" priority="569">
      <formula>IF(COUNTIF(Fériés,B4)&gt;0,1,0)</formula>
    </cfRule>
  </conditionalFormatting>
  <conditionalFormatting sqref="C4">
    <cfRule type="expression" dxfId="1500" priority="568">
      <formula>IF(COUNTIF(Fériés,B4)&gt;0,1,0)</formula>
    </cfRule>
  </conditionalFormatting>
  <conditionalFormatting sqref="C4">
    <cfRule type="expression" dxfId="1499" priority="566">
      <formula>IF(COUNTIF(Fériés,B4)&gt;0,1,0)</formula>
    </cfRule>
  </conditionalFormatting>
  <conditionalFormatting sqref="C4">
    <cfRule type="expression" dxfId="1498" priority="565">
      <formula>IF(COUNTIF(Fériés,B4)&gt;0,1,0)</formula>
    </cfRule>
    <cfRule type="expression" dxfId="1497" priority="567">
      <formula>OR($A$4="Di")</formula>
    </cfRule>
  </conditionalFormatting>
  <conditionalFormatting sqref="L21">
    <cfRule type="expression" dxfId="1496" priority="564">
      <formula>IF(COUNTIF(Fériés,K21)&gt;0,1,0)</formula>
    </cfRule>
  </conditionalFormatting>
  <conditionalFormatting sqref="L21">
    <cfRule type="expression" dxfId="1495" priority="563">
      <formula>IF(COUNTIF(Fériés,K21)&gt;0,1,0)</formula>
    </cfRule>
  </conditionalFormatting>
  <conditionalFormatting sqref="L21">
    <cfRule type="expression" dxfId="1494" priority="562">
      <formula>IF(COUNTIF(Fériés,K21)&gt;0,1,0)</formula>
    </cfRule>
  </conditionalFormatting>
  <conditionalFormatting sqref="L21">
    <cfRule type="expression" dxfId="1493" priority="561">
      <formula>IF(COUNTIF(Fériés,K21)&gt;0,1,0)</formula>
    </cfRule>
  </conditionalFormatting>
  <conditionalFormatting sqref="L7">
    <cfRule type="expression" dxfId="1492" priority="560">
      <formula>IF(COUNTIF(Fériés,K7)&gt;0,1,0)</formula>
    </cfRule>
  </conditionalFormatting>
  <conditionalFormatting sqref="L7">
    <cfRule type="expression" dxfId="1491" priority="559">
      <formula>IF(COUNTIF(Fériés,K7)&gt;0,1,0)</formula>
    </cfRule>
  </conditionalFormatting>
  <conditionalFormatting sqref="L5">
    <cfRule type="expression" dxfId="1490" priority="558">
      <formula>IF(COUNTIF(Fériés,K5)&gt;0,1,0)</formula>
    </cfRule>
  </conditionalFormatting>
  <conditionalFormatting sqref="L5">
    <cfRule type="expression" dxfId="1489" priority="557">
      <formula>IF(COUNTIF(Fériés,K5)&gt;0,1,0)</formula>
    </cfRule>
  </conditionalFormatting>
  <conditionalFormatting sqref="L6">
    <cfRule type="expression" dxfId="1488" priority="556">
      <formula>OR($J$6="Di")</formula>
    </cfRule>
  </conditionalFormatting>
  <conditionalFormatting sqref="L6">
    <cfRule type="expression" dxfId="1487" priority="555">
      <formula>IF(COUNTIF(Fériés,K6)&gt;0,1,0)</formula>
    </cfRule>
  </conditionalFormatting>
  <conditionalFormatting sqref="L6">
    <cfRule type="expression" dxfId="1486" priority="553">
      <formula>IF(COUNTIF(Fériés,K6)&gt;0,1,0)</formula>
    </cfRule>
    <cfRule type="expression" dxfId="1485" priority="554">
      <formula>OR($J$6="Di")</formula>
    </cfRule>
  </conditionalFormatting>
  <conditionalFormatting sqref="L8">
    <cfRule type="expression" dxfId="1484" priority="552">
      <formula>OR($J$8="Di")</formula>
    </cfRule>
  </conditionalFormatting>
  <conditionalFormatting sqref="L8">
    <cfRule type="expression" dxfId="1483" priority="551">
      <formula>IF(COUNTIF(Fériés,K8)&gt;0,1,0)</formula>
    </cfRule>
  </conditionalFormatting>
  <conditionalFormatting sqref="L8">
    <cfRule type="expression" dxfId="1482" priority="550">
      <formula>IF(COUNTIF(Fériés,K8)&gt;0,1,0)</formula>
    </cfRule>
  </conditionalFormatting>
  <conditionalFormatting sqref="L9">
    <cfRule type="expression" dxfId="1481" priority="549">
      <formula>OR($J$9="Di")</formula>
    </cfRule>
  </conditionalFormatting>
  <conditionalFormatting sqref="L9">
    <cfRule type="expression" dxfId="1480" priority="548">
      <formula>IF(COUNTIF(Fériés,K9)&gt;0,1,0)</formula>
    </cfRule>
  </conditionalFormatting>
  <conditionalFormatting sqref="L9">
    <cfRule type="expression" dxfId="1479" priority="547">
      <formula>IF(COUNTIF(Fériés,K9)&gt;0,1,0)</formula>
    </cfRule>
  </conditionalFormatting>
  <conditionalFormatting sqref="L10">
    <cfRule type="expression" dxfId="1478" priority="546">
      <formula>OR($J$10="Di")</formula>
    </cfRule>
  </conditionalFormatting>
  <conditionalFormatting sqref="L10">
    <cfRule type="expression" dxfId="1477" priority="545">
      <formula>IF(COUNTIF(Fériés,K10)&gt;0,1,0)</formula>
    </cfRule>
  </conditionalFormatting>
  <conditionalFormatting sqref="L10">
    <cfRule type="expression" dxfId="1476" priority="544">
      <formula>IF(COUNTIF(Fériés,K10)&gt;0,1,0)</formula>
    </cfRule>
  </conditionalFormatting>
  <conditionalFormatting sqref="L11">
    <cfRule type="expression" dxfId="1475" priority="543">
      <formula>OR($J$11="Di")</formula>
    </cfRule>
  </conditionalFormatting>
  <conditionalFormatting sqref="L11">
    <cfRule type="expression" dxfId="1474" priority="542">
      <formula>IF(COUNTIF(Fériés,K11)&gt;0,1,0)</formula>
    </cfRule>
  </conditionalFormatting>
  <conditionalFormatting sqref="L11">
    <cfRule type="expression" dxfId="1473" priority="541">
      <formula>IF(COUNTIF(Fériés,K11)&gt;0,1,0)</formula>
    </cfRule>
  </conditionalFormatting>
  <conditionalFormatting sqref="L12">
    <cfRule type="expression" dxfId="1472" priority="540">
      <formula>OR($J$12="Di")</formula>
    </cfRule>
  </conditionalFormatting>
  <conditionalFormatting sqref="L12">
    <cfRule type="expression" dxfId="1471" priority="539">
      <formula>IF(COUNTIF(Fériés,K12)&gt;0,1,0)</formula>
    </cfRule>
  </conditionalFormatting>
  <conditionalFormatting sqref="L12">
    <cfRule type="expression" dxfId="1470" priority="538">
      <formula>IF(COUNTIF(Fériés,K12)&gt;0,1,0)</formula>
    </cfRule>
  </conditionalFormatting>
  <conditionalFormatting sqref="L13">
    <cfRule type="expression" dxfId="1469" priority="537">
      <formula>OR($J$13="Di")</formula>
    </cfRule>
  </conditionalFormatting>
  <conditionalFormatting sqref="L13">
    <cfRule type="expression" dxfId="1468" priority="536">
      <formula>IF(COUNTIF(Fériés,K13)&gt;0,1,0)</formula>
    </cfRule>
  </conditionalFormatting>
  <conditionalFormatting sqref="L13">
    <cfRule type="expression" dxfId="1467" priority="535">
      <formula>IF(COUNTIF(Fériés,K13)&gt;0,1,0)</formula>
    </cfRule>
  </conditionalFormatting>
  <conditionalFormatting sqref="L14">
    <cfRule type="expression" dxfId="1466" priority="534">
      <formula>OR($J$14="Di")</formula>
    </cfRule>
  </conditionalFormatting>
  <conditionalFormatting sqref="L14">
    <cfRule type="expression" dxfId="1465" priority="533">
      <formula>IF(COUNTIF(Fériés,K14)&gt;0,1,0)</formula>
    </cfRule>
  </conditionalFormatting>
  <conditionalFormatting sqref="L14">
    <cfRule type="expression" dxfId="1464" priority="532">
      <formula>IF(COUNTIF(Fériés,K14)&gt;0,1,0)</formula>
    </cfRule>
  </conditionalFormatting>
  <conditionalFormatting sqref="L15">
    <cfRule type="expression" dxfId="1463" priority="531">
      <formula>OR($J$15="Di")</formula>
    </cfRule>
  </conditionalFormatting>
  <conditionalFormatting sqref="L15">
    <cfRule type="expression" dxfId="1462" priority="530">
      <formula>IF(COUNTIF(Fériés,K15)&gt;0,1,0)</formula>
    </cfRule>
  </conditionalFormatting>
  <conditionalFormatting sqref="L15">
    <cfRule type="expression" dxfId="1461" priority="529">
      <formula>IF(COUNTIF(Fériés,K15)&gt;0,1,0)</formula>
    </cfRule>
  </conditionalFormatting>
  <conditionalFormatting sqref="L16">
    <cfRule type="expression" dxfId="1460" priority="528">
      <formula>OR($J$16="Di")</formula>
    </cfRule>
  </conditionalFormatting>
  <conditionalFormatting sqref="L16">
    <cfRule type="expression" dxfId="1459" priority="527">
      <formula>IF(COUNTIF(Fériés,K16)&gt;0,1,0)</formula>
    </cfRule>
  </conditionalFormatting>
  <conditionalFormatting sqref="L16">
    <cfRule type="expression" dxfId="1458" priority="526">
      <formula>IF(COUNTIF(Fériés,K16)&gt;0,1,0)</formula>
    </cfRule>
  </conditionalFormatting>
  <conditionalFormatting sqref="L17">
    <cfRule type="expression" dxfId="1457" priority="525">
      <formula>IF(COUNTIF(Fériés,J5)&gt;0,1,0)</formula>
    </cfRule>
  </conditionalFormatting>
  <conditionalFormatting sqref="L17">
    <cfRule type="expression" dxfId="1456" priority="524">
      <formula>OR($J$17="Di")</formula>
    </cfRule>
  </conditionalFormatting>
  <conditionalFormatting sqref="L17">
    <cfRule type="expression" dxfId="1455" priority="523">
      <formula>IF(COUNTIF(Fériés,K17)&gt;0,1,0)</formula>
    </cfRule>
  </conditionalFormatting>
  <conditionalFormatting sqref="L17">
    <cfRule type="expression" dxfId="1454" priority="522">
      <formula>IF(COUNTIF(Fériés,K17)&gt;0,1,0)</formula>
    </cfRule>
  </conditionalFormatting>
  <conditionalFormatting sqref="L18">
    <cfRule type="expression" dxfId="1453" priority="521">
      <formula>IF(COUNTIF(Fériés,J6)&gt;0,1,0)</formula>
    </cfRule>
  </conditionalFormatting>
  <conditionalFormatting sqref="L18">
    <cfRule type="expression" dxfId="1452" priority="520">
      <formula>OR($J$18="Di")</formula>
    </cfRule>
  </conditionalFormatting>
  <conditionalFormatting sqref="L18">
    <cfRule type="expression" dxfId="1451" priority="519">
      <formula>IF(COUNTIF(Fériés,K18)&gt;0,1,0)</formula>
    </cfRule>
  </conditionalFormatting>
  <conditionalFormatting sqref="L18">
    <cfRule type="expression" dxfId="1450" priority="518">
      <formula>IF(COUNTIF(Fériés,K18)&gt;0,1,0)</formula>
    </cfRule>
  </conditionalFormatting>
  <conditionalFormatting sqref="L19">
    <cfRule type="expression" dxfId="1449" priority="517">
      <formula>IF(COUNTIF(Fériés,J7)&gt;0,1,0)</formula>
    </cfRule>
  </conditionalFormatting>
  <conditionalFormatting sqref="L19">
    <cfRule type="expression" dxfId="1448" priority="516">
      <formula>OR($J$19="Di")</formula>
    </cfRule>
  </conditionalFormatting>
  <conditionalFormatting sqref="L19">
    <cfRule type="expression" dxfId="1447" priority="515">
      <formula>IF(COUNTIF(Fériés,K19)&gt;0,1,0)</formula>
    </cfRule>
  </conditionalFormatting>
  <conditionalFormatting sqref="L19">
    <cfRule type="expression" dxfId="1446" priority="514">
      <formula>IF(COUNTIF(Fériés,K19)&gt;0,1,0)</formula>
    </cfRule>
  </conditionalFormatting>
  <conditionalFormatting sqref="L20">
    <cfRule type="expression" dxfId="1445" priority="513">
      <formula>IF(COUNTIF(Fériés,J8)&gt;0,1,0)</formula>
    </cfRule>
  </conditionalFormatting>
  <conditionalFormatting sqref="L20">
    <cfRule type="expression" dxfId="1444" priority="512">
      <formula>OR($J$20="Di")</formula>
    </cfRule>
  </conditionalFormatting>
  <conditionalFormatting sqref="L20">
    <cfRule type="expression" dxfId="1443" priority="511">
      <formula>IF(COUNTIF(Fériés,K20)&gt;0,1,0)</formula>
    </cfRule>
  </conditionalFormatting>
  <conditionalFormatting sqref="L20">
    <cfRule type="expression" dxfId="1442" priority="510">
      <formula>IF(COUNTIF(Fériés,K20)&gt;0,1,0)</formula>
    </cfRule>
  </conditionalFormatting>
  <conditionalFormatting sqref="L21">
    <cfRule type="expression" dxfId="1441" priority="509">
      <formula>IF(COUNTIF(Fériés,J9)&gt;0,1,0)</formula>
    </cfRule>
  </conditionalFormatting>
  <conditionalFormatting sqref="L21">
    <cfRule type="expression" dxfId="1440" priority="508">
      <formula>OR($J$21="Di")</formula>
    </cfRule>
  </conditionalFormatting>
  <conditionalFormatting sqref="L21">
    <cfRule type="expression" dxfId="1439" priority="507">
      <formula>IF(COUNTIF(Fériés,K21)&gt;0,1,0)</formula>
    </cfRule>
  </conditionalFormatting>
  <conditionalFormatting sqref="L21">
    <cfRule type="expression" dxfId="1438" priority="506">
      <formula>IF(COUNTIF(Fériés,K21)&gt;0,1,0)</formula>
    </cfRule>
  </conditionalFormatting>
  <conditionalFormatting sqref="L22">
    <cfRule type="expression" dxfId="1437" priority="505">
      <formula>IF(COUNTIF(Fériés,K22)&gt;0,1,0)</formula>
    </cfRule>
  </conditionalFormatting>
  <conditionalFormatting sqref="L22">
    <cfRule type="expression" dxfId="1436" priority="504">
      <formula>IF(COUNTIF(Fériés,K22)&gt;0,1,0)</formula>
    </cfRule>
  </conditionalFormatting>
  <conditionalFormatting sqref="L22">
    <cfRule type="expression" dxfId="1435" priority="503">
      <formula>IF(COUNTIF(Fériés,K22)&gt;0,1,0)</formula>
    </cfRule>
  </conditionalFormatting>
  <conditionalFormatting sqref="L22">
    <cfRule type="expression" dxfId="1434" priority="502">
      <formula>IF(COUNTIF(Fériés,K22)&gt;0,1,0)</formula>
    </cfRule>
  </conditionalFormatting>
  <conditionalFormatting sqref="L22">
    <cfRule type="expression" dxfId="1433" priority="501">
      <formula>IF(COUNTIF(Fériés,J10)&gt;0,1,0)</formula>
    </cfRule>
  </conditionalFormatting>
  <conditionalFormatting sqref="L22">
    <cfRule type="expression" dxfId="1432" priority="500">
      <formula>OR($J$22="Di")</formula>
    </cfRule>
  </conditionalFormatting>
  <conditionalFormatting sqref="L22">
    <cfRule type="expression" dxfId="1431" priority="499">
      <formula>IF(COUNTIF(Fériés,K22)&gt;0,1,0)</formula>
    </cfRule>
  </conditionalFormatting>
  <conditionalFormatting sqref="L22">
    <cfRule type="expression" dxfId="1430" priority="498">
      <formula>IF(COUNTIF(Fériés,K22)&gt;0,1,0)</formula>
    </cfRule>
  </conditionalFormatting>
  <conditionalFormatting sqref="L23">
    <cfRule type="expression" dxfId="1429" priority="497">
      <formula>IF(COUNTIF(Fériés,K23)&gt;0,1,0)</formula>
    </cfRule>
  </conditionalFormatting>
  <conditionalFormatting sqref="L23">
    <cfRule type="expression" dxfId="1428" priority="496">
      <formula>IF(COUNTIF(Fériés,K23)&gt;0,1,0)</formula>
    </cfRule>
  </conditionalFormatting>
  <conditionalFormatting sqref="L23">
    <cfRule type="expression" dxfId="1427" priority="495">
      <formula>IF(COUNTIF(Fériés,K23)&gt;0,1,0)</formula>
    </cfRule>
  </conditionalFormatting>
  <conditionalFormatting sqref="L23">
    <cfRule type="expression" dxfId="1426" priority="494">
      <formula>IF(COUNTIF(Fériés,K23)&gt;0,1,0)</formula>
    </cfRule>
  </conditionalFormatting>
  <conditionalFormatting sqref="L23">
    <cfRule type="expression" dxfId="1425" priority="493">
      <formula>IF(COUNTIF(Fériés,J11)&gt;0,1,0)</formula>
    </cfRule>
  </conditionalFormatting>
  <conditionalFormatting sqref="L23">
    <cfRule type="expression" dxfId="1424" priority="492">
      <formula>OR($J$23="Di")</formula>
    </cfRule>
  </conditionalFormatting>
  <conditionalFormatting sqref="L23">
    <cfRule type="expression" dxfId="1423" priority="491">
      <formula>IF(COUNTIF(Fériés,K23)&gt;0,1,0)</formula>
    </cfRule>
  </conditionalFormatting>
  <conditionalFormatting sqref="L23">
    <cfRule type="expression" dxfId="1422" priority="490">
      <formula>IF(COUNTIF(Fériés,K23)&gt;0,1,0)</formula>
    </cfRule>
  </conditionalFormatting>
  <conditionalFormatting sqref="L24">
    <cfRule type="expression" dxfId="1421" priority="489">
      <formula>IF(COUNTIF(Fériés,K24)&gt;0,1,0)</formula>
    </cfRule>
  </conditionalFormatting>
  <conditionalFormatting sqref="L24">
    <cfRule type="expression" dxfId="1420" priority="488">
      <formula>IF(COUNTIF(Fériés,K24)&gt;0,1,0)</formula>
    </cfRule>
  </conditionalFormatting>
  <conditionalFormatting sqref="L24">
    <cfRule type="expression" dxfId="1419" priority="487">
      <formula>IF(COUNTIF(Fériés,K24)&gt;0,1,0)</formula>
    </cfRule>
  </conditionalFormatting>
  <conditionalFormatting sqref="L24">
    <cfRule type="expression" dxfId="1418" priority="486">
      <formula>IF(COUNTIF(Fériés,K24)&gt;0,1,0)</formula>
    </cfRule>
  </conditionalFormatting>
  <conditionalFormatting sqref="L24">
    <cfRule type="expression" dxfId="1417" priority="485">
      <formula>IF(COUNTIF(Fériés,J12)&gt;0,1,0)</formula>
    </cfRule>
  </conditionalFormatting>
  <conditionalFormatting sqref="L24">
    <cfRule type="expression" dxfId="1416" priority="484">
      <formula>OR($J$24="Di")</formula>
    </cfRule>
  </conditionalFormatting>
  <conditionalFormatting sqref="L24">
    <cfRule type="expression" dxfId="1415" priority="483">
      <formula>IF(COUNTIF(Fériés,K24)&gt;0,1,0)</formula>
    </cfRule>
  </conditionalFormatting>
  <conditionalFormatting sqref="L24">
    <cfRule type="expression" dxfId="1414" priority="482">
      <formula>IF(COUNTIF(Fériés,K24)&gt;0,1,0)</formula>
    </cfRule>
  </conditionalFormatting>
  <conditionalFormatting sqref="L25">
    <cfRule type="expression" dxfId="1413" priority="481">
      <formula>IF(COUNTIF(Fériés,K25)&gt;0,1,0)</formula>
    </cfRule>
  </conditionalFormatting>
  <conditionalFormatting sqref="L25">
    <cfRule type="expression" dxfId="1412" priority="480">
      <formula>IF(COUNTIF(Fériés,K25)&gt;0,1,0)</formula>
    </cfRule>
  </conditionalFormatting>
  <conditionalFormatting sqref="L25">
    <cfRule type="expression" dxfId="1411" priority="479">
      <formula>IF(COUNTIF(Fériés,K25)&gt;0,1,0)</formula>
    </cfRule>
  </conditionalFormatting>
  <conditionalFormatting sqref="L25">
    <cfRule type="expression" dxfId="1410" priority="478">
      <formula>IF(COUNTIF(Fériés,K25)&gt;0,1,0)</formula>
    </cfRule>
  </conditionalFormatting>
  <conditionalFormatting sqref="L25">
    <cfRule type="expression" dxfId="1409" priority="477">
      <formula>IF(COUNTIF(Fériés,J13)&gt;0,1,0)</formula>
    </cfRule>
  </conditionalFormatting>
  <conditionalFormatting sqref="L25">
    <cfRule type="expression" dxfId="1408" priority="476">
      <formula>OR($J$25="Di")</formula>
    </cfRule>
  </conditionalFormatting>
  <conditionalFormatting sqref="L25">
    <cfRule type="expression" dxfId="1407" priority="475">
      <formula>IF(COUNTIF(Fériés,K25)&gt;0,1,0)</formula>
    </cfRule>
  </conditionalFormatting>
  <conditionalFormatting sqref="L25">
    <cfRule type="expression" dxfId="1406" priority="474">
      <formula>IF(COUNTIF(Fériés,K25)&gt;0,1,0)</formula>
    </cfRule>
  </conditionalFormatting>
  <conditionalFormatting sqref="L26">
    <cfRule type="expression" dxfId="1405" priority="473">
      <formula>IF(COUNTIF(Fériés,K26)&gt;0,1,0)</formula>
    </cfRule>
  </conditionalFormatting>
  <conditionalFormatting sqref="L26">
    <cfRule type="expression" dxfId="1404" priority="472">
      <formula>IF(COUNTIF(Fériés,K26)&gt;0,1,0)</formula>
    </cfRule>
  </conditionalFormatting>
  <conditionalFormatting sqref="L26">
    <cfRule type="expression" dxfId="1403" priority="471">
      <formula>IF(COUNTIF(Fériés,K26)&gt;0,1,0)</formula>
    </cfRule>
  </conditionalFormatting>
  <conditionalFormatting sqref="L26">
    <cfRule type="expression" dxfId="1402" priority="470">
      <formula>IF(COUNTIF(Fériés,K26)&gt;0,1,0)</formula>
    </cfRule>
  </conditionalFormatting>
  <conditionalFormatting sqref="L26">
    <cfRule type="expression" dxfId="1401" priority="469">
      <formula>IF(COUNTIF(Fériés,J14)&gt;0,1,0)</formula>
    </cfRule>
  </conditionalFormatting>
  <conditionalFormatting sqref="L26">
    <cfRule type="expression" dxfId="1400" priority="468">
      <formula>OR($J$26="Di")</formula>
    </cfRule>
  </conditionalFormatting>
  <conditionalFormatting sqref="L26">
    <cfRule type="expression" dxfId="1399" priority="467">
      <formula>IF(COUNTIF(Fériés,K26)&gt;0,1,0)</formula>
    </cfRule>
  </conditionalFormatting>
  <conditionalFormatting sqref="L26">
    <cfRule type="expression" dxfId="1398" priority="466">
      <formula>IF(COUNTIF(Fériés,K26)&gt;0,1,0)</formula>
    </cfRule>
  </conditionalFormatting>
  <conditionalFormatting sqref="L27">
    <cfRule type="expression" dxfId="1397" priority="465">
      <formula>IF(COUNTIF(Fériés,K27)&gt;0,1,0)</formula>
    </cfRule>
  </conditionalFormatting>
  <conditionalFormatting sqref="L27">
    <cfRule type="expression" dxfId="1396" priority="464">
      <formula>IF(COUNTIF(Fériés,K27)&gt;0,1,0)</formula>
    </cfRule>
  </conditionalFormatting>
  <conditionalFormatting sqref="L27">
    <cfRule type="expression" dxfId="1395" priority="463">
      <formula>IF(COUNTIF(Fériés,K27)&gt;0,1,0)</formula>
    </cfRule>
  </conditionalFormatting>
  <conditionalFormatting sqref="L27">
    <cfRule type="expression" dxfId="1394" priority="462">
      <formula>IF(COUNTIF(Fériés,K27)&gt;0,1,0)</formula>
    </cfRule>
  </conditionalFormatting>
  <conditionalFormatting sqref="L27">
    <cfRule type="expression" dxfId="1393" priority="461">
      <formula>IF(COUNTIF(Fériés,J15)&gt;0,1,0)</formula>
    </cfRule>
  </conditionalFormatting>
  <conditionalFormatting sqref="L27">
    <cfRule type="expression" dxfId="1392" priority="460">
      <formula>OR($J$27="Di")</formula>
    </cfRule>
  </conditionalFormatting>
  <conditionalFormatting sqref="L27">
    <cfRule type="expression" dxfId="1391" priority="459">
      <formula>IF(COUNTIF(Fériés,K27)&gt;0,1,0)</formula>
    </cfRule>
  </conditionalFormatting>
  <conditionalFormatting sqref="L27">
    <cfRule type="expression" dxfId="1390" priority="458">
      <formula>IF(COUNTIF(Fériés,K27)&gt;0,1,0)</formula>
    </cfRule>
  </conditionalFormatting>
  <conditionalFormatting sqref="L28">
    <cfRule type="expression" dxfId="1389" priority="457">
      <formula>IF(COUNTIF(Fériés,K28)&gt;0,1,0)</formula>
    </cfRule>
  </conditionalFormatting>
  <conditionalFormatting sqref="L28">
    <cfRule type="expression" dxfId="1388" priority="456">
      <formula>IF(COUNTIF(Fériés,K28)&gt;0,1,0)</formula>
    </cfRule>
  </conditionalFormatting>
  <conditionalFormatting sqref="L28">
    <cfRule type="expression" dxfId="1387" priority="455">
      <formula>IF(COUNTIF(Fériés,K28)&gt;0,1,0)</formula>
    </cfRule>
  </conditionalFormatting>
  <conditionalFormatting sqref="L28">
    <cfRule type="expression" dxfId="1386" priority="454">
      <formula>IF(COUNTIF(Fériés,K28)&gt;0,1,0)</formula>
    </cfRule>
  </conditionalFormatting>
  <conditionalFormatting sqref="L28">
    <cfRule type="expression" dxfId="1385" priority="453">
      <formula>IF(COUNTIF(Fériés,J16)&gt;0,1,0)</formula>
    </cfRule>
  </conditionalFormatting>
  <conditionalFormatting sqref="L28">
    <cfRule type="expression" dxfId="1384" priority="452">
      <formula>OR($J$28="Di")</formula>
    </cfRule>
  </conditionalFormatting>
  <conditionalFormatting sqref="L28">
    <cfRule type="expression" dxfId="1383" priority="451">
      <formula>IF(COUNTIF(Fériés,K28)&gt;0,1,0)</formula>
    </cfRule>
  </conditionalFormatting>
  <conditionalFormatting sqref="L28">
    <cfRule type="expression" dxfId="1382" priority="450">
      <formula>IF(COUNTIF(Fériés,K28)&gt;0,1,0)</formula>
    </cfRule>
  </conditionalFormatting>
  <conditionalFormatting sqref="L29">
    <cfRule type="expression" dxfId="1381" priority="449">
      <formula>IF(COUNTIF(Fériés,K29)&gt;0,1,0)</formula>
    </cfRule>
  </conditionalFormatting>
  <conditionalFormatting sqref="L29">
    <cfRule type="expression" dxfId="1380" priority="448">
      <formula>IF(COUNTIF(Fériés,K29)&gt;0,1,0)</formula>
    </cfRule>
  </conditionalFormatting>
  <conditionalFormatting sqref="L29">
    <cfRule type="expression" dxfId="1379" priority="447">
      <formula>IF(COUNTIF(Fériés,K29)&gt;0,1,0)</formula>
    </cfRule>
  </conditionalFormatting>
  <conditionalFormatting sqref="L29">
    <cfRule type="expression" dxfId="1378" priority="446">
      <formula>IF(COUNTIF(Fériés,K29)&gt;0,1,0)</formula>
    </cfRule>
  </conditionalFormatting>
  <conditionalFormatting sqref="L29">
    <cfRule type="expression" dxfId="1377" priority="445">
      <formula>IF(COUNTIF(Fériés,J17)&gt;0,1,0)</formula>
    </cfRule>
  </conditionalFormatting>
  <conditionalFormatting sqref="L29">
    <cfRule type="expression" dxfId="1376" priority="444">
      <formula>OR($J$29="Di")</formula>
    </cfRule>
  </conditionalFormatting>
  <conditionalFormatting sqref="L29">
    <cfRule type="expression" dxfId="1375" priority="443">
      <formula>IF(COUNTIF(Fériés,K29)&gt;0,1,0)</formula>
    </cfRule>
  </conditionalFormatting>
  <conditionalFormatting sqref="L29">
    <cfRule type="expression" dxfId="1374" priority="442">
      <formula>IF(COUNTIF(Fériés,K29)&gt;0,1,0)</formula>
    </cfRule>
  </conditionalFormatting>
  <conditionalFormatting sqref="L30">
    <cfRule type="expression" dxfId="1373" priority="441">
      <formula>IF(COUNTIF(Fériés,K30)&gt;0,1,0)</formula>
    </cfRule>
  </conditionalFormatting>
  <conditionalFormatting sqref="L30">
    <cfRule type="expression" dxfId="1372" priority="440">
      <formula>IF(COUNTIF(Fériés,K30)&gt;0,1,0)</formula>
    </cfRule>
  </conditionalFormatting>
  <conditionalFormatting sqref="L30">
    <cfRule type="expression" dxfId="1371" priority="439">
      <formula>IF(COUNTIF(Fériés,K30)&gt;0,1,0)</formula>
    </cfRule>
  </conditionalFormatting>
  <conditionalFormatting sqref="L30">
    <cfRule type="expression" dxfId="1370" priority="438">
      <formula>IF(COUNTIF(Fériés,K30)&gt;0,1,0)</formula>
    </cfRule>
  </conditionalFormatting>
  <conditionalFormatting sqref="L30">
    <cfRule type="expression" dxfId="1369" priority="437">
      <formula>IF(COUNTIF(Fériés,J18)&gt;0,1,0)</formula>
    </cfRule>
  </conditionalFormatting>
  <conditionalFormatting sqref="L30">
    <cfRule type="expression" dxfId="1368" priority="436">
      <formula>OR($J$30="Di")</formula>
    </cfRule>
  </conditionalFormatting>
  <conditionalFormatting sqref="L30">
    <cfRule type="expression" dxfId="1367" priority="435">
      <formula>IF(COUNTIF(Fériés,K30)&gt;0,1,0)</formula>
    </cfRule>
  </conditionalFormatting>
  <conditionalFormatting sqref="L30">
    <cfRule type="expression" dxfId="1366" priority="434">
      <formula>IF(COUNTIF(Fériés,K30)&gt;0,1,0)</formula>
    </cfRule>
  </conditionalFormatting>
  <conditionalFormatting sqref="L31">
    <cfRule type="expression" dxfId="1365" priority="433">
      <formula>IF(COUNTIF(Fériés,K31)&gt;0,1,0)</formula>
    </cfRule>
  </conditionalFormatting>
  <conditionalFormatting sqref="L31">
    <cfRule type="expression" dxfId="1364" priority="432">
      <formula>IF(COUNTIF(Fériés,K31)&gt;0,1,0)</formula>
    </cfRule>
  </conditionalFormatting>
  <conditionalFormatting sqref="L31">
    <cfRule type="expression" dxfId="1363" priority="431">
      <formula>IF(COUNTIF(Fériés,K31)&gt;0,1,0)</formula>
    </cfRule>
  </conditionalFormatting>
  <conditionalFormatting sqref="L31">
    <cfRule type="expression" dxfId="1362" priority="430">
      <formula>IF(COUNTIF(Fériés,K31)&gt;0,1,0)</formula>
    </cfRule>
  </conditionalFormatting>
  <conditionalFormatting sqref="L31">
    <cfRule type="expression" dxfId="1361" priority="429">
      <formula>IF(COUNTIF(Fériés,J19)&gt;0,1,0)</formula>
    </cfRule>
  </conditionalFormatting>
  <conditionalFormatting sqref="L31">
    <cfRule type="expression" dxfId="1360" priority="428">
      <formula>OR($J$31="Di")</formula>
    </cfRule>
  </conditionalFormatting>
  <conditionalFormatting sqref="L31">
    <cfRule type="expression" dxfId="1359" priority="427">
      <formula>IF(COUNTIF(Fériés,K31)&gt;0,1,0)</formula>
    </cfRule>
  </conditionalFormatting>
  <conditionalFormatting sqref="L31">
    <cfRule type="expression" dxfId="1358" priority="426">
      <formula>IF(COUNTIF(Fériés,K31)&gt;0,1,0)</formula>
    </cfRule>
  </conditionalFormatting>
  <conditionalFormatting sqref="L32">
    <cfRule type="expression" dxfId="1357" priority="425">
      <formula>IF(COUNTIF(Fériés,K32)&gt;0,1,0)</formula>
    </cfRule>
  </conditionalFormatting>
  <conditionalFormatting sqref="L32">
    <cfRule type="expression" dxfId="1356" priority="424">
      <formula>IF(COUNTIF(Fériés,K32)&gt;0,1,0)</formula>
    </cfRule>
  </conditionalFormatting>
  <conditionalFormatting sqref="L32">
    <cfRule type="expression" dxfId="1355" priority="423">
      <formula>IF(COUNTIF(Fériés,K32)&gt;0,1,0)</formula>
    </cfRule>
  </conditionalFormatting>
  <conditionalFormatting sqref="L32">
    <cfRule type="expression" dxfId="1354" priority="422">
      <formula>IF(COUNTIF(Fériés,K32)&gt;0,1,0)</formula>
    </cfRule>
  </conditionalFormatting>
  <conditionalFormatting sqref="L32">
    <cfRule type="expression" dxfId="1353" priority="421">
      <formula>IF(COUNTIF(Fériés,J20)&gt;0,1,0)</formula>
    </cfRule>
  </conditionalFormatting>
  <conditionalFormatting sqref="L32">
    <cfRule type="expression" dxfId="1352" priority="420">
      <formula>OR($J$32="Di")</formula>
    </cfRule>
  </conditionalFormatting>
  <conditionalFormatting sqref="L32">
    <cfRule type="expression" dxfId="1351" priority="419">
      <formula>IF(COUNTIF(Fériés,K32)&gt;0,1,0)</formula>
    </cfRule>
  </conditionalFormatting>
  <conditionalFormatting sqref="L32">
    <cfRule type="expression" dxfId="1350" priority="418">
      <formula>IF(COUNTIF(Fériés,K32)&gt;0,1,0)</formula>
    </cfRule>
  </conditionalFormatting>
  <conditionalFormatting sqref="L33">
    <cfRule type="expression" dxfId="1349" priority="417">
      <formula>IF(COUNTIF(Fériés,K33)&gt;0,1,0)</formula>
    </cfRule>
  </conditionalFormatting>
  <conditionalFormatting sqref="L33">
    <cfRule type="expression" dxfId="1348" priority="416">
      <formula>IF(COUNTIF(Fériés,K33)&gt;0,1,0)</formula>
    </cfRule>
  </conditionalFormatting>
  <conditionalFormatting sqref="L33">
    <cfRule type="expression" dxfId="1347" priority="415">
      <formula>IF(COUNTIF(Fériés,K33)&gt;0,1,0)</formula>
    </cfRule>
  </conditionalFormatting>
  <conditionalFormatting sqref="L33">
    <cfRule type="expression" dxfId="1346" priority="414">
      <formula>IF(COUNTIF(Fériés,K33)&gt;0,1,0)</formula>
    </cfRule>
  </conditionalFormatting>
  <conditionalFormatting sqref="L33">
    <cfRule type="expression" dxfId="1345" priority="413">
      <formula>IF(COUNTIF(Fériés,J21)&gt;0,1,0)</formula>
    </cfRule>
  </conditionalFormatting>
  <conditionalFormatting sqref="L33">
    <cfRule type="expression" dxfId="1344" priority="412">
      <formula>OR($J$33="Di")</formula>
    </cfRule>
  </conditionalFormatting>
  <conditionalFormatting sqref="L33">
    <cfRule type="expression" dxfId="1343" priority="411">
      <formula>IF(COUNTIF(Fériés,K33)&gt;0,1,0)</formula>
    </cfRule>
  </conditionalFormatting>
  <conditionalFormatting sqref="L33">
    <cfRule type="expression" dxfId="1342" priority="410">
      <formula>IF(COUNTIF(Fériés,K33)&gt;0,1,0)</formula>
    </cfRule>
  </conditionalFormatting>
  <conditionalFormatting sqref="O5">
    <cfRule type="expression" dxfId="1341" priority="409">
      <formula>IF(COUNTIF(Fériés,N5)&gt;0,1,0)</formula>
    </cfRule>
  </conditionalFormatting>
  <conditionalFormatting sqref="O5">
    <cfRule type="expression" dxfId="1340" priority="407">
      <formula>IF(COUNTIF(Fériés,N5)&gt;0,1,0)</formula>
    </cfRule>
    <cfRule type="expression" dxfId="1339" priority="408">
      <formula>OR($M$5="Di")</formula>
    </cfRule>
  </conditionalFormatting>
  <conditionalFormatting sqref="O6">
    <cfRule type="expression" dxfId="1338" priority="406">
      <formula>IF(COUNTIF(Fériés,N6)&gt;0,1,0)</formula>
    </cfRule>
  </conditionalFormatting>
  <conditionalFormatting sqref="O6">
    <cfRule type="expression" dxfId="1337" priority="405">
      <formula>IF(COUNTIF(Fériés,N6)&gt;0,1,0)</formula>
    </cfRule>
  </conditionalFormatting>
  <conditionalFormatting sqref="O7">
    <cfRule type="expression" dxfId="1336" priority="404">
      <formula>OR($M$7="Di")</formula>
    </cfRule>
  </conditionalFormatting>
  <conditionalFormatting sqref="O7">
    <cfRule type="expression" dxfId="1335" priority="403">
      <formula>IF(COUNTIF(Fériés,N7)&gt;0,1,0)</formula>
    </cfRule>
  </conditionalFormatting>
  <conditionalFormatting sqref="O7">
    <cfRule type="expression" dxfId="1334" priority="402">
      <formula>IF(COUNTIF(Fériés,N7)&gt;0,1,0)</formula>
    </cfRule>
  </conditionalFormatting>
  <conditionalFormatting sqref="O8">
    <cfRule type="expression" dxfId="1333" priority="401">
      <formula>IF(COUNTIF(Fériés,N8)&gt;0,1,0)</formula>
    </cfRule>
  </conditionalFormatting>
  <conditionalFormatting sqref="O8">
    <cfRule type="expression" dxfId="1332" priority="400">
      <formula>IF(COUNTIF(Fériés,N8)&gt;0,1,0)</formula>
    </cfRule>
  </conditionalFormatting>
  <conditionalFormatting sqref="O9">
    <cfRule type="expression" dxfId="1331" priority="399">
      <formula>IF(COUNTIF(Fériés,N9)&gt;0,1,0)</formula>
    </cfRule>
  </conditionalFormatting>
  <conditionalFormatting sqref="O9">
    <cfRule type="expression" dxfId="1330" priority="398">
      <formula>IF(COUNTIF(Fériés,N9)&gt;0,1,0)</formula>
    </cfRule>
  </conditionalFormatting>
  <conditionalFormatting sqref="O10">
    <cfRule type="expression" dxfId="1329" priority="397">
      <formula>IF(COUNTIF(Fériés,N10)&gt;0,1,0)</formula>
    </cfRule>
  </conditionalFormatting>
  <conditionalFormatting sqref="O10">
    <cfRule type="expression" dxfId="1328" priority="396">
      <formula>IF(COUNTIF(Fériés,N10)&gt;0,1,0)</formula>
    </cfRule>
  </conditionalFormatting>
  <conditionalFormatting sqref="O11">
    <cfRule type="expression" dxfId="1327" priority="395">
      <formula>IF(COUNTIF(Fériés,N11)&gt;0,1,0)</formula>
    </cfRule>
  </conditionalFormatting>
  <conditionalFormatting sqref="O11">
    <cfRule type="expression" dxfId="1326" priority="394">
      <formula>IF(COUNTIF(Fériés,N11)&gt;0,1,0)</formula>
    </cfRule>
  </conditionalFormatting>
  <conditionalFormatting sqref="O12">
    <cfRule type="expression" dxfId="1325" priority="393">
      <formula>IF(COUNTIF(Fériés,N12)&gt;0,1,0)</formula>
    </cfRule>
  </conditionalFormatting>
  <conditionalFormatting sqref="O12">
    <cfRule type="expression" dxfId="1324" priority="392">
      <formula>IF(COUNTIF(Fériés,N12)&gt;0,1,0)</formula>
    </cfRule>
  </conditionalFormatting>
  <conditionalFormatting sqref="O13">
    <cfRule type="expression" dxfId="1323" priority="391">
      <formula>IF(COUNTIF(Fériés,N13)&gt;0,1,0)</formula>
    </cfRule>
  </conditionalFormatting>
  <conditionalFormatting sqref="O13">
    <cfRule type="expression" dxfId="1322" priority="390">
      <formula>IF(COUNTIF(Fériés,N13)&gt;0,1,0)</formula>
    </cfRule>
  </conditionalFormatting>
  <conditionalFormatting sqref="O14">
    <cfRule type="expression" dxfId="1321" priority="389">
      <formula>IF(COUNTIF(Fériés,N14)&gt;0,1,0)</formula>
    </cfRule>
  </conditionalFormatting>
  <conditionalFormatting sqref="O14">
    <cfRule type="expression" dxfId="1320" priority="388">
      <formula>IF(COUNTIF(Fériés,N14)&gt;0,1,0)</formula>
    </cfRule>
  </conditionalFormatting>
  <conditionalFormatting sqref="O15">
    <cfRule type="expression" dxfId="1319" priority="387">
      <formula>IF(COUNTIF(Fériés,N15)&gt;0,1,0)</formula>
    </cfRule>
  </conditionalFormatting>
  <conditionalFormatting sqref="O15">
    <cfRule type="expression" dxfId="1318" priority="386">
      <formula>IF(COUNTIF(Fériés,N15)&gt;0,1,0)</formula>
    </cfRule>
  </conditionalFormatting>
  <conditionalFormatting sqref="O16">
    <cfRule type="expression" dxfId="1317" priority="385">
      <formula>IF(COUNTIF(Fériés,N16)&gt;0,1,0)</formula>
    </cfRule>
  </conditionalFormatting>
  <conditionalFormatting sqref="O16">
    <cfRule type="expression" dxfId="1316" priority="384">
      <formula>IF(COUNTIF(Fériés,N16)&gt;0,1,0)</formula>
    </cfRule>
  </conditionalFormatting>
  <conditionalFormatting sqref="O17">
    <cfRule type="expression" dxfId="1315" priority="383">
      <formula>IF(COUNTIF(Fériés,N17)&gt;0,1,0)</formula>
    </cfRule>
  </conditionalFormatting>
  <conditionalFormatting sqref="O17">
    <cfRule type="expression" dxfId="1314" priority="382">
      <formula>IF(COUNTIF(Fériés,N17)&gt;0,1,0)</formula>
    </cfRule>
  </conditionalFormatting>
  <conditionalFormatting sqref="O18">
    <cfRule type="expression" dxfId="1313" priority="381">
      <formula>IF(COUNTIF(Fériés,N18)&gt;0,1,0)</formula>
    </cfRule>
  </conditionalFormatting>
  <conditionalFormatting sqref="O18">
    <cfRule type="expression" dxfId="1312" priority="380">
      <formula>IF(COUNTIF(Fériés,N18)&gt;0,1,0)</formula>
    </cfRule>
  </conditionalFormatting>
  <conditionalFormatting sqref="O19">
    <cfRule type="expression" dxfId="1311" priority="379">
      <formula>IF(COUNTIF(Fériés,N19)&gt;0,1,0)</formula>
    </cfRule>
  </conditionalFormatting>
  <conditionalFormatting sqref="O19">
    <cfRule type="expression" dxfId="1310" priority="378">
      <formula>IF(COUNTIF(Fériés,N19)&gt;0,1,0)</formula>
    </cfRule>
  </conditionalFormatting>
  <conditionalFormatting sqref="O20">
    <cfRule type="expression" dxfId="1309" priority="377">
      <formula>IF(COUNTIF(Fériés,N20)&gt;0,1,0)</formula>
    </cfRule>
  </conditionalFormatting>
  <conditionalFormatting sqref="O20">
    <cfRule type="expression" dxfId="1308" priority="376">
      <formula>IF(COUNTIF(Fériés,N20)&gt;0,1,0)</formula>
    </cfRule>
  </conditionalFormatting>
  <conditionalFormatting sqref="O21">
    <cfRule type="expression" dxfId="1307" priority="375">
      <formula>IF(COUNTIF(Fériés,N21)&gt;0,1,0)</formula>
    </cfRule>
  </conditionalFormatting>
  <conditionalFormatting sqref="O21">
    <cfRule type="expression" dxfId="1306" priority="374">
      <formula>IF(COUNTIF(Fériés,N21)&gt;0,1,0)</formula>
    </cfRule>
  </conditionalFormatting>
  <conditionalFormatting sqref="O22">
    <cfRule type="expression" dxfId="1305" priority="373">
      <formula>IF(COUNTIF(Fériés,N22)&gt;0,1,0)</formula>
    </cfRule>
  </conditionalFormatting>
  <conditionalFormatting sqref="O22">
    <cfRule type="expression" dxfId="1304" priority="372">
      <formula>IF(COUNTIF(Fériés,N22)&gt;0,1,0)</formula>
    </cfRule>
  </conditionalFormatting>
  <conditionalFormatting sqref="O23">
    <cfRule type="expression" dxfId="1303" priority="371">
      <formula>IF(COUNTIF(Fériés,N23)&gt;0,1,0)</formula>
    </cfRule>
  </conditionalFormatting>
  <conditionalFormatting sqref="O23">
    <cfRule type="expression" dxfId="1302" priority="370">
      <formula>IF(COUNTIF(Fériés,N23)&gt;0,1,0)</formula>
    </cfRule>
  </conditionalFormatting>
  <conditionalFormatting sqref="O24">
    <cfRule type="expression" dxfId="1301" priority="369">
      <formula>IF(COUNTIF(Fériés,N24)&gt;0,1,0)</formula>
    </cfRule>
  </conditionalFormatting>
  <conditionalFormatting sqref="O24">
    <cfRule type="expression" dxfId="1300" priority="368">
      <formula>IF(COUNTIF(Fériés,N24)&gt;0,1,0)</formula>
    </cfRule>
  </conditionalFormatting>
  <conditionalFormatting sqref="O25">
    <cfRule type="expression" dxfId="1299" priority="367">
      <formula>IF(COUNTIF(Fériés,N25)&gt;0,1,0)</formula>
    </cfRule>
  </conditionalFormatting>
  <conditionalFormatting sqref="O25">
    <cfRule type="expression" dxfId="1298" priority="366">
      <formula>IF(COUNTIF(Fériés,N25)&gt;0,1,0)</formula>
    </cfRule>
  </conditionalFormatting>
  <conditionalFormatting sqref="O26">
    <cfRule type="expression" dxfId="1297" priority="365">
      <formula>IF(COUNTIF(Fériés,N26)&gt;0,1,0)</formula>
    </cfRule>
  </conditionalFormatting>
  <conditionalFormatting sqref="O26">
    <cfRule type="expression" dxfId="1296" priority="364">
      <formula>IF(COUNTIF(Fériés,N26)&gt;0,1,0)</formula>
    </cfRule>
  </conditionalFormatting>
  <conditionalFormatting sqref="O27">
    <cfRule type="expression" dxfId="1295" priority="363">
      <formula>IF(COUNTIF(Fériés,N27)&gt;0,1,0)</formula>
    </cfRule>
  </conditionalFormatting>
  <conditionalFormatting sqref="O27">
    <cfRule type="expression" dxfId="1294" priority="362">
      <formula>IF(COUNTIF(Fériés,N27)&gt;0,1,0)</formula>
    </cfRule>
  </conditionalFormatting>
  <conditionalFormatting sqref="O28">
    <cfRule type="expression" dxfId="1293" priority="361">
      <formula>IF(COUNTIF(Fériés,N28)&gt;0,1,0)</formula>
    </cfRule>
  </conditionalFormatting>
  <conditionalFormatting sqref="O28">
    <cfRule type="expression" dxfId="1292" priority="360">
      <formula>IF(COUNTIF(Fériés,N28)&gt;0,1,0)</formula>
    </cfRule>
  </conditionalFormatting>
  <conditionalFormatting sqref="O29">
    <cfRule type="expression" dxfId="1291" priority="359">
      <formula>IF(COUNTIF(Fériés,N29)&gt;0,1,0)</formula>
    </cfRule>
  </conditionalFormatting>
  <conditionalFormatting sqref="O29">
    <cfRule type="expression" dxfId="1290" priority="358">
      <formula>IF(COUNTIF(Fériés,N29)&gt;0,1,0)</formula>
    </cfRule>
  </conditionalFormatting>
  <conditionalFormatting sqref="O30">
    <cfRule type="expression" dxfId="1289" priority="357">
      <formula>IF(COUNTIF(Fériés,N30)&gt;0,1,0)</formula>
    </cfRule>
  </conditionalFormatting>
  <conditionalFormatting sqref="O30">
    <cfRule type="expression" dxfId="1288" priority="356">
      <formula>IF(COUNTIF(Fériés,N30)&gt;0,1,0)</formula>
    </cfRule>
  </conditionalFormatting>
  <conditionalFormatting sqref="O31">
    <cfRule type="expression" dxfId="1287" priority="355">
      <formula>IF(COUNTIF(Fériés,N31)&gt;0,1,0)</formula>
    </cfRule>
  </conditionalFormatting>
  <conditionalFormatting sqref="O31">
    <cfRule type="expression" dxfId="1286" priority="354">
      <formula>IF(COUNTIF(Fériés,N31)&gt;0,1,0)</formula>
    </cfRule>
  </conditionalFormatting>
  <conditionalFormatting sqref="O32">
    <cfRule type="expression" dxfId="1285" priority="353">
      <formula>IF(COUNTIF(Fériés,N32)&gt;0,1,0)</formula>
    </cfRule>
  </conditionalFormatting>
  <conditionalFormatting sqref="O32">
    <cfRule type="expression" dxfId="1284" priority="352">
      <formula>IF(COUNTIF(Fériés,N32)&gt;0,1,0)</formula>
    </cfRule>
  </conditionalFormatting>
  <conditionalFormatting sqref="O33">
    <cfRule type="expression" dxfId="1283" priority="351">
      <formula>IF(COUNTIF(Fériés,N33)&gt;0,1,0)</formula>
    </cfRule>
  </conditionalFormatting>
  <conditionalFormatting sqref="O33">
    <cfRule type="expression" dxfId="1282" priority="350">
      <formula>IF(COUNTIF(Fériés,N33)&gt;0,1,0)</formula>
    </cfRule>
  </conditionalFormatting>
  <conditionalFormatting sqref="O34">
    <cfRule type="expression" dxfId="1281" priority="349">
      <formula>IF(COUNTIF(Fériés,N34)&gt;0,1,0)</formula>
    </cfRule>
  </conditionalFormatting>
  <conditionalFormatting sqref="O34">
    <cfRule type="expression" dxfId="1280" priority="348">
      <formula>IF(COUNTIF(Fériés,N34)&gt;0,1,0)</formula>
    </cfRule>
  </conditionalFormatting>
  <conditionalFormatting sqref="R4">
    <cfRule type="expression" dxfId="1279" priority="347">
      <formula>IF(COUNTIF(Fériés,Q4)&gt;0,1,0)</formula>
    </cfRule>
  </conditionalFormatting>
  <conditionalFormatting sqref="R4">
    <cfRule type="expression" dxfId="1278" priority="345">
      <formula>IF(COUNTIF(Fériés,Q4)&gt;0,1,0)</formula>
    </cfRule>
    <cfRule type="expression" dxfId="1277" priority="346">
      <formula>OR($P$4="Di")</formula>
    </cfRule>
  </conditionalFormatting>
  <conditionalFormatting sqref="R4">
    <cfRule type="expression" dxfId="1276" priority="344">
      <formula>IF(COUNTIF(Fériés,Q4)&gt;0,1,0)</formula>
    </cfRule>
  </conditionalFormatting>
  <conditionalFormatting sqref="R4">
    <cfRule type="expression" dxfId="1275" priority="343">
      <formula>IF(COUNTIF(Fériés,Q4)&gt;0,1,0)</formula>
    </cfRule>
  </conditionalFormatting>
  <conditionalFormatting sqref="R5">
    <cfRule type="expression" dxfId="1274" priority="342">
      <formula>IF(COUNTIF(Fériés,Q5)&gt;0,1,0)</formula>
    </cfRule>
  </conditionalFormatting>
  <conditionalFormatting sqref="R5">
    <cfRule type="expression" dxfId="1273" priority="340">
      <formula>IF(COUNTIF(Fériés,Q5)&gt;0,1,0)</formula>
    </cfRule>
    <cfRule type="expression" dxfId="1272" priority="341">
      <formula>OR($P$5="Di")</formula>
    </cfRule>
  </conditionalFormatting>
  <conditionalFormatting sqref="R6">
    <cfRule type="expression" dxfId="1271" priority="339">
      <formula>IF(COUNTIF(Fériés,Q6)&gt;0,1,0)</formula>
    </cfRule>
  </conditionalFormatting>
  <conditionalFormatting sqref="R6">
    <cfRule type="expression" dxfId="1270" priority="338">
      <formula>IF(COUNTIF(Fériés,Q6)&gt;0,1,0)</formula>
    </cfRule>
  </conditionalFormatting>
  <conditionalFormatting sqref="R7">
    <cfRule type="expression" dxfId="1269" priority="337">
      <formula>IF(COUNTIF(Fériés,Q7)&gt;0,1,0)</formula>
    </cfRule>
  </conditionalFormatting>
  <conditionalFormatting sqref="R7">
    <cfRule type="expression" dxfId="1268" priority="336">
      <formula>IF(COUNTIF(Fériés,Q7)&gt;0,1,0)</formula>
    </cfRule>
  </conditionalFormatting>
  <conditionalFormatting sqref="R8">
    <cfRule type="expression" dxfId="1267" priority="335">
      <formula>IF(COUNTIF(Fériés,Q8)&gt;0,1,0)</formula>
    </cfRule>
  </conditionalFormatting>
  <conditionalFormatting sqref="R8">
    <cfRule type="expression" dxfId="1266" priority="334">
      <formula>IF(COUNTIF(Fériés,Q8)&gt;0,1,0)</formula>
    </cfRule>
  </conditionalFormatting>
  <conditionalFormatting sqref="R9">
    <cfRule type="expression" dxfId="1265" priority="333">
      <formula>IF(COUNTIF(Fériés,Q9)&gt;0,1,0)</formula>
    </cfRule>
  </conditionalFormatting>
  <conditionalFormatting sqref="R9">
    <cfRule type="expression" dxfId="1264" priority="332">
      <formula>IF(COUNTIF(Fériés,Q9)&gt;0,1,0)</formula>
    </cfRule>
  </conditionalFormatting>
  <conditionalFormatting sqref="R10">
    <cfRule type="expression" dxfId="1263" priority="331">
      <formula>IF(COUNTIF(Fériés,Q10)&gt;0,1,0)</formula>
    </cfRule>
  </conditionalFormatting>
  <conditionalFormatting sqref="R10">
    <cfRule type="expression" dxfId="1262" priority="330">
      <formula>IF(COUNTIF(Fériés,Q10)&gt;0,1,0)</formula>
    </cfRule>
  </conditionalFormatting>
  <conditionalFormatting sqref="R11">
    <cfRule type="expression" dxfId="1261" priority="329">
      <formula>IF(COUNTIF(Fériés,Q11)&gt;0,1,0)</formula>
    </cfRule>
  </conditionalFormatting>
  <conditionalFormatting sqref="R11">
    <cfRule type="expression" dxfId="1260" priority="328">
      <formula>IF(COUNTIF(Fériés,Q11)&gt;0,1,0)</formula>
    </cfRule>
  </conditionalFormatting>
  <conditionalFormatting sqref="R12">
    <cfRule type="expression" dxfId="1259" priority="327">
      <formula>IF(COUNTIF(Fériés,Q12)&gt;0,1,0)</formula>
    </cfRule>
  </conditionalFormatting>
  <conditionalFormatting sqref="R12">
    <cfRule type="expression" dxfId="1258" priority="326">
      <formula>IF(COUNTIF(Fériés,Q12)&gt;0,1,0)</formula>
    </cfRule>
  </conditionalFormatting>
  <conditionalFormatting sqref="R13">
    <cfRule type="expression" dxfId="1257" priority="325">
      <formula>IF(COUNTIF(Fériés,Q13)&gt;0,1,0)</formula>
    </cfRule>
  </conditionalFormatting>
  <conditionalFormatting sqref="R13">
    <cfRule type="expression" dxfId="1256" priority="324">
      <formula>IF(COUNTIF(Fériés,Q13)&gt;0,1,0)</formula>
    </cfRule>
  </conditionalFormatting>
  <conditionalFormatting sqref="R14">
    <cfRule type="expression" dxfId="1255" priority="323">
      <formula>IF(COUNTIF(Fériés,Q14)&gt;0,1,0)</formula>
    </cfRule>
  </conditionalFormatting>
  <conditionalFormatting sqref="R14">
    <cfRule type="expression" dxfId="1254" priority="322">
      <formula>IF(COUNTIF(Fériés,Q14)&gt;0,1,0)</formula>
    </cfRule>
  </conditionalFormatting>
  <conditionalFormatting sqref="R15">
    <cfRule type="expression" dxfId="1253" priority="321">
      <formula>IF(COUNTIF(Fériés,Q15)&gt;0,1,0)</formula>
    </cfRule>
  </conditionalFormatting>
  <conditionalFormatting sqref="R15">
    <cfRule type="expression" dxfId="1252" priority="320">
      <formula>IF(COUNTIF(Fériés,Q15)&gt;0,1,0)</formula>
    </cfRule>
  </conditionalFormatting>
  <conditionalFormatting sqref="R16">
    <cfRule type="expression" dxfId="1251" priority="319">
      <formula>IF(COUNTIF(Fériés,Q16)&gt;0,1,0)</formula>
    </cfRule>
  </conditionalFormatting>
  <conditionalFormatting sqref="R16">
    <cfRule type="expression" dxfId="1250" priority="318">
      <formula>IF(COUNTIF(Fériés,Q16)&gt;0,1,0)</formula>
    </cfRule>
  </conditionalFormatting>
  <conditionalFormatting sqref="R17">
    <cfRule type="expression" dxfId="1249" priority="317">
      <formula>IF(COUNTIF(Fériés,Q17)&gt;0,1,0)</formula>
    </cfRule>
  </conditionalFormatting>
  <conditionalFormatting sqref="R17">
    <cfRule type="expression" dxfId="1248" priority="316">
      <formula>IF(COUNTIF(Fériés,Q17)&gt;0,1,0)</formula>
    </cfRule>
  </conditionalFormatting>
  <conditionalFormatting sqref="R18">
    <cfRule type="expression" dxfId="1247" priority="315">
      <formula>IF(COUNTIF(Fériés,Q18)&gt;0,1,0)</formula>
    </cfRule>
  </conditionalFormatting>
  <conditionalFormatting sqref="R18">
    <cfRule type="expression" dxfId="1246" priority="314">
      <formula>IF(COUNTIF(Fériés,Q18)&gt;0,1,0)</formula>
    </cfRule>
  </conditionalFormatting>
  <conditionalFormatting sqref="R19">
    <cfRule type="expression" dxfId="1245" priority="313">
      <formula>IF(COUNTIF(Fériés,Q19)&gt;0,1,0)</formula>
    </cfRule>
  </conditionalFormatting>
  <conditionalFormatting sqref="R19">
    <cfRule type="expression" dxfId="1244" priority="312">
      <formula>IF(COUNTIF(Fériés,Q19)&gt;0,1,0)</formula>
    </cfRule>
  </conditionalFormatting>
  <conditionalFormatting sqref="R20">
    <cfRule type="expression" dxfId="1243" priority="311">
      <formula>IF(COUNTIF(Fériés,Q20)&gt;0,1,0)</formula>
    </cfRule>
  </conditionalFormatting>
  <conditionalFormatting sqref="R20">
    <cfRule type="expression" dxfId="1242" priority="310">
      <formula>IF(COUNTIF(Fériés,Q20)&gt;0,1,0)</formula>
    </cfRule>
  </conditionalFormatting>
  <conditionalFormatting sqref="R21">
    <cfRule type="expression" dxfId="1241" priority="309">
      <formula>IF(COUNTIF(Fériés,Q21)&gt;0,1,0)</formula>
    </cfRule>
  </conditionalFormatting>
  <conditionalFormatting sqref="R21">
    <cfRule type="expression" dxfId="1240" priority="308">
      <formula>IF(COUNTIF(Fériés,Q21)&gt;0,1,0)</formula>
    </cfRule>
  </conditionalFormatting>
  <conditionalFormatting sqref="R22">
    <cfRule type="expression" dxfId="1239" priority="307">
      <formula>IF(COUNTIF(Fériés,Q22)&gt;0,1,0)</formula>
    </cfRule>
  </conditionalFormatting>
  <conditionalFormatting sqref="R22">
    <cfRule type="expression" dxfId="1238" priority="306">
      <formula>IF(COUNTIF(Fériés,Q22)&gt;0,1,0)</formula>
    </cfRule>
  </conditionalFormatting>
  <conditionalFormatting sqref="R23">
    <cfRule type="expression" dxfId="1237" priority="305">
      <formula>IF(COUNTIF(Fériés,Q23)&gt;0,1,0)</formula>
    </cfRule>
  </conditionalFormatting>
  <conditionalFormatting sqref="R23">
    <cfRule type="expression" dxfId="1236" priority="304">
      <formula>IF(COUNTIF(Fériés,Q23)&gt;0,1,0)</formula>
    </cfRule>
  </conditionalFormatting>
  <conditionalFormatting sqref="R24">
    <cfRule type="expression" dxfId="1235" priority="303">
      <formula>IF(COUNTIF(Fériés,Q24)&gt;0,1,0)</formula>
    </cfRule>
  </conditionalFormatting>
  <conditionalFormatting sqref="R24">
    <cfRule type="expression" dxfId="1234" priority="302">
      <formula>IF(COUNTIF(Fériés,Q24)&gt;0,1,0)</formula>
    </cfRule>
  </conditionalFormatting>
  <conditionalFormatting sqref="R25">
    <cfRule type="expression" dxfId="1233" priority="301">
      <formula>IF(COUNTIF(Fériés,Q25)&gt;0,1,0)</formula>
    </cfRule>
  </conditionalFormatting>
  <conditionalFormatting sqref="R25">
    <cfRule type="expression" dxfId="1232" priority="300">
      <formula>IF(COUNTIF(Fériés,Q25)&gt;0,1,0)</formula>
    </cfRule>
  </conditionalFormatting>
  <conditionalFormatting sqref="R26">
    <cfRule type="expression" dxfId="1231" priority="299">
      <formula>IF(COUNTIF(Fériés,Q26)&gt;0,1,0)</formula>
    </cfRule>
  </conditionalFormatting>
  <conditionalFormatting sqref="R26">
    <cfRule type="expression" dxfId="1230" priority="298">
      <formula>IF(COUNTIF(Fériés,Q26)&gt;0,1,0)</formula>
    </cfRule>
  </conditionalFormatting>
  <conditionalFormatting sqref="R27">
    <cfRule type="expression" dxfId="1229" priority="297">
      <formula>IF(COUNTIF(Fériés,Q27)&gt;0,1,0)</formula>
    </cfRule>
  </conditionalFormatting>
  <conditionalFormatting sqref="R27">
    <cfRule type="expression" dxfId="1228" priority="296">
      <formula>IF(COUNTIF(Fériés,Q27)&gt;0,1,0)</formula>
    </cfRule>
  </conditionalFormatting>
  <conditionalFormatting sqref="R28">
    <cfRule type="expression" dxfId="1227" priority="295">
      <formula>IF(COUNTIF(Fériés,Q28)&gt;0,1,0)</formula>
    </cfRule>
  </conditionalFormatting>
  <conditionalFormatting sqref="R28">
    <cfRule type="expression" dxfId="1226" priority="294">
      <formula>IF(COUNTIF(Fériés,Q28)&gt;0,1,0)</formula>
    </cfRule>
  </conditionalFormatting>
  <conditionalFormatting sqref="R29">
    <cfRule type="expression" dxfId="1225" priority="293">
      <formula>IF(COUNTIF(Fériés,Q29)&gt;0,1,0)</formula>
    </cfRule>
  </conditionalFormatting>
  <conditionalFormatting sqref="R29">
    <cfRule type="expression" dxfId="1224" priority="292">
      <formula>IF(COUNTIF(Fériés,Q29)&gt;0,1,0)</formula>
    </cfRule>
  </conditionalFormatting>
  <conditionalFormatting sqref="R30">
    <cfRule type="expression" dxfId="1223" priority="291">
      <formula>IF(COUNTIF(Fériés,Q30)&gt;0,1,0)</formula>
    </cfRule>
  </conditionalFormatting>
  <conditionalFormatting sqref="R30">
    <cfRule type="expression" dxfId="1222" priority="290">
      <formula>IF(COUNTIF(Fériés,Q30)&gt;0,1,0)</formula>
    </cfRule>
  </conditionalFormatting>
  <conditionalFormatting sqref="R31">
    <cfRule type="expression" dxfId="1221" priority="289">
      <formula>IF(COUNTIF(Fériés,Q31)&gt;0,1,0)</formula>
    </cfRule>
  </conditionalFormatting>
  <conditionalFormatting sqref="R31">
    <cfRule type="expression" dxfId="1220" priority="288">
      <formula>IF(COUNTIF(Fériés,Q31)&gt;0,1,0)</formula>
    </cfRule>
  </conditionalFormatting>
  <conditionalFormatting sqref="R32">
    <cfRule type="expression" dxfId="1219" priority="287">
      <formula>IF(COUNTIF(Fériés,Q32)&gt;0,1,0)</formula>
    </cfRule>
  </conditionalFormatting>
  <conditionalFormatting sqref="R32">
    <cfRule type="expression" dxfId="1218" priority="286">
      <formula>IF(COUNTIF(Fériés,Q32)&gt;0,1,0)</formula>
    </cfRule>
  </conditionalFormatting>
  <conditionalFormatting sqref="R33">
    <cfRule type="expression" dxfId="1217" priority="285">
      <formula>IF(COUNTIF(Fériés,Q33)&gt;0,1,0)</formula>
    </cfRule>
  </conditionalFormatting>
  <conditionalFormatting sqref="R33">
    <cfRule type="expression" dxfId="1216" priority="284">
      <formula>IF(COUNTIF(Fériés,Q33)&gt;0,1,0)</formula>
    </cfRule>
  </conditionalFormatting>
  <conditionalFormatting sqref="AA4">
    <cfRule type="expression" dxfId="1215" priority="283">
      <formula>IF(COUNTIF(Fériés,Z4)&gt;0,1,0)</formula>
    </cfRule>
  </conditionalFormatting>
  <conditionalFormatting sqref="AA4">
    <cfRule type="expression" dxfId="1214" priority="282">
      <formula>IF(COUNTIF(Fériés,Z4)&gt;0,1,0)</formula>
    </cfRule>
  </conditionalFormatting>
  <conditionalFormatting sqref="AA5">
    <cfRule type="expression" dxfId="1213" priority="281">
      <formula>IF(COUNTIF(Fériés,Z5)&gt;0,1,0)</formula>
    </cfRule>
  </conditionalFormatting>
  <conditionalFormatting sqref="AA5">
    <cfRule type="expression" dxfId="1212" priority="280">
      <formula>IF(COUNTIF(Fériés,Z5)&gt;0,1,0)</formula>
    </cfRule>
  </conditionalFormatting>
  <conditionalFormatting sqref="AA6">
    <cfRule type="expression" dxfId="1211" priority="279">
      <formula>IF(COUNTIF(Fériés,Z6)&gt;0,1,0)</formula>
    </cfRule>
  </conditionalFormatting>
  <conditionalFormatting sqref="AA6">
    <cfRule type="expression" dxfId="1210" priority="278">
      <formula>IF(COUNTIF(Fériés,Z6)&gt;0,1,0)</formula>
    </cfRule>
  </conditionalFormatting>
  <conditionalFormatting sqref="AA7">
    <cfRule type="expression" dxfId="1209" priority="277">
      <formula>IF(COUNTIF(Fériés,Z7)&gt;0,1,0)</formula>
    </cfRule>
  </conditionalFormatting>
  <conditionalFormatting sqref="AA7">
    <cfRule type="expression" dxfId="1208" priority="276">
      <formula>IF(COUNTIF(Fériés,Z7)&gt;0,1,0)</formula>
    </cfRule>
  </conditionalFormatting>
  <conditionalFormatting sqref="AA8">
    <cfRule type="expression" dxfId="1207" priority="275">
      <formula>IF(COUNTIF(Fériés,Z8)&gt;0,1,0)</formula>
    </cfRule>
  </conditionalFormatting>
  <conditionalFormatting sqref="AA8">
    <cfRule type="expression" dxfId="1206" priority="274">
      <formula>IF(COUNTIF(Fériés,Z8)&gt;0,1,0)</formula>
    </cfRule>
  </conditionalFormatting>
  <conditionalFormatting sqref="AA9:AA16">
    <cfRule type="expression" dxfId="1205" priority="273">
      <formula>IF(COUNTIF(Fériés,Z9)&gt;0,1,0)</formula>
    </cfRule>
  </conditionalFormatting>
  <conditionalFormatting sqref="AA9:AA16">
    <cfRule type="expression" dxfId="1204" priority="272">
      <formula>IF(COUNTIF(Fériés,Z9)&gt;0,1,0)</formula>
    </cfRule>
  </conditionalFormatting>
  <conditionalFormatting sqref="AA17:AA33">
    <cfRule type="expression" dxfId="1203" priority="271">
      <formula>IF(COUNTIF(Fériés,Z17)&gt;0,1,0)</formula>
    </cfRule>
  </conditionalFormatting>
  <conditionalFormatting sqref="AA17:AA33">
    <cfRule type="expression" dxfId="1202" priority="270">
      <formula>IF(COUNTIF(Fériés,Z17)&gt;0,1,0)</formula>
    </cfRule>
  </conditionalFormatting>
  <conditionalFormatting sqref="AB21">
    <cfRule type="cellIs" dxfId="1201" priority="268" operator="equal">
      <formula>"Di"</formula>
    </cfRule>
    <cfRule type="cellIs" dxfId="1200" priority="269" operator="equal">
      <formula>"Sa"</formula>
    </cfRule>
  </conditionalFormatting>
  <conditionalFormatting sqref="AB21">
    <cfRule type="expression" dxfId="1199" priority="266">
      <formula>IF(COUNTIF(Fériés,AC21)&gt;0,1,0)</formula>
    </cfRule>
    <cfRule type="expression" dxfId="1198" priority="267">
      <formula>IF(WEEKDAY(AC21,2)&gt;5,1,0)</formula>
    </cfRule>
  </conditionalFormatting>
  <conditionalFormatting sqref="I5">
    <cfRule type="expression" dxfId="1197" priority="265">
      <formula>IF(COUNTIF(Fériés,H5)&gt;0,1,0)</formula>
    </cfRule>
  </conditionalFormatting>
  <conditionalFormatting sqref="I5">
    <cfRule type="expression" dxfId="1196" priority="263">
      <formula>IF(COUNTIF(Fériés,H5)&gt;0,1,0)</formula>
    </cfRule>
    <cfRule type="expression" dxfId="1195" priority="264">
      <formula>OR($G$5="Di")</formula>
    </cfRule>
  </conditionalFormatting>
  <conditionalFormatting sqref="I6">
    <cfRule type="expression" dxfId="1194" priority="262">
      <formula>IF(COUNTIF(Fériés,H6)&gt;0,1,0)</formula>
    </cfRule>
  </conditionalFormatting>
  <conditionalFormatting sqref="I6">
    <cfRule type="expression" dxfId="1193" priority="260">
      <formula>IF(COUNTIF(Fériés,H6)&gt;0,1,0)</formula>
    </cfRule>
    <cfRule type="expression" dxfId="1192" priority="261">
      <formula>OR($G$6="Di")</formula>
    </cfRule>
  </conditionalFormatting>
  <conditionalFormatting sqref="I7">
    <cfRule type="expression" dxfId="1191" priority="259">
      <formula>IF(COUNTIF(Fériés,H7)&gt;0,1,0)</formula>
    </cfRule>
  </conditionalFormatting>
  <conditionalFormatting sqref="I7">
    <cfRule type="expression" dxfId="1190" priority="257">
      <formula>IF(COUNTIF(Fériés,H7)&gt;0,1,0)</formula>
    </cfRule>
    <cfRule type="expression" dxfId="1189" priority="258">
      <formula>OR($G$7="Di")</formula>
    </cfRule>
  </conditionalFormatting>
  <conditionalFormatting sqref="I9">
    <cfRule type="expression" dxfId="1188" priority="256">
      <formula>IF(COUNTIF(Fériés,H9)&gt;0,1,0)</formula>
    </cfRule>
  </conditionalFormatting>
  <conditionalFormatting sqref="I9">
    <cfRule type="expression" dxfId="1187" priority="254">
      <formula>IF(COUNTIF(Fériés,H9)&gt;0,1,0)</formula>
    </cfRule>
    <cfRule type="expression" dxfId="1186" priority="255">
      <formula>OR($G$9="Di")</formula>
    </cfRule>
  </conditionalFormatting>
  <conditionalFormatting sqref="I10">
    <cfRule type="expression" dxfId="1185" priority="253">
      <formula>IF(COUNTIF(Fériés,H10)&gt;0,1,0)</formula>
    </cfRule>
  </conditionalFormatting>
  <conditionalFormatting sqref="I10">
    <cfRule type="expression" dxfId="1184" priority="251">
      <formula>IF(COUNTIF(Fériés,H10)&gt;0,1,0)</formula>
    </cfRule>
    <cfRule type="expression" dxfId="1183" priority="252">
      <formula>OR($G$10="Di")</formula>
    </cfRule>
  </conditionalFormatting>
  <conditionalFormatting sqref="I11">
    <cfRule type="expression" dxfId="1182" priority="250">
      <formula>IF(COUNTIF(Fériés,H11)&gt;0,1,0)</formula>
    </cfRule>
  </conditionalFormatting>
  <conditionalFormatting sqref="I11">
    <cfRule type="expression" dxfId="1181" priority="248">
      <formula>IF(COUNTIF(Fériés,H11)&gt;0,1,0)</formula>
    </cfRule>
    <cfRule type="expression" dxfId="1180" priority="249">
      <formula>OR($G$11="Di")</formula>
    </cfRule>
  </conditionalFormatting>
  <conditionalFormatting sqref="I8">
    <cfRule type="expression" dxfId="1179" priority="247">
      <formula>IF(COUNTIF(Fériés,H8)&gt;0,1,0)</formula>
    </cfRule>
  </conditionalFormatting>
  <conditionalFormatting sqref="I8">
    <cfRule type="expression" dxfId="1178" priority="245">
      <formula>IF(COUNTIF(Fériés,H8)&gt;0,1,0)</formula>
    </cfRule>
    <cfRule type="expression" dxfId="1177" priority="246">
      <formula>OR($G$8="Di")</formula>
    </cfRule>
  </conditionalFormatting>
  <conditionalFormatting sqref="I12">
    <cfRule type="expression" dxfId="1176" priority="244">
      <formula>IF(COUNTIF(Fériés,H12)&gt;0,1,0)</formula>
    </cfRule>
  </conditionalFormatting>
  <conditionalFormatting sqref="I12">
    <cfRule type="expression" dxfId="1175" priority="242">
      <formula>IF(COUNTIF(Fériés,H12)&gt;0,1,0)</formula>
    </cfRule>
    <cfRule type="expression" dxfId="1174" priority="243">
      <formula>OR($G$12="Di")</formula>
    </cfRule>
  </conditionalFormatting>
  <conditionalFormatting sqref="I13">
    <cfRule type="expression" dxfId="1173" priority="241">
      <formula>IF(COUNTIF(Fériés,H13)&gt;0,1,0)</formula>
    </cfRule>
  </conditionalFormatting>
  <conditionalFormatting sqref="I13">
    <cfRule type="expression" dxfId="1172" priority="239">
      <formula>IF(COUNTIF(Fériés,H13)&gt;0,1,0)</formula>
    </cfRule>
    <cfRule type="expression" dxfId="1171" priority="240">
      <formula>OR($G$13="Di")</formula>
    </cfRule>
  </conditionalFormatting>
  <conditionalFormatting sqref="I14">
    <cfRule type="expression" dxfId="1170" priority="238">
      <formula>IF(COUNTIF(Fériés,H14)&gt;0,1,0)</formula>
    </cfRule>
  </conditionalFormatting>
  <conditionalFormatting sqref="I14">
    <cfRule type="expression" dxfId="1169" priority="236">
      <formula>IF(COUNTIF(Fériés,H14)&gt;0,1,0)</formula>
    </cfRule>
    <cfRule type="expression" dxfId="1168" priority="237">
      <formula>OR($G$14="Di")</formula>
    </cfRule>
  </conditionalFormatting>
  <conditionalFormatting sqref="I15">
    <cfRule type="expression" dxfId="1167" priority="235">
      <formula>IF(COUNTIF(Fériés,H15)&gt;0,1,0)</formula>
    </cfRule>
  </conditionalFormatting>
  <conditionalFormatting sqref="I15">
    <cfRule type="expression" dxfId="1166" priority="233">
      <formula>IF(COUNTIF(Fériés,H15)&gt;0,1,0)</formula>
    </cfRule>
    <cfRule type="expression" dxfId="1165" priority="234">
      <formula>OR($G$15="Di")</formula>
    </cfRule>
  </conditionalFormatting>
  <conditionalFormatting sqref="I16">
    <cfRule type="expression" dxfId="1164" priority="232">
      <formula>IF(COUNTIF(Fériés,H16)&gt;0,1,0)</formula>
    </cfRule>
  </conditionalFormatting>
  <conditionalFormatting sqref="I16">
    <cfRule type="expression" dxfId="1163" priority="230">
      <formula>IF(COUNTIF(Fériés,H16)&gt;0,1,0)</formula>
    </cfRule>
    <cfRule type="expression" dxfId="1162" priority="231">
      <formula>OR($G$16="Di")</formula>
    </cfRule>
  </conditionalFormatting>
  <conditionalFormatting sqref="I17">
    <cfRule type="expression" dxfId="1161" priority="229">
      <formula>IF(COUNTIF(Fériés,H17)&gt;0,1,0)</formula>
    </cfRule>
  </conditionalFormatting>
  <conditionalFormatting sqref="I17">
    <cfRule type="expression" dxfId="1160" priority="227">
      <formula>IF(COUNTIF(Fériés,H17)&gt;0,1,0)</formula>
    </cfRule>
    <cfRule type="expression" dxfId="1159" priority="228">
      <formula>OR($G$17="Di")</formula>
    </cfRule>
  </conditionalFormatting>
  <conditionalFormatting sqref="I18">
    <cfRule type="expression" dxfId="1158" priority="226">
      <formula>IF(COUNTIF(Fériés,H18)&gt;0,1,0)</formula>
    </cfRule>
  </conditionalFormatting>
  <conditionalFormatting sqref="I18">
    <cfRule type="expression" dxfId="1157" priority="224">
      <formula>IF(COUNTIF(Fériés,H18)&gt;0,1,0)</formula>
    </cfRule>
    <cfRule type="expression" dxfId="1156" priority="225">
      <formula>OR($G$18="Di")</formula>
    </cfRule>
  </conditionalFormatting>
  <conditionalFormatting sqref="I19">
    <cfRule type="expression" dxfId="1155" priority="223">
      <formula>IF(COUNTIF(Fériés,H19)&gt;0,1,0)</formula>
    </cfRule>
  </conditionalFormatting>
  <conditionalFormatting sqref="I19">
    <cfRule type="expression" dxfId="1154" priority="221">
      <formula>IF(COUNTIF(Fériés,H19)&gt;0,1,0)</formula>
    </cfRule>
    <cfRule type="expression" dxfId="1153" priority="222">
      <formula>OR($G$19="Di")</formula>
    </cfRule>
  </conditionalFormatting>
  <conditionalFormatting sqref="I20">
    <cfRule type="expression" dxfId="1152" priority="220">
      <formula>IF(COUNTIF(Fériés,H20)&gt;0,1,0)</formula>
    </cfRule>
  </conditionalFormatting>
  <conditionalFormatting sqref="I20">
    <cfRule type="expression" dxfId="1151" priority="218">
      <formula>IF(COUNTIF(Fériés,H20)&gt;0,1,0)</formula>
    </cfRule>
    <cfRule type="expression" dxfId="1150" priority="219">
      <formula>OR($G$20="Di")</formula>
    </cfRule>
  </conditionalFormatting>
  <conditionalFormatting sqref="I21">
    <cfRule type="expression" dxfId="1149" priority="217">
      <formula>IF(COUNTIF(Fériés,H21)&gt;0,1,0)</formula>
    </cfRule>
  </conditionalFormatting>
  <conditionalFormatting sqref="I21">
    <cfRule type="expression" dxfId="1148" priority="215">
      <formula>IF(COUNTIF(Fériés,H21)&gt;0,1,0)</formula>
    </cfRule>
    <cfRule type="expression" dxfId="1147" priority="216">
      <formula>OR($G$21="Di")</formula>
    </cfRule>
  </conditionalFormatting>
  <conditionalFormatting sqref="I22">
    <cfRule type="expression" dxfId="1146" priority="214">
      <formula>IF(COUNTIF(Fériés,H22)&gt;0,1,0)</formula>
    </cfRule>
  </conditionalFormatting>
  <conditionalFormatting sqref="I22">
    <cfRule type="expression" dxfId="1145" priority="212">
      <formula>IF(COUNTIF(Fériés,H22)&gt;0,1,0)</formula>
    </cfRule>
    <cfRule type="expression" dxfId="1144" priority="213">
      <formula>OR($G$22="Di")</formula>
    </cfRule>
  </conditionalFormatting>
  <conditionalFormatting sqref="I23">
    <cfRule type="expression" dxfId="1143" priority="211">
      <formula>IF(COUNTIF(Fériés,H23)&gt;0,1,0)</formula>
    </cfRule>
  </conditionalFormatting>
  <conditionalFormatting sqref="I23">
    <cfRule type="expression" dxfId="1142" priority="209">
      <formula>IF(COUNTIF(Fériés,H23)&gt;0,1,0)</formula>
    </cfRule>
    <cfRule type="expression" dxfId="1141" priority="210">
      <formula>OR($G$23="Di")</formula>
    </cfRule>
  </conditionalFormatting>
  <conditionalFormatting sqref="I24">
    <cfRule type="expression" dxfId="1140" priority="208">
      <formula>IF(COUNTIF(Fériés,H24)&gt;0,1,0)</formula>
    </cfRule>
  </conditionalFormatting>
  <conditionalFormatting sqref="I24">
    <cfRule type="expression" dxfId="1139" priority="206">
      <formula>IF(COUNTIF(Fériés,H24)&gt;0,1,0)</formula>
    </cfRule>
    <cfRule type="expression" dxfId="1138" priority="207">
      <formula>OR($G$24="Di")</formula>
    </cfRule>
  </conditionalFormatting>
  <conditionalFormatting sqref="I25">
    <cfRule type="expression" dxfId="1137" priority="205">
      <formula>IF(COUNTIF(Fériés,H25)&gt;0,1,0)</formula>
    </cfRule>
  </conditionalFormatting>
  <conditionalFormatting sqref="I25">
    <cfRule type="expression" dxfId="1136" priority="203">
      <formula>IF(COUNTIF(Fériés,H25)&gt;0,1,0)</formula>
    </cfRule>
    <cfRule type="expression" dxfId="1135" priority="204">
      <formula>OR($G$25="Di")</formula>
    </cfRule>
  </conditionalFormatting>
  <conditionalFormatting sqref="I26">
    <cfRule type="expression" dxfId="1134" priority="202">
      <formula>IF(COUNTIF(Fériés,H26)&gt;0,1,0)</formula>
    </cfRule>
  </conditionalFormatting>
  <conditionalFormatting sqref="I26">
    <cfRule type="expression" dxfId="1133" priority="200">
      <formula>IF(COUNTIF(Fériés,H26)&gt;0,1,0)</formula>
    </cfRule>
    <cfRule type="expression" dxfId="1132" priority="201">
      <formula>OR($G$26="Di")</formula>
    </cfRule>
  </conditionalFormatting>
  <conditionalFormatting sqref="I27">
    <cfRule type="expression" dxfId="1131" priority="199">
      <formula>IF(COUNTIF(Fériés,H27)&gt;0,1,0)</formula>
    </cfRule>
  </conditionalFormatting>
  <conditionalFormatting sqref="I27">
    <cfRule type="expression" dxfId="1130" priority="197">
      <formula>IF(COUNTIF(Fériés,H27)&gt;0,1,0)</formula>
    </cfRule>
    <cfRule type="expression" dxfId="1129" priority="198">
      <formula>OR($G$27="Di")</formula>
    </cfRule>
  </conditionalFormatting>
  <conditionalFormatting sqref="I28">
    <cfRule type="expression" dxfId="1128" priority="196">
      <formula>IF(COUNTIF(Fériés,H28)&gt;0,1,0)</formula>
    </cfRule>
  </conditionalFormatting>
  <conditionalFormatting sqref="I28">
    <cfRule type="expression" dxfId="1127" priority="194">
      <formula>IF(COUNTIF(Fériés,H28)&gt;0,1,0)</formula>
    </cfRule>
    <cfRule type="expression" dxfId="1126" priority="195">
      <formula>OR($G$28="Di")</formula>
    </cfRule>
  </conditionalFormatting>
  <conditionalFormatting sqref="I29">
    <cfRule type="expression" dxfId="1125" priority="193">
      <formula>IF(COUNTIF(Fériés,H29)&gt;0,1,0)</formula>
    </cfRule>
  </conditionalFormatting>
  <conditionalFormatting sqref="I29">
    <cfRule type="expression" dxfId="1124" priority="191">
      <formula>IF(COUNTIF(Fériés,H29)&gt;0,1,0)</formula>
    </cfRule>
    <cfRule type="expression" dxfId="1123" priority="192">
      <formula>OR($G$29="Di")</formula>
    </cfRule>
  </conditionalFormatting>
  <conditionalFormatting sqref="I30">
    <cfRule type="expression" dxfId="1122" priority="190">
      <formula>IF(COUNTIF(Fériés,H30)&gt;0,1,0)</formula>
    </cfRule>
  </conditionalFormatting>
  <conditionalFormatting sqref="I30">
    <cfRule type="expression" dxfId="1121" priority="188">
      <formula>IF(COUNTIF(Fériés,H30)&gt;0,1,0)</formula>
    </cfRule>
    <cfRule type="expression" dxfId="1120" priority="189">
      <formula>OR($G$30="Di")</formula>
    </cfRule>
  </conditionalFormatting>
  <conditionalFormatting sqref="I31">
    <cfRule type="expression" dxfId="1119" priority="187">
      <formula>IF(COUNTIF(Fériés,H31)&gt;0,1,0)</formula>
    </cfRule>
  </conditionalFormatting>
  <conditionalFormatting sqref="I31">
    <cfRule type="expression" dxfId="1118" priority="185">
      <formula>IF(COUNTIF(Fériés,H31)&gt;0,1,0)</formula>
    </cfRule>
    <cfRule type="expression" dxfId="1117" priority="186">
      <formula>OR($G$31="Di")</formula>
    </cfRule>
  </conditionalFormatting>
  <conditionalFormatting sqref="I32">
    <cfRule type="expression" dxfId="1116" priority="184">
      <formula>IF(COUNTIF(Fériés,H32)&gt;0,1,0)</formula>
    </cfRule>
  </conditionalFormatting>
  <conditionalFormatting sqref="I32">
    <cfRule type="expression" dxfId="1115" priority="182">
      <formula>IF(COUNTIF(Fériés,H32)&gt;0,1,0)</formula>
    </cfRule>
    <cfRule type="expression" dxfId="1114" priority="183">
      <formula>OR($G$32="Di")</formula>
    </cfRule>
  </conditionalFormatting>
  <conditionalFormatting sqref="I33">
    <cfRule type="expression" dxfId="1113" priority="181">
      <formula>IF(COUNTIF(Fériés,H33)&gt;0,1,0)</formula>
    </cfRule>
  </conditionalFormatting>
  <conditionalFormatting sqref="I33">
    <cfRule type="expression" dxfId="1112" priority="179">
      <formula>IF(COUNTIF(Fériés,H33)&gt;0,1,0)</formula>
    </cfRule>
    <cfRule type="expression" dxfId="1111" priority="180">
      <formula>OR($G$33="Di")</formula>
    </cfRule>
  </conditionalFormatting>
  <conditionalFormatting sqref="I34">
    <cfRule type="expression" dxfId="1110" priority="178">
      <formula>IF(COUNTIF(Fériés,H34)&gt;0,1,0)</formula>
    </cfRule>
  </conditionalFormatting>
  <conditionalFormatting sqref="I34">
    <cfRule type="expression" dxfId="1109" priority="176">
      <formula>IF(COUNTIF(Fériés,H34)&gt;0,1,0)</formula>
    </cfRule>
    <cfRule type="expression" dxfId="1108" priority="177">
      <formula>OR($G$34="Di")</formula>
    </cfRule>
  </conditionalFormatting>
  <conditionalFormatting sqref="F4">
    <cfRule type="expression" dxfId="1107" priority="175">
      <formula>IF(COUNTIF(Fériés,E4)&gt;0,1,0)</formula>
    </cfRule>
  </conditionalFormatting>
  <conditionalFormatting sqref="F4">
    <cfRule type="expression" dxfId="1106" priority="173">
      <formula>IF(COUNTIF(Fériés,E4)&gt;0,1,0)</formula>
    </cfRule>
    <cfRule type="expression" dxfId="1105" priority="174">
      <formula>OR($D$4="Di")</formula>
    </cfRule>
  </conditionalFormatting>
  <conditionalFormatting sqref="F10">
    <cfRule type="expression" dxfId="1104" priority="172">
      <formula>IF(COUNTIF(Fériés,E10)&gt;0,1,0)</formula>
    </cfRule>
  </conditionalFormatting>
  <conditionalFormatting sqref="F10">
    <cfRule type="expression" dxfId="1103" priority="170">
      <formula>IF(COUNTIF(Fériés,E10)&gt;0,1,0)</formula>
    </cfRule>
    <cfRule type="expression" dxfId="1102" priority="171">
      <formula>OR($D$10="Di")</formula>
    </cfRule>
  </conditionalFormatting>
  <conditionalFormatting sqref="F9">
    <cfRule type="expression" dxfId="1101" priority="169">
      <formula>IF(COUNTIF(Fériés,E9)&gt;0,1,0)</formula>
    </cfRule>
  </conditionalFormatting>
  <conditionalFormatting sqref="F9">
    <cfRule type="expression" dxfId="1100" priority="167">
      <formula>IF(COUNTIF(Fériés,E9)&gt;0,1,0)</formula>
    </cfRule>
    <cfRule type="expression" dxfId="1099" priority="168">
      <formula>OR($D$9="Di")</formula>
    </cfRule>
  </conditionalFormatting>
  <conditionalFormatting sqref="F5">
    <cfRule type="expression" dxfId="1098" priority="166">
      <formula>IF(COUNTIF(Fériés,E5)&gt;0,1,0)</formula>
    </cfRule>
  </conditionalFormatting>
  <conditionalFormatting sqref="F5">
    <cfRule type="expression" dxfId="1097" priority="164">
      <formula>IF(COUNTIF(Fériés,E5)&gt;0,1,0)</formula>
    </cfRule>
    <cfRule type="expression" dxfId="1096" priority="165">
      <formula>OR($D$5="Di")</formula>
    </cfRule>
  </conditionalFormatting>
  <conditionalFormatting sqref="F6">
    <cfRule type="expression" dxfId="1095" priority="163">
      <formula>IF(COUNTIF(Fériés,E6)&gt;0,1,0)</formula>
    </cfRule>
  </conditionalFormatting>
  <conditionalFormatting sqref="F6">
    <cfRule type="expression" dxfId="1094" priority="161">
      <formula>IF(COUNTIF(Fériés,E6)&gt;0,1,0)</formula>
    </cfRule>
    <cfRule type="expression" dxfId="1093" priority="162">
      <formula>OR($D$6="Di")</formula>
    </cfRule>
  </conditionalFormatting>
  <conditionalFormatting sqref="F7">
    <cfRule type="expression" dxfId="1092" priority="160">
      <formula>IF(COUNTIF(Fériés,E7)&gt;0,1,0)</formula>
    </cfRule>
  </conditionalFormatting>
  <conditionalFormatting sqref="F7">
    <cfRule type="expression" dxfId="1091" priority="158">
      <formula>IF(COUNTIF(Fériés,E7)&gt;0,1,0)</formula>
    </cfRule>
    <cfRule type="expression" dxfId="1090" priority="159">
      <formula>OR($D$7="Di")</formula>
    </cfRule>
  </conditionalFormatting>
  <conditionalFormatting sqref="F8">
    <cfRule type="expression" dxfId="1089" priority="157">
      <formula>IF(COUNTIF(Fériés,E8)&gt;0,1,0)</formula>
    </cfRule>
  </conditionalFormatting>
  <conditionalFormatting sqref="F8">
    <cfRule type="expression" dxfId="1088" priority="155">
      <formula>IF(COUNTIF(Fériés,E8)&gt;0,1,0)</formula>
    </cfRule>
    <cfRule type="expression" dxfId="1087" priority="156">
      <formula>OR($D$8="Di")</formula>
    </cfRule>
  </conditionalFormatting>
  <conditionalFormatting sqref="F11">
    <cfRule type="expression" dxfId="1086" priority="154">
      <formula>IF(COUNTIF(Fériés,E11)&gt;0,1,0)</formula>
    </cfRule>
  </conditionalFormatting>
  <conditionalFormatting sqref="F11">
    <cfRule type="expression" dxfId="1085" priority="152">
      <formula>IF(COUNTIF(Fériés,E11)&gt;0,1,0)</formula>
    </cfRule>
    <cfRule type="expression" dxfId="1084" priority="153">
      <formula>OR($D$11="Di")</formula>
    </cfRule>
  </conditionalFormatting>
  <conditionalFormatting sqref="F12">
    <cfRule type="expression" dxfId="1083" priority="151">
      <formula>IF(COUNTIF(Fériés,E12)&gt;0,1,0)</formula>
    </cfRule>
  </conditionalFormatting>
  <conditionalFormatting sqref="F12">
    <cfRule type="expression" dxfId="1082" priority="149">
      <formula>IF(COUNTIF(Fériés,E12)&gt;0,1,0)</formula>
    </cfRule>
    <cfRule type="expression" dxfId="1081" priority="150">
      <formula>OR($D$12="Di")</formula>
    </cfRule>
  </conditionalFormatting>
  <conditionalFormatting sqref="F13">
    <cfRule type="expression" dxfId="1080" priority="148">
      <formula>IF(COUNTIF(Fériés,E13)&gt;0,1,0)</formula>
    </cfRule>
  </conditionalFormatting>
  <conditionalFormatting sqref="F13">
    <cfRule type="expression" dxfId="1079" priority="146">
      <formula>IF(COUNTIF(Fériés,E13)&gt;0,1,0)</formula>
    </cfRule>
    <cfRule type="expression" dxfId="1078" priority="147">
      <formula>OR($D$13="Di")</formula>
    </cfRule>
  </conditionalFormatting>
  <conditionalFormatting sqref="F14">
    <cfRule type="expression" dxfId="1077" priority="145">
      <formula>IF(COUNTIF(Fériés,E14)&gt;0,1,0)</formula>
    </cfRule>
  </conditionalFormatting>
  <conditionalFormatting sqref="F14">
    <cfRule type="expression" dxfId="1076" priority="143">
      <formula>IF(COUNTIF(Fériés,E14)&gt;0,1,0)</formula>
    </cfRule>
    <cfRule type="expression" dxfId="1075" priority="144">
      <formula>OR($D$14="Di")</formula>
    </cfRule>
  </conditionalFormatting>
  <conditionalFormatting sqref="F15">
    <cfRule type="expression" dxfId="1074" priority="142">
      <formula>IF(COUNTIF(Fériés,E15)&gt;0,1,0)</formula>
    </cfRule>
  </conditionalFormatting>
  <conditionalFormatting sqref="F15">
    <cfRule type="expression" dxfId="1073" priority="140">
      <formula>IF(COUNTIF(Fériés,E15)&gt;0,1,0)</formula>
    </cfRule>
    <cfRule type="expression" dxfId="1072" priority="141">
      <formula>OR($D$15="Di")</formula>
    </cfRule>
  </conditionalFormatting>
  <conditionalFormatting sqref="F16">
    <cfRule type="expression" dxfId="1071" priority="139">
      <formula>IF(COUNTIF(Fériés,E16)&gt;0,1,0)</formula>
    </cfRule>
  </conditionalFormatting>
  <conditionalFormatting sqref="F16">
    <cfRule type="expression" dxfId="1070" priority="137">
      <formula>IF(COUNTIF(Fériés,E16)&gt;0,1,0)</formula>
    </cfRule>
    <cfRule type="expression" dxfId="1069" priority="138">
      <formula>OR($D$16="Di")</formula>
    </cfRule>
  </conditionalFormatting>
  <conditionalFormatting sqref="F17">
    <cfRule type="expression" dxfId="1068" priority="136">
      <formula>IF(COUNTIF(Fériés,E17)&gt;0,1,0)</formula>
    </cfRule>
  </conditionalFormatting>
  <conditionalFormatting sqref="F17">
    <cfRule type="expression" dxfId="1067" priority="134">
      <formula>IF(COUNTIF(Fériés,E17)&gt;0,1,0)</formula>
    </cfRule>
    <cfRule type="expression" dxfId="1066" priority="135">
      <formula>OR($D$17="Di")</formula>
    </cfRule>
  </conditionalFormatting>
  <conditionalFormatting sqref="F18">
    <cfRule type="expression" dxfId="1065" priority="133">
      <formula>IF(COUNTIF(Fériés,E18)&gt;0,1,0)</formula>
    </cfRule>
  </conditionalFormatting>
  <conditionalFormatting sqref="F18">
    <cfRule type="expression" dxfId="1064" priority="131">
      <formula>IF(COUNTIF(Fériés,E18)&gt;0,1,0)</formula>
    </cfRule>
    <cfRule type="expression" dxfId="1063" priority="132">
      <formula>OR($D$18="Di")</formula>
    </cfRule>
  </conditionalFormatting>
  <conditionalFormatting sqref="F19">
    <cfRule type="expression" dxfId="1062" priority="130">
      <formula>IF(COUNTIF(Fériés,E19)&gt;0,1,0)</formula>
    </cfRule>
  </conditionalFormatting>
  <conditionalFormatting sqref="F19">
    <cfRule type="expression" dxfId="1061" priority="128">
      <formula>IF(COUNTIF(Fériés,E19)&gt;0,1,0)</formula>
    </cfRule>
    <cfRule type="expression" dxfId="1060" priority="129">
      <formula>OR($D$19="Di")</formula>
    </cfRule>
  </conditionalFormatting>
  <conditionalFormatting sqref="F20">
    <cfRule type="expression" dxfId="1059" priority="127">
      <formula>IF(COUNTIF(Fériés,E20)&gt;0,1,0)</formula>
    </cfRule>
  </conditionalFormatting>
  <conditionalFormatting sqref="F20">
    <cfRule type="expression" dxfId="1058" priority="125">
      <formula>IF(COUNTIF(Fériés,E20)&gt;0,1,0)</formula>
    </cfRule>
    <cfRule type="expression" dxfId="1057" priority="126">
      <formula>OR($D$20="Di")</formula>
    </cfRule>
  </conditionalFormatting>
  <conditionalFormatting sqref="F21">
    <cfRule type="expression" dxfId="1056" priority="124">
      <formula>IF(COUNTIF(Fériés,E21)&gt;0,1,0)</formula>
    </cfRule>
  </conditionalFormatting>
  <conditionalFormatting sqref="F21">
    <cfRule type="expression" dxfId="1055" priority="122">
      <formula>IF(COUNTIF(Fériés,E21)&gt;0,1,0)</formula>
    </cfRule>
    <cfRule type="expression" dxfId="1054" priority="123">
      <formula>OR($D$21="Di")</formula>
    </cfRule>
  </conditionalFormatting>
  <conditionalFormatting sqref="F23">
    <cfRule type="expression" dxfId="1053" priority="121">
      <formula>IF(COUNTIF(Fériés,E23)&gt;0,1,0)</formula>
    </cfRule>
  </conditionalFormatting>
  <conditionalFormatting sqref="F23">
    <cfRule type="expression" dxfId="1052" priority="119">
      <formula>IF(COUNTIF(Fériés,E23)&gt;0,1,0)</formula>
    </cfRule>
    <cfRule type="expression" dxfId="1051" priority="120">
      <formula>OR($D$23="Di")</formula>
    </cfRule>
  </conditionalFormatting>
  <conditionalFormatting sqref="F24">
    <cfRule type="expression" dxfId="1050" priority="118">
      <formula>IF(COUNTIF(Fériés,E24)&gt;0,1,0)</formula>
    </cfRule>
  </conditionalFormatting>
  <conditionalFormatting sqref="F24">
    <cfRule type="expression" dxfId="1049" priority="116">
      <formula>IF(COUNTIF(Fériés,E24)&gt;0,1,0)</formula>
    </cfRule>
    <cfRule type="expression" dxfId="1048" priority="117">
      <formula>OR($D$24="Di")</formula>
    </cfRule>
  </conditionalFormatting>
  <conditionalFormatting sqref="F22">
    <cfRule type="expression" dxfId="1047" priority="115">
      <formula>IF(COUNTIF(Fériés,E22)&gt;0,1,0)</formula>
    </cfRule>
  </conditionalFormatting>
  <conditionalFormatting sqref="F22">
    <cfRule type="expression" dxfId="1046" priority="113">
      <formula>IF(COUNTIF(Fériés,E22)&gt;0,1,0)</formula>
    </cfRule>
    <cfRule type="expression" dxfId="1045" priority="114">
      <formula>OR($D$22="Di")</formula>
    </cfRule>
  </conditionalFormatting>
  <conditionalFormatting sqref="F25">
    <cfRule type="expression" dxfId="1044" priority="112">
      <formula>IF(COUNTIF(Fériés,E25)&gt;0,1,0)</formula>
    </cfRule>
  </conditionalFormatting>
  <conditionalFormatting sqref="F25">
    <cfRule type="expression" dxfId="1043" priority="110">
      <formula>IF(COUNTIF(Fériés,E25)&gt;0,1,0)</formula>
    </cfRule>
    <cfRule type="expression" dxfId="1042" priority="111">
      <formula>OR($D$25="Di")</formula>
    </cfRule>
  </conditionalFormatting>
  <conditionalFormatting sqref="F26">
    <cfRule type="expression" dxfId="1041" priority="109">
      <formula>IF(COUNTIF(Fériés,E26)&gt;0,1,0)</formula>
    </cfRule>
  </conditionalFormatting>
  <conditionalFormatting sqref="F26">
    <cfRule type="expression" dxfId="1040" priority="107">
      <formula>IF(COUNTIF(Fériés,E26)&gt;0,1,0)</formula>
    </cfRule>
    <cfRule type="expression" dxfId="1039" priority="108">
      <formula>OR($D$26="Di")</formula>
    </cfRule>
  </conditionalFormatting>
  <conditionalFormatting sqref="F27">
    <cfRule type="expression" dxfId="1038" priority="106">
      <formula>IF(COUNTIF(Fériés,E27)&gt;0,1,0)</formula>
    </cfRule>
  </conditionalFormatting>
  <conditionalFormatting sqref="F27">
    <cfRule type="expression" dxfId="1037" priority="104">
      <formula>IF(COUNTIF(Fériés,E27)&gt;0,1,0)</formula>
    </cfRule>
    <cfRule type="expression" dxfId="1036" priority="105">
      <formula>OR($D$27="Di")</formula>
    </cfRule>
  </conditionalFormatting>
  <conditionalFormatting sqref="F28">
    <cfRule type="expression" dxfId="1035" priority="103">
      <formula>IF(COUNTIF(Fériés,E28)&gt;0,1,0)</formula>
    </cfRule>
  </conditionalFormatting>
  <conditionalFormatting sqref="F28">
    <cfRule type="expression" dxfId="1034" priority="101">
      <formula>IF(COUNTIF(Fériés,E28)&gt;0,1,0)</formula>
    </cfRule>
    <cfRule type="expression" dxfId="1033" priority="102">
      <formula>OR($D$28="Di")</formula>
    </cfRule>
  </conditionalFormatting>
  <conditionalFormatting sqref="F29">
    <cfRule type="expression" dxfId="1032" priority="100">
      <formula>IF(COUNTIF(Fériés,E29)&gt;0,1,0)</formula>
    </cfRule>
  </conditionalFormatting>
  <conditionalFormatting sqref="F29">
    <cfRule type="expression" dxfId="1031" priority="98">
      <formula>IF(COUNTIF(Fériés,E29)&gt;0,1,0)</formula>
    </cfRule>
    <cfRule type="expression" dxfId="1030" priority="99">
      <formula>OR($D$29="Di")</formula>
    </cfRule>
  </conditionalFormatting>
  <conditionalFormatting sqref="F30">
    <cfRule type="expression" dxfId="1029" priority="97">
      <formula>IF(COUNTIF(Fériés,E30)&gt;0,1,0)</formula>
    </cfRule>
  </conditionalFormatting>
  <conditionalFormatting sqref="F30">
    <cfRule type="expression" dxfId="1028" priority="95">
      <formula>IF(COUNTIF(Fériés,E30)&gt;0,1,0)</formula>
    </cfRule>
    <cfRule type="expression" dxfId="1027" priority="96">
      <formula>OR($D$30="Di")</formula>
    </cfRule>
  </conditionalFormatting>
  <conditionalFormatting sqref="F31">
    <cfRule type="expression" dxfId="1026" priority="94">
      <formula>IF(COUNTIF(Fériés,E31)&gt;0,1,0)</formula>
    </cfRule>
  </conditionalFormatting>
  <conditionalFormatting sqref="F31">
    <cfRule type="expression" dxfId="1025" priority="92">
      <formula>IF(COUNTIF(Fériés,E31)&gt;0,1,0)</formula>
    </cfRule>
    <cfRule type="expression" dxfId="1024" priority="93">
      <formula>OR($D$31="Di")</formula>
    </cfRule>
  </conditionalFormatting>
  <conditionalFormatting sqref="F32">
    <cfRule type="expression" dxfId="1023" priority="91">
      <formula>IF(COUNTIF(Fériés,E32)&gt;0,1,0)</formula>
    </cfRule>
  </conditionalFormatting>
  <conditionalFormatting sqref="F32">
    <cfRule type="expression" dxfId="1022" priority="89">
      <formula>IF(COUNTIF(Fériés,E32)&gt;0,1,0)</formula>
    </cfRule>
    <cfRule type="expression" dxfId="1021" priority="90">
      <formula>OR($D$32="Di")</formula>
    </cfRule>
  </conditionalFormatting>
  <conditionalFormatting sqref="C6">
    <cfRule type="expression" dxfId="1020" priority="88">
      <formula>IF(COUNTIF(Fériés,B6)&gt;0,1,0)</formula>
    </cfRule>
  </conditionalFormatting>
  <conditionalFormatting sqref="C6">
    <cfRule type="expression" dxfId="1019" priority="86">
      <formula>IF(COUNTIF(Fériés,B6)&gt;0,1,0)</formula>
    </cfRule>
    <cfRule type="expression" dxfId="1018" priority="87">
      <formula>OR($A$6="Di")</formula>
    </cfRule>
  </conditionalFormatting>
  <conditionalFormatting sqref="C7">
    <cfRule type="expression" dxfId="1017" priority="1">
      <formula>IF(J2=1,"Cours","")</formula>
    </cfRule>
    <cfRule type="expression" dxfId="1016" priority="84">
      <formula>IF(COUNTIF(Fériés,B7)&gt;0,1,0)</formula>
    </cfRule>
  </conditionalFormatting>
  <conditionalFormatting sqref="C7">
    <cfRule type="expression" dxfId="1015" priority="83">
      <formula>IF(COUNTIF(Fériés,B7)&gt;0,1,0)</formula>
    </cfRule>
    <cfRule type="expression" dxfId="1014" priority="85">
      <formula>OR($A$7="Di")</formula>
    </cfRule>
  </conditionalFormatting>
  <conditionalFormatting sqref="C8">
    <cfRule type="expression" dxfId="1013" priority="81">
      <formula>IF(COUNTIF(Fériés,B8)&gt;0,1,0)</formula>
    </cfRule>
  </conditionalFormatting>
  <conditionalFormatting sqref="C8">
    <cfRule type="expression" dxfId="1012" priority="80">
      <formula>IF(COUNTIF(Fériés,B8)&gt;0,1,0)</formula>
    </cfRule>
    <cfRule type="expression" dxfId="1011" priority="82">
      <formula>OR($A$8="Di")</formula>
    </cfRule>
  </conditionalFormatting>
  <conditionalFormatting sqref="C9">
    <cfRule type="expression" dxfId="1010" priority="79">
      <formula>IF(COUNTIF(Fériés,B9)&gt;0,1,0)</formula>
    </cfRule>
  </conditionalFormatting>
  <conditionalFormatting sqref="C9">
    <cfRule type="expression" dxfId="1009" priority="77">
      <formula>IF(COUNTIF(Fériés,B9)&gt;0,1,0)</formula>
    </cfRule>
    <cfRule type="expression" dxfId="1008" priority="78">
      <formula>OR($A$9="Di")</formula>
    </cfRule>
  </conditionalFormatting>
  <conditionalFormatting sqref="C10">
    <cfRule type="expression" dxfId="1007" priority="76">
      <formula>IF(COUNTIF(Fériés,B10)&gt;0,1,0)</formula>
    </cfRule>
  </conditionalFormatting>
  <conditionalFormatting sqref="C10">
    <cfRule type="expression" dxfId="1006" priority="74">
      <formula>IF(COUNTIF(Fériés,B10)&gt;0,1,0)</formula>
    </cfRule>
    <cfRule type="expression" dxfId="1005" priority="75">
      <formula>OR($A$10="Di")</formula>
    </cfRule>
  </conditionalFormatting>
  <conditionalFormatting sqref="C11">
    <cfRule type="expression" dxfId="1004" priority="73">
      <formula>IF(COUNTIF(Fériés,B11)&gt;0,1,0)</formula>
    </cfRule>
  </conditionalFormatting>
  <conditionalFormatting sqref="C11">
    <cfRule type="expression" dxfId="1003" priority="71">
      <formula>IF(COUNTIF(Fériés,B11)&gt;0,1,0)</formula>
    </cfRule>
    <cfRule type="expression" dxfId="1002" priority="72">
      <formula>OR($A$11="Di")</formula>
    </cfRule>
  </conditionalFormatting>
  <conditionalFormatting sqref="C12">
    <cfRule type="expression" dxfId="1001" priority="70">
      <formula>IF(COUNTIF(Fériés,B12)&gt;0,1,0)</formula>
    </cfRule>
  </conditionalFormatting>
  <conditionalFormatting sqref="C12">
    <cfRule type="expression" dxfId="1000" priority="68">
      <formula>IF(COUNTIF(Fériés,B12)&gt;0,1,0)</formula>
    </cfRule>
    <cfRule type="expression" dxfId="999" priority="69">
      <formula>OR($A$12="Di")</formula>
    </cfRule>
  </conditionalFormatting>
  <conditionalFormatting sqref="C13">
    <cfRule type="expression" dxfId="998" priority="67">
      <formula>IF(COUNTIF(Fériés,B13)&gt;0,1,0)</formula>
    </cfRule>
  </conditionalFormatting>
  <conditionalFormatting sqref="C13">
    <cfRule type="expression" dxfId="997" priority="65">
      <formula>IF(COUNTIF(Fériés,B13)&gt;0,1,0)</formula>
    </cfRule>
    <cfRule type="expression" dxfId="996" priority="66">
      <formula>OR($A$13="Di")</formula>
    </cfRule>
  </conditionalFormatting>
  <conditionalFormatting sqref="C14">
    <cfRule type="expression" dxfId="995" priority="64">
      <formula>IF(COUNTIF(Fériés,B14)&gt;0,1,0)</formula>
    </cfRule>
  </conditionalFormatting>
  <conditionalFormatting sqref="C14">
    <cfRule type="expression" dxfId="994" priority="62">
      <formula>IF(COUNTIF(Fériés,B14)&gt;0,1,0)</formula>
    </cfRule>
    <cfRule type="expression" dxfId="993" priority="63">
      <formula>OR($A$14="Di")</formula>
    </cfRule>
  </conditionalFormatting>
  <conditionalFormatting sqref="C15">
    <cfRule type="expression" dxfId="992" priority="61">
      <formula>IF(COUNTIF(Fériés,B15)&gt;0,1,0)</formula>
    </cfRule>
  </conditionalFormatting>
  <conditionalFormatting sqref="C15">
    <cfRule type="expression" dxfId="991" priority="59">
      <formula>IF(COUNTIF(Fériés,B15)&gt;0,1,0)</formula>
    </cfRule>
    <cfRule type="expression" dxfId="990" priority="60">
      <formula>OR($A$15="Di")</formula>
    </cfRule>
  </conditionalFormatting>
  <conditionalFormatting sqref="C16">
    <cfRule type="expression" dxfId="989" priority="58">
      <formula>IF(COUNTIF(Fériés,B16)&gt;0,1,0)</formula>
    </cfRule>
  </conditionalFormatting>
  <conditionalFormatting sqref="C16">
    <cfRule type="expression" dxfId="988" priority="56">
      <formula>IF(COUNTIF(Fériés,B16)&gt;0,1,0)</formula>
    </cfRule>
    <cfRule type="expression" dxfId="987" priority="57">
      <formula>OR($A$16="Di")</formula>
    </cfRule>
  </conditionalFormatting>
  <conditionalFormatting sqref="C17">
    <cfRule type="expression" dxfId="986" priority="55">
      <formula>IF(COUNTIF(Fériés,B17)&gt;0,1,0)</formula>
    </cfRule>
  </conditionalFormatting>
  <conditionalFormatting sqref="C17">
    <cfRule type="expression" dxfId="985" priority="53">
      <formula>IF(COUNTIF(Fériés,B17)&gt;0,1,0)</formula>
    </cfRule>
    <cfRule type="expression" dxfId="984" priority="54">
      <formula>OR($A$17="Di")</formula>
    </cfRule>
  </conditionalFormatting>
  <conditionalFormatting sqref="C18">
    <cfRule type="expression" dxfId="983" priority="52">
      <formula>IF(COUNTIF(Fériés,B18)&gt;0,1,0)</formula>
    </cfRule>
  </conditionalFormatting>
  <conditionalFormatting sqref="C18">
    <cfRule type="expression" dxfId="982" priority="50">
      <formula>IF(COUNTIF(Fériés,B18)&gt;0,1,0)</formula>
    </cfRule>
    <cfRule type="expression" dxfId="981" priority="51">
      <formula>OR($A$18="Di")</formula>
    </cfRule>
  </conditionalFormatting>
  <conditionalFormatting sqref="C19">
    <cfRule type="expression" dxfId="980" priority="49">
      <formula>IF(COUNTIF(Fériés,B19)&gt;0,1,0)</formula>
    </cfRule>
  </conditionalFormatting>
  <conditionalFormatting sqref="C19">
    <cfRule type="expression" dxfId="979" priority="47">
      <formula>IF(COUNTIF(Fériés,B19)&gt;0,1,0)</formula>
    </cfRule>
    <cfRule type="expression" dxfId="978" priority="48">
      <formula>OR($A$19="Di")</formula>
    </cfRule>
  </conditionalFormatting>
  <conditionalFormatting sqref="C20">
    <cfRule type="expression" dxfId="977" priority="46">
      <formula>IF(COUNTIF(Fériés,B20)&gt;0,1,0)</formula>
    </cfRule>
  </conditionalFormatting>
  <conditionalFormatting sqref="C20">
    <cfRule type="expression" dxfId="976" priority="44">
      <formula>IF(COUNTIF(Fériés,B20)&gt;0,1,0)</formula>
    </cfRule>
    <cfRule type="expression" dxfId="975" priority="45">
      <formula>OR($A$20="Di")</formula>
    </cfRule>
  </conditionalFormatting>
  <conditionalFormatting sqref="C21">
    <cfRule type="expression" dxfId="974" priority="43">
      <formula>IF(COUNTIF(Fériés,B21)&gt;0,1,0)</formula>
    </cfRule>
  </conditionalFormatting>
  <conditionalFormatting sqref="C21">
    <cfRule type="expression" dxfId="973" priority="41">
      <formula>IF(COUNTIF(Fériés,B21)&gt;0,1,0)</formula>
    </cfRule>
    <cfRule type="expression" dxfId="972" priority="42">
      <formula>OR($A$21="Di")</formula>
    </cfRule>
  </conditionalFormatting>
  <conditionalFormatting sqref="C22">
    <cfRule type="expression" dxfId="971" priority="40">
      <formula>IF(COUNTIF(Fériés,B22)&gt;0,1,0)</formula>
    </cfRule>
  </conditionalFormatting>
  <conditionalFormatting sqref="C22">
    <cfRule type="expression" dxfId="970" priority="38">
      <formula>IF(COUNTIF(Fériés,B22)&gt;0,1,0)</formula>
    </cfRule>
    <cfRule type="expression" dxfId="969" priority="39">
      <formula>OR($A$22="Di")</formula>
    </cfRule>
  </conditionalFormatting>
  <conditionalFormatting sqref="C23">
    <cfRule type="expression" dxfId="968" priority="37">
      <formula>IF(COUNTIF(Fériés,B23)&gt;0,1,0)</formula>
    </cfRule>
  </conditionalFormatting>
  <conditionalFormatting sqref="C23">
    <cfRule type="expression" dxfId="967" priority="35">
      <formula>IF(COUNTIF(Fériés,B23)&gt;0,1,0)</formula>
    </cfRule>
    <cfRule type="expression" dxfId="966" priority="36">
      <formula>OR($A$23="Di")</formula>
    </cfRule>
  </conditionalFormatting>
  <conditionalFormatting sqref="C24">
    <cfRule type="expression" dxfId="965" priority="34">
      <formula>IF(COUNTIF(Fériés,B24)&gt;0,1,0)</formula>
    </cfRule>
  </conditionalFormatting>
  <conditionalFormatting sqref="C24">
    <cfRule type="expression" dxfId="964" priority="32">
      <formula>IF(COUNTIF(Fériés,B24)&gt;0,1,0)</formula>
    </cfRule>
    <cfRule type="expression" dxfId="963" priority="33">
      <formula>OR($A$24="Di")</formula>
    </cfRule>
  </conditionalFormatting>
  <conditionalFormatting sqref="C25">
    <cfRule type="expression" dxfId="962" priority="31">
      <formula>IF(COUNTIF(Fériés,B25)&gt;0,1,0)</formula>
    </cfRule>
  </conditionalFormatting>
  <conditionalFormatting sqref="C25">
    <cfRule type="expression" dxfId="961" priority="29">
      <formula>IF(COUNTIF(Fériés,B25)&gt;0,1,0)</formula>
    </cfRule>
    <cfRule type="expression" dxfId="960" priority="30">
      <formula>OR($A$25="Di")</formula>
    </cfRule>
  </conditionalFormatting>
  <conditionalFormatting sqref="C26">
    <cfRule type="expression" dxfId="959" priority="28">
      <formula>IF(COUNTIF(Fériés,B26)&gt;0,1,0)</formula>
    </cfRule>
  </conditionalFormatting>
  <conditionalFormatting sqref="C26">
    <cfRule type="expression" dxfId="958" priority="26">
      <formula>IF(COUNTIF(Fériés,B26)&gt;0,1,0)</formula>
    </cfRule>
    <cfRule type="expression" dxfId="957" priority="27">
      <formula>OR($A$26="Di")</formula>
    </cfRule>
  </conditionalFormatting>
  <conditionalFormatting sqref="C27">
    <cfRule type="expression" dxfId="956" priority="25">
      <formula>IF(COUNTIF(Fériés,B27)&gt;0,1,0)</formula>
    </cfRule>
  </conditionalFormatting>
  <conditionalFormatting sqref="C27">
    <cfRule type="expression" dxfId="955" priority="23">
      <formula>IF(COUNTIF(Fériés,B27)&gt;0,1,0)</formula>
    </cfRule>
    <cfRule type="expression" dxfId="954" priority="24">
      <formula>OR($A$27="Di")</formula>
    </cfRule>
  </conditionalFormatting>
  <conditionalFormatting sqref="C28">
    <cfRule type="expression" dxfId="953" priority="22">
      <formula>IF(COUNTIF(Fériés,B28)&gt;0,1,0)</formula>
    </cfRule>
  </conditionalFormatting>
  <conditionalFormatting sqref="C28">
    <cfRule type="expression" dxfId="952" priority="20">
      <formula>IF(COUNTIF(Fériés,B28)&gt;0,1,0)</formula>
    </cfRule>
    <cfRule type="expression" dxfId="951" priority="21">
      <formula>OR($A$28="Di")</formula>
    </cfRule>
  </conditionalFormatting>
  <conditionalFormatting sqref="C29">
    <cfRule type="expression" dxfId="950" priority="19">
      <formula>IF(COUNTIF(Fériés,B29)&gt;0,1,0)</formula>
    </cfRule>
  </conditionalFormatting>
  <conditionalFormatting sqref="C29">
    <cfRule type="expression" dxfId="949" priority="17">
      <formula>IF(COUNTIF(Fériés,B29)&gt;0,1,0)</formula>
    </cfRule>
    <cfRule type="expression" dxfId="948" priority="18">
      <formula>OR($A$29="Di")</formula>
    </cfRule>
  </conditionalFormatting>
  <conditionalFormatting sqref="C30">
    <cfRule type="expression" dxfId="947" priority="16">
      <formula>IF(COUNTIF(Fériés,B30)&gt;0,1,0)</formula>
    </cfRule>
  </conditionalFormatting>
  <conditionalFormatting sqref="C30">
    <cfRule type="expression" dxfId="946" priority="14">
      <formula>IF(COUNTIF(Fériés,B30)&gt;0,1,0)</formula>
    </cfRule>
    <cfRule type="expression" dxfId="945" priority="15">
      <formula>OR($A$30="Di")</formula>
    </cfRule>
  </conditionalFormatting>
  <conditionalFormatting sqref="C31">
    <cfRule type="expression" dxfId="944" priority="13">
      <formula>IF(COUNTIF(Fériés,B31)&gt;0,1,0)</formula>
    </cfRule>
  </conditionalFormatting>
  <conditionalFormatting sqref="C31">
    <cfRule type="expression" dxfId="943" priority="11">
      <formula>IF(COUNTIF(Fériés,B31)&gt;0,1,0)</formula>
    </cfRule>
    <cfRule type="expression" dxfId="942" priority="12">
      <formula>OR($A$31="Di")</formula>
    </cfRule>
  </conditionalFormatting>
  <conditionalFormatting sqref="C32">
    <cfRule type="expression" dxfId="941" priority="10">
      <formula>IF(COUNTIF(Fériés,B32)&gt;0,1,0)</formula>
    </cfRule>
  </conditionalFormatting>
  <conditionalFormatting sqref="C32">
    <cfRule type="expression" dxfId="940" priority="8">
      <formula>IF(COUNTIF(Fériés,B32)&gt;0,1,0)</formula>
    </cfRule>
    <cfRule type="expression" dxfId="939" priority="9">
      <formula>OR($A$32="Di")</formula>
    </cfRule>
  </conditionalFormatting>
  <conditionalFormatting sqref="C33">
    <cfRule type="expression" dxfId="938" priority="7">
      <formula>IF(COUNTIF(Fériés,B33)&gt;0,1,0)</formula>
    </cfRule>
  </conditionalFormatting>
  <conditionalFormatting sqref="C33">
    <cfRule type="expression" dxfId="937" priority="5">
      <formula>IF(COUNTIF(Fériés,B33)&gt;0,1,0)</formula>
    </cfRule>
    <cfRule type="expression" dxfId="936" priority="6">
      <formula>OR($A$33="Di")</formula>
    </cfRule>
  </conditionalFormatting>
  <conditionalFormatting sqref="C34">
    <cfRule type="expression" dxfId="935" priority="4">
      <formula>IF(COUNTIF(Fériés,B34)&gt;0,1,0)</formula>
    </cfRule>
  </conditionalFormatting>
  <conditionalFormatting sqref="C34">
    <cfRule type="expression" dxfId="934" priority="2">
      <formula>IF(COUNTIF(Fériés,B34)&gt;0,1,0)</formula>
    </cfRule>
    <cfRule type="expression" dxfId="933" priority="3">
      <formula>OR($A$34="Di")</formula>
    </cfRule>
  </conditionalFormatting>
  <dataValidations count="1">
    <dataValidation type="list" allowBlank="1" showInputMessage="1" showErrorMessage="1" sqref="AK5" xr:uid="{D778FBD2-B562-4403-A378-7A0CEEFE43F2}">
      <formula1>#REF!</formula1>
    </dataValidation>
  </dataValidations>
  <printOptions horizontalCentered="1"/>
  <pageMargins left="0" right="0" top="0.55118110236220474" bottom="0.15748031496062992" header="0.51181102362204722" footer="0.11811023622047245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Spinner 1">
              <controlPr defaultSize="0" autoPict="0">
                <anchor moveWithCells="1" sizeWithCells="1">
                  <from>
                    <xdr:col>35</xdr:col>
                    <xdr:colOff>142875</xdr:colOff>
                    <xdr:row>0</xdr:row>
                    <xdr:rowOff>57150</xdr:rowOff>
                  </from>
                  <to>
                    <xdr:col>35</xdr:col>
                    <xdr:colOff>447675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DFCB-2580-495C-AC21-066DC279B414}">
  <dimension ref="A1:AJ35"/>
  <sheetViews>
    <sheetView workbookViewId="0">
      <selection activeCell="T36" sqref="T36"/>
    </sheetView>
  </sheetViews>
  <sheetFormatPr baseColWidth="10" defaultRowHeight="15" x14ac:dyDescent="0.25"/>
  <cols>
    <col min="1" max="2" width="2.42578125" style="6" customWidth="1"/>
    <col min="3" max="3" width="7.140625" style="6" customWidth="1"/>
    <col min="4" max="5" width="2.42578125" style="6" customWidth="1"/>
    <col min="6" max="6" width="7.140625" style="6" customWidth="1"/>
    <col min="7" max="7" width="2.42578125" style="6" customWidth="1"/>
    <col min="8" max="8" width="2.5703125" style="6" customWidth="1"/>
    <col min="9" max="9" width="7.140625" style="6" customWidth="1"/>
    <col min="10" max="10" width="2.42578125" style="6" customWidth="1"/>
    <col min="11" max="11" width="2.5703125" style="6" customWidth="1"/>
    <col min="12" max="12" width="7.140625" style="6" customWidth="1"/>
    <col min="13" max="13" width="2.42578125" style="6" customWidth="1"/>
    <col min="14" max="14" width="2.5703125" style="6" customWidth="1"/>
    <col min="15" max="15" width="7.140625" style="6" customWidth="1"/>
    <col min="16" max="16" width="2.42578125" style="6" customWidth="1"/>
    <col min="17" max="17" width="2.5703125" style="6" customWidth="1"/>
    <col min="18" max="18" width="7.140625" style="6" customWidth="1"/>
    <col min="19" max="19" width="2.42578125" style="6" customWidth="1"/>
    <col min="20" max="20" width="2.5703125" style="6" customWidth="1"/>
    <col min="21" max="21" width="6.42578125" style="6" customWidth="1"/>
    <col min="22" max="22" width="2.42578125" style="6" customWidth="1"/>
    <col min="23" max="23" width="2.5703125" style="6" customWidth="1"/>
    <col min="24" max="24" width="6.42578125" style="6" customWidth="1"/>
    <col min="25" max="25" width="2.42578125" style="6" customWidth="1"/>
    <col min="26" max="26" width="2.5703125" style="6" customWidth="1"/>
    <col min="27" max="27" width="7.140625" style="6" customWidth="1"/>
    <col min="28" max="28" width="2.42578125" style="6" customWidth="1"/>
    <col min="29" max="29" width="2.5703125" style="6" customWidth="1"/>
    <col min="30" max="30" width="7.140625" style="6" customWidth="1"/>
    <col min="31" max="31" width="2.42578125" style="6" customWidth="1"/>
    <col min="32" max="32" width="2.5703125" style="6" customWidth="1"/>
    <col min="33" max="33" width="7.140625" style="6" customWidth="1"/>
    <col min="34" max="34" width="2.42578125" style="6" customWidth="1"/>
    <col min="35" max="35" width="2.5703125" style="6" customWidth="1"/>
    <col min="36" max="36" width="7.140625" style="6" customWidth="1"/>
    <col min="37" max="16384" width="11.42578125" style="6"/>
  </cols>
  <sheetData>
    <row r="1" spans="1:36" ht="21" x14ac:dyDescent="0.25">
      <c r="A1" s="55" t="str">
        <f>"Planification Annuelle "&amp;An</f>
        <v>Planification Annuelle 2020</v>
      </c>
      <c r="B1" s="55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6"/>
      <c r="AG1" s="56"/>
      <c r="AH1" s="56"/>
      <c r="AI1" s="56"/>
      <c r="AJ1" s="56"/>
    </row>
    <row r="2" spans="1:36" ht="18.75" customHeight="1" x14ac:dyDescent="0.25">
      <c r="A2" s="60" t="s">
        <v>33</v>
      </c>
      <c r="B2" s="58"/>
      <c r="C2" s="65" t="s">
        <v>38</v>
      </c>
      <c r="D2" s="58"/>
      <c r="E2" s="58"/>
      <c r="F2" s="58"/>
      <c r="G2" s="58"/>
      <c r="H2" s="58"/>
      <c r="I2" s="58"/>
      <c r="J2" s="58"/>
      <c r="K2" s="59"/>
      <c r="L2" s="59"/>
      <c r="M2" s="59"/>
      <c r="N2" s="58"/>
      <c r="O2" s="60" t="s">
        <v>32</v>
      </c>
      <c r="P2" s="58"/>
      <c r="Q2" s="65" t="s">
        <v>37</v>
      </c>
      <c r="R2" s="6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x14ac:dyDescent="0.25">
      <c r="A3" s="61" t="s">
        <v>0</v>
      </c>
      <c r="B3" s="62"/>
      <c r="C3" s="63"/>
      <c r="D3" s="61" t="s">
        <v>1</v>
      </c>
      <c r="E3" s="62"/>
      <c r="F3" s="63"/>
      <c r="G3" s="61" t="s">
        <v>2</v>
      </c>
      <c r="H3" s="62"/>
      <c r="I3" s="63"/>
      <c r="J3" s="61" t="s">
        <v>3</v>
      </c>
      <c r="K3" s="62"/>
      <c r="L3" s="63"/>
      <c r="M3" s="61" t="s">
        <v>4</v>
      </c>
      <c r="N3" s="62"/>
      <c r="O3" s="63"/>
      <c r="P3" s="61" t="s">
        <v>5</v>
      </c>
      <c r="Q3" s="62"/>
      <c r="R3" s="63"/>
      <c r="S3" s="61" t="s">
        <v>6</v>
      </c>
      <c r="T3" s="62"/>
      <c r="U3" s="63"/>
      <c r="V3" s="61" t="s">
        <v>7</v>
      </c>
      <c r="W3" s="62"/>
      <c r="X3" s="63"/>
      <c r="Y3" s="61" t="s">
        <v>8</v>
      </c>
      <c r="Z3" s="62"/>
      <c r="AA3" s="63"/>
      <c r="AB3" s="61" t="s">
        <v>9</v>
      </c>
      <c r="AC3" s="62"/>
      <c r="AD3" s="63"/>
      <c r="AE3" s="61" t="s">
        <v>10</v>
      </c>
      <c r="AF3" s="62"/>
      <c r="AG3" s="63"/>
      <c r="AH3" s="61" t="s">
        <v>11</v>
      </c>
      <c r="AI3" s="62"/>
      <c r="AJ3" s="63"/>
    </row>
    <row r="4" spans="1:36" x14ac:dyDescent="0.25">
      <c r="A4" s="52" t="str">
        <f>CHOOSE(WEEKDAY(B4,2),"Lu","Ma","Me","Je","Ve","Sa","Di")</f>
        <v>Me</v>
      </c>
      <c r="B4" s="67">
        <f>VALUE("01/01/"&amp;An)</f>
        <v>43831</v>
      </c>
      <c r="C4" s="75" t="s">
        <v>36</v>
      </c>
      <c r="D4" s="52" t="str">
        <f>CHOOSE(WEEKDAY(E4,2),"Lu","Ma","Me","Je","Ve","Sa","Di")</f>
        <v>Sa</v>
      </c>
      <c r="E4" s="67">
        <f>VALUE("01/02/"&amp;An)</f>
        <v>43862</v>
      </c>
      <c r="F4" s="75"/>
      <c r="G4" s="52" t="str">
        <f>CHOOSE(WEEKDAY(H4,2),"Lu","Ma","Me","Je","Ve","Sa","Di")</f>
        <v>Di</v>
      </c>
      <c r="H4" s="67">
        <f>VALUE("01/03/"&amp;An)</f>
        <v>43891</v>
      </c>
      <c r="I4" s="75" t="s">
        <v>36</v>
      </c>
      <c r="J4" s="52" t="str">
        <f t="shared" ref="J4:J33" si="0">CHOOSE(WEEKDAY(K4,2),"Lu","Ma","Me","Je","Ve","Sa","Di")</f>
        <v>Me</v>
      </c>
      <c r="K4" s="67">
        <f>VALUE("01/04/"&amp;An)</f>
        <v>43922</v>
      </c>
      <c r="L4" s="75"/>
      <c r="M4" s="52" t="str">
        <f>CHOOSE(WEEKDAY(N4,2),"Lu","Ma","Me","Je","Ve","Sa","Di")</f>
        <v>Ve</v>
      </c>
      <c r="N4" s="67">
        <f>VALUE("01/05/"&amp;An)</f>
        <v>43952</v>
      </c>
      <c r="O4" s="75" t="s">
        <v>36</v>
      </c>
      <c r="P4" s="52" t="str">
        <f>CHOOSE(WEEKDAY(Q4,2),"Lu","Ma","Me","Je","Ve","Sa","Di")</f>
        <v>Lu</v>
      </c>
      <c r="Q4" s="67">
        <f>VALUE("01/06/"&amp;An)</f>
        <v>43983</v>
      </c>
      <c r="R4" s="75"/>
      <c r="S4" s="52" t="str">
        <f>CHOOSE(WEEKDAY(T4,2),"Lu","Ma","Me","Je","Ve","Sa","Di")</f>
        <v>Me</v>
      </c>
      <c r="T4" s="67">
        <f>VALUE("01/07/"&amp;An)</f>
        <v>44013</v>
      </c>
      <c r="U4" s="72"/>
      <c r="V4" s="52" t="str">
        <f>CHOOSE(WEEKDAY(W4,2),"Lu","Ma","Me","Je","Ve","Sa","Di")</f>
        <v>Sa</v>
      </c>
      <c r="W4" s="67">
        <f>VALUE("01/08/"&amp;An)</f>
        <v>44044</v>
      </c>
      <c r="X4" s="75" t="s">
        <v>36</v>
      </c>
      <c r="Y4" s="52" t="str">
        <f>CHOOSE(WEEKDAY(Z4,2),"Lu","Ma","Me","Je","Ve","Sa","Di")</f>
        <v>Ma</v>
      </c>
      <c r="Z4" s="71">
        <f>VALUE("01/09/"&amp;An)</f>
        <v>44075</v>
      </c>
      <c r="AA4" s="75"/>
      <c r="AB4" s="52" t="str">
        <f>CHOOSE(WEEKDAY(AC4,2),"Lu","Ma","Me","Je","Ve","Sa","Di")</f>
        <v>Je</v>
      </c>
      <c r="AC4" s="71">
        <f>VALUE("01/10/"&amp;An)</f>
        <v>44105</v>
      </c>
      <c r="AD4" s="72"/>
      <c r="AE4" s="52" t="str">
        <f>CHOOSE(WEEKDAY(AF4,2),"Lu","Ma","Me","Je","Ve","Sa","Di")</f>
        <v>Di</v>
      </c>
      <c r="AF4" s="71">
        <f>VALUE("01/11/"&amp;An)</f>
        <v>44136</v>
      </c>
      <c r="AG4" s="72"/>
      <c r="AH4" s="52" t="str">
        <f>CHOOSE(WEEKDAY(AI4,2),"Lu","Ma","Me","Je","Ve","Sa","Di")</f>
        <v>Ma</v>
      </c>
      <c r="AI4" s="71">
        <f>VALUE("01/12/"&amp;An)</f>
        <v>44166</v>
      </c>
      <c r="AJ4" s="72"/>
    </row>
    <row r="5" spans="1:36" x14ac:dyDescent="0.25">
      <c r="A5" s="53" t="str">
        <f t="shared" ref="A5:A34" si="1">CHOOSE(WEEKDAY(B5,2),"Lu","Ma","Me","Je","Ve","Sa","Di")</f>
        <v>Je</v>
      </c>
      <c r="B5" s="68">
        <f>B4+1</f>
        <v>43832</v>
      </c>
      <c r="C5" s="75" t="s">
        <v>36</v>
      </c>
      <c r="D5" s="53" t="str">
        <f t="shared" ref="D5:D31" si="2">CHOOSE(WEEKDAY(E5,2),"Lu","Ma","Me","Je","Ve","Sa","Di")</f>
        <v>Di</v>
      </c>
      <c r="E5" s="68">
        <f>E4+1</f>
        <v>43863</v>
      </c>
      <c r="F5" s="75"/>
      <c r="G5" s="53" t="str">
        <f t="shared" ref="G5:G34" si="3">CHOOSE(WEEKDAY(H5,2),"Lu","Ma","Me","Je","Ve","Sa","Di")</f>
        <v>Lu</v>
      </c>
      <c r="H5" s="69">
        <f>H4+1</f>
        <v>43892</v>
      </c>
      <c r="I5" s="75"/>
      <c r="J5" s="53" t="str">
        <f t="shared" si="0"/>
        <v>Je</v>
      </c>
      <c r="K5" s="68">
        <f>K4+1</f>
        <v>43923</v>
      </c>
      <c r="L5" s="75"/>
      <c r="M5" s="53" t="str">
        <f t="shared" ref="M5:M34" si="4">CHOOSE(WEEKDAY(N5,2),"Lu","Ma","Me","Je","Ve","Sa","Di")</f>
        <v>Sa</v>
      </c>
      <c r="N5" s="68">
        <f t="shared" ref="N5:N34" si="5">N4+1</f>
        <v>43953</v>
      </c>
      <c r="O5" s="75"/>
      <c r="P5" s="53" t="str">
        <f t="shared" ref="P5:P33" si="6">CHOOSE(WEEKDAY(Q5,2),"Lu","Ma","Me","Je","Ve","Sa","Di")</f>
        <v>Ma</v>
      </c>
      <c r="Q5" s="69">
        <f>Q4+1</f>
        <v>43984</v>
      </c>
      <c r="R5" s="75"/>
      <c r="S5" s="53" t="str">
        <f t="shared" ref="S5:S34" si="7">CHOOSE(WEEKDAY(T5,2),"Lu","Ma","Me","Je","Ve","Sa","Di")</f>
        <v>Je</v>
      </c>
      <c r="T5" s="68">
        <f>T4+1</f>
        <v>44014</v>
      </c>
      <c r="U5" s="72"/>
      <c r="V5" s="53" t="str">
        <f t="shared" ref="V5:V34" si="8">CHOOSE(WEEKDAY(W5,2),"Lu","Ma","Me","Je","Ve","Sa","Di")</f>
        <v>Di</v>
      </c>
      <c r="W5" s="68">
        <f>W4+1</f>
        <v>44045</v>
      </c>
      <c r="X5" s="72"/>
      <c r="Y5" s="53" t="str">
        <f t="shared" ref="Y5:Y33" si="9">CHOOSE(WEEKDAY(Z5,2),"Lu","Ma","Me","Je","Ve","Sa","Di")</f>
        <v>Me</v>
      </c>
      <c r="Z5" s="69">
        <f>Z4+1</f>
        <v>44076</v>
      </c>
      <c r="AA5" s="75"/>
      <c r="AB5" s="53" t="str">
        <f t="shared" ref="AB5:AB34" si="10">CHOOSE(WEEKDAY(AC5,2),"Lu","Ma","Me","Je","Ve","Sa","Di")</f>
        <v>Ve</v>
      </c>
      <c r="AC5" s="69">
        <f>AC4+1</f>
        <v>44106</v>
      </c>
      <c r="AD5" s="72"/>
      <c r="AE5" s="53" t="str">
        <f t="shared" ref="AE5:AE33" si="11">CHOOSE(WEEKDAY(AF5,2),"Lu","Ma","Me","Je","Ve","Sa","Di")</f>
        <v>Lu</v>
      </c>
      <c r="AF5" s="69">
        <f>AF4+1</f>
        <v>44137</v>
      </c>
      <c r="AG5" s="72"/>
      <c r="AH5" s="53" t="str">
        <f t="shared" ref="AH5:AH34" si="12">CHOOSE(WEEKDAY(AI5,2),"Lu","Ma","Me","Je","Ve","Sa","Di")</f>
        <v>Me</v>
      </c>
      <c r="AI5" s="69">
        <f>AI4+1</f>
        <v>44167</v>
      </c>
      <c r="AJ5" s="72"/>
    </row>
    <row r="6" spans="1:36" x14ac:dyDescent="0.25">
      <c r="A6" s="53" t="str">
        <f t="shared" si="1"/>
        <v>Ve</v>
      </c>
      <c r="B6" s="69">
        <f t="shared" ref="B6:B34" si="13">B5+1</f>
        <v>43833</v>
      </c>
      <c r="C6" s="75"/>
      <c r="D6" s="76" t="str">
        <f t="shared" si="2"/>
        <v>Lu</v>
      </c>
      <c r="E6" s="69">
        <f t="shared" ref="E6:E31" si="14">E5+1</f>
        <v>43864</v>
      </c>
      <c r="F6" s="75"/>
      <c r="G6" s="76" t="str">
        <f t="shared" si="3"/>
        <v>Ma</v>
      </c>
      <c r="H6" s="69">
        <f t="shared" ref="H6:H34" si="15">H5+1</f>
        <v>43893</v>
      </c>
      <c r="I6" s="75"/>
      <c r="J6" s="76" t="str">
        <f t="shared" si="0"/>
        <v>Ve</v>
      </c>
      <c r="K6" s="69">
        <f t="shared" ref="K6:K33" si="16">K5+1</f>
        <v>43924</v>
      </c>
      <c r="L6" s="75"/>
      <c r="M6" s="76" t="str">
        <f t="shared" si="4"/>
        <v>Di</v>
      </c>
      <c r="N6" s="69">
        <f t="shared" si="5"/>
        <v>43954</v>
      </c>
      <c r="O6" s="75"/>
      <c r="P6" s="76" t="str">
        <f t="shared" si="6"/>
        <v>Me</v>
      </c>
      <c r="Q6" s="69">
        <f t="shared" ref="Q6:Q33" si="17">Q5+1</f>
        <v>43985</v>
      </c>
      <c r="R6" s="75"/>
      <c r="S6" s="76" t="str">
        <f t="shared" si="7"/>
        <v>Ve</v>
      </c>
      <c r="T6" s="69">
        <f t="shared" ref="T6:T34" si="18">T5+1</f>
        <v>44015</v>
      </c>
      <c r="U6" s="72"/>
      <c r="V6" s="76" t="str">
        <f t="shared" si="8"/>
        <v>Lu</v>
      </c>
      <c r="W6" s="69">
        <f t="shared" ref="W6:W34" si="19">W5+1</f>
        <v>44046</v>
      </c>
      <c r="X6" s="72"/>
      <c r="Y6" s="76" t="str">
        <f t="shared" si="9"/>
        <v>Je</v>
      </c>
      <c r="Z6" s="69">
        <f t="shared" ref="Z6:Z33" si="20">Z5+1</f>
        <v>44077</v>
      </c>
      <c r="AA6" s="75"/>
      <c r="AB6" s="76" t="str">
        <f t="shared" si="10"/>
        <v>Sa</v>
      </c>
      <c r="AC6" s="69">
        <f t="shared" ref="AC6:AC34" si="21">AC5+1</f>
        <v>44107</v>
      </c>
      <c r="AD6" s="72"/>
      <c r="AE6" s="76" t="str">
        <f t="shared" si="11"/>
        <v>Ma</v>
      </c>
      <c r="AF6" s="69">
        <f t="shared" ref="AF6:AF33" si="22">AF5+1</f>
        <v>44138</v>
      </c>
      <c r="AG6" s="72"/>
      <c r="AH6" s="76" t="str">
        <f t="shared" si="12"/>
        <v>Je</v>
      </c>
      <c r="AI6" s="69">
        <f t="shared" ref="AI6:AI34" si="23">AI5+1</f>
        <v>44168</v>
      </c>
      <c r="AJ6" s="72"/>
    </row>
    <row r="7" spans="1:36" x14ac:dyDescent="0.25">
      <c r="A7" s="53" t="str">
        <f t="shared" si="1"/>
        <v>Sa</v>
      </c>
      <c r="B7" s="69">
        <f t="shared" si="13"/>
        <v>43834</v>
      </c>
      <c r="C7" s="75" t="str">
        <f>IF(A7="Lu","école","")</f>
        <v/>
      </c>
      <c r="D7" s="76" t="str">
        <f t="shared" si="2"/>
        <v>Ma</v>
      </c>
      <c r="E7" s="69">
        <f t="shared" si="14"/>
        <v>43865</v>
      </c>
      <c r="F7" s="75"/>
      <c r="G7" s="76" t="str">
        <f t="shared" si="3"/>
        <v>Me</v>
      </c>
      <c r="H7" s="69">
        <f t="shared" si="15"/>
        <v>43894</v>
      </c>
      <c r="I7" s="75"/>
      <c r="J7" s="76" t="str">
        <f t="shared" si="0"/>
        <v>Sa</v>
      </c>
      <c r="K7" s="69">
        <f t="shared" si="16"/>
        <v>43925</v>
      </c>
      <c r="L7" s="75"/>
      <c r="M7" s="76" t="str">
        <f t="shared" si="4"/>
        <v>Lu</v>
      </c>
      <c r="N7" s="69">
        <f t="shared" si="5"/>
        <v>43955</v>
      </c>
      <c r="O7" s="75"/>
      <c r="P7" s="76" t="str">
        <f t="shared" si="6"/>
        <v>Je</v>
      </c>
      <c r="Q7" s="69">
        <f t="shared" si="17"/>
        <v>43986</v>
      </c>
      <c r="R7" s="75"/>
      <c r="S7" s="76" t="str">
        <f t="shared" si="7"/>
        <v>Sa</v>
      </c>
      <c r="T7" s="69">
        <f t="shared" si="18"/>
        <v>44016</v>
      </c>
      <c r="U7" s="72"/>
      <c r="V7" s="76" t="str">
        <f t="shared" si="8"/>
        <v>Ma</v>
      </c>
      <c r="W7" s="69">
        <f t="shared" si="19"/>
        <v>44047</v>
      </c>
      <c r="X7" s="72"/>
      <c r="Y7" s="76" t="str">
        <f t="shared" si="9"/>
        <v>Ve</v>
      </c>
      <c r="Z7" s="69">
        <f t="shared" si="20"/>
        <v>44078</v>
      </c>
      <c r="AA7" s="75"/>
      <c r="AB7" s="76" t="str">
        <f t="shared" si="10"/>
        <v>Di</v>
      </c>
      <c r="AC7" s="69">
        <f t="shared" si="21"/>
        <v>44108</v>
      </c>
      <c r="AD7" s="72"/>
      <c r="AE7" s="76" t="str">
        <f t="shared" si="11"/>
        <v>Me</v>
      </c>
      <c r="AF7" s="69">
        <f t="shared" si="22"/>
        <v>44139</v>
      </c>
      <c r="AG7" s="72"/>
      <c r="AH7" s="76" t="str">
        <f t="shared" si="12"/>
        <v>Ve</v>
      </c>
      <c r="AI7" s="69">
        <f t="shared" si="23"/>
        <v>44169</v>
      </c>
      <c r="AJ7" s="72"/>
    </row>
    <row r="8" spans="1:36" x14ac:dyDescent="0.25">
      <c r="A8" s="53" t="str">
        <f t="shared" si="1"/>
        <v>Di</v>
      </c>
      <c r="B8" s="69">
        <f t="shared" si="13"/>
        <v>43835</v>
      </c>
      <c r="C8" s="75"/>
      <c r="D8" s="76" t="str">
        <f t="shared" si="2"/>
        <v>Me</v>
      </c>
      <c r="E8" s="69">
        <f t="shared" si="14"/>
        <v>43866</v>
      </c>
      <c r="F8" s="75"/>
      <c r="G8" s="76" t="str">
        <f t="shared" si="3"/>
        <v>Je</v>
      </c>
      <c r="H8" s="69">
        <f t="shared" si="15"/>
        <v>43895</v>
      </c>
      <c r="I8" s="75"/>
      <c r="J8" s="76" t="str">
        <f t="shared" si="0"/>
        <v>Di</v>
      </c>
      <c r="K8" s="69">
        <f t="shared" si="16"/>
        <v>43926</v>
      </c>
      <c r="L8" s="75"/>
      <c r="M8" s="76" t="str">
        <f t="shared" si="4"/>
        <v>Ma</v>
      </c>
      <c r="N8" s="69">
        <f t="shared" si="5"/>
        <v>43956</v>
      </c>
      <c r="O8" s="75"/>
      <c r="P8" s="76" t="str">
        <f t="shared" si="6"/>
        <v>Ve</v>
      </c>
      <c r="Q8" s="69">
        <f t="shared" si="17"/>
        <v>43987</v>
      </c>
      <c r="R8" s="75"/>
      <c r="S8" s="76" t="str">
        <f t="shared" si="7"/>
        <v>Di</v>
      </c>
      <c r="T8" s="69">
        <f t="shared" si="18"/>
        <v>44017</v>
      </c>
      <c r="U8" s="72"/>
      <c r="V8" s="76" t="str">
        <f t="shared" si="8"/>
        <v>Me</v>
      </c>
      <c r="W8" s="69">
        <f t="shared" si="19"/>
        <v>44048</v>
      </c>
      <c r="X8" s="72"/>
      <c r="Y8" s="76" t="str">
        <f t="shared" si="9"/>
        <v>Sa</v>
      </c>
      <c r="Z8" s="69">
        <f t="shared" si="20"/>
        <v>44079</v>
      </c>
      <c r="AA8" s="75"/>
      <c r="AB8" s="76" t="str">
        <f t="shared" si="10"/>
        <v>Lu</v>
      </c>
      <c r="AC8" s="69">
        <f t="shared" si="21"/>
        <v>44109</v>
      </c>
      <c r="AD8" s="72"/>
      <c r="AE8" s="76" t="str">
        <f t="shared" si="11"/>
        <v>Je</v>
      </c>
      <c r="AF8" s="69">
        <f t="shared" si="22"/>
        <v>44140</v>
      </c>
      <c r="AG8" s="72"/>
      <c r="AH8" s="76" t="str">
        <f t="shared" si="12"/>
        <v>Sa</v>
      </c>
      <c r="AI8" s="69">
        <f t="shared" si="23"/>
        <v>44170</v>
      </c>
      <c r="AJ8" s="72"/>
    </row>
    <row r="9" spans="1:36" x14ac:dyDescent="0.25">
      <c r="A9" s="53" t="str">
        <f t="shared" si="1"/>
        <v>Lu</v>
      </c>
      <c r="B9" s="69">
        <f t="shared" si="13"/>
        <v>43836</v>
      </c>
      <c r="C9" s="75"/>
      <c r="D9" s="76" t="str">
        <f t="shared" si="2"/>
        <v>Je</v>
      </c>
      <c r="E9" s="69">
        <f t="shared" si="14"/>
        <v>43867</v>
      </c>
      <c r="F9" s="75"/>
      <c r="G9" s="76" t="str">
        <f t="shared" si="3"/>
        <v>Ve</v>
      </c>
      <c r="H9" s="69">
        <f t="shared" si="15"/>
        <v>43896</v>
      </c>
      <c r="I9" s="75"/>
      <c r="J9" s="76" t="str">
        <f t="shared" si="0"/>
        <v>Lu</v>
      </c>
      <c r="K9" s="69">
        <f t="shared" si="16"/>
        <v>43927</v>
      </c>
      <c r="L9" s="75"/>
      <c r="M9" s="76" t="str">
        <f t="shared" si="4"/>
        <v>Me</v>
      </c>
      <c r="N9" s="69">
        <f t="shared" si="5"/>
        <v>43957</v>
      </c>
      <c r="O9" s="75"/>
      <c r="P9" s="76" t="str">
        <f t="shared" si="6"/>
        <v>Sa</v>
      </c>
      <c r="Q9" s="69">
        <f t="shared" si="17"/>
        <v>43988</v>
      </c>
      <c r="R9" s="75"/>
      <c r="S9" s="76" t="str">
        <f t="shared" si="7"/>
        <v>Lu</v>
      </c>
      <c r="T9" s="69">
        <f t="shared" si="18"/>
        <v>44018</v>
      </c>
      <c r="U9" s="72"/>
      <c r="V9" s="76" t="str">
        <f t="shared" si="8"/>
        <v>Je</v>
      </c>
      <c r="W9" s="69">
        <f t="shared" si="19"/>
        <v>44049</v>
      </c>
      <c r="X9" s="72"/>
      <c r="Y9" s="76" t="str">
        <f t="shared" si="9"/>
        <v>Di</v>
      </c>
      <c r="Z9" s="69">
        <f t="shared" si="20"/>
        <v>44080</v>
      </c>
      <c r="AA9" s="75"/>
      <c r="AB9" s="76" t="str">
        <f t="shared" si="10"/>
        <v>Ma</v>
      </c>
      <c r="AC9" s="69">
        <f t="shared" si="21"/>
        <v>44110</v>
      </c>
      <c r="AD9" s="72"/>
      <c r="AE9" s="76" t="str">
        <f t="shared" si="11"/>
        <v>Ve</v>
      </c>
      <c r="AF9" s="69">
        <f t="shared" si="22"/>
        <v>44141</v>
      </c>
      <c r="AG9" s="72"/>
      <c r="AH9" s="76" t="str">
        <f t="shared" si="12"/>
        <v>Di</v>
      </c>
      <c r="AI9" s="69">
        <f t="shared" si="23"/>
        <v>44171</v>
      </c>
      <c r="AJ9" s="72"/>
    </row>
    <row r="10" spans="1:36" x14ac:dyDescent="0.25">
      <c r="A10" s="53" t="str">
        <f t="shared" si="1"/>
        <v>Ma</v>
      </c>
      <c r="B10" s="69">
        <f t="shared" si="13"/>
        <v>43837</v>
      </c>
      <c r="C10" s="75"/>
      <c r="D10" s="76" t="str">
        <f t="shared" si="2"/>
        <v>Ve</v>
      </c>
      <c r="E10" s="69">
        <f t="shared" si="14"/>
        <v>43868</v>
      </c>
      <c r="F10" s="75"/>
      <c r="G10" s="76" t="str">
        <f t="shared" si="3"/>
        <v>Sa</v>
      </c>
      <c r="H10" s="69">
        <f t="shared" si="15"/>
        <v>43897</v>
      </c>
      <c r="I10" s="75"/>
      <c r="J10" s="76" t="str">
        <f t="shared" si="0"/>
        <v>Ma</v>
      </c>
      <c r="K10" s="69">
        <f t="shared" si="16"/>
        <v>43928</v>
      </c>
      <c r="L10" s="75"/>
      <c r="M10" s="76" t="str">
        <f t="shared" si="4"/>
        <v>Je</v>
      </c>
      <c r="N10" s="69">
        <f t="shared" si="5"/>
        <v>43958</v>
      </c>
      <c r="O10" s="75"/>
      <c r="P10" s="76" t="str">
        <f t="shared" si="6"/>
        <v>Di</v>
      </c>
      <c r="Q10" s="69">
        <f t="shared" si="17"/>
        <v>43989</v>
      </c>
      <c r="R10" s="75"/>
      <c r="S10" s="76" t="str">
        <f t="shared" si="7"/>
        <v>Ma</v>
      </c>
      <c r="T10" s="69">
        <f t="shared" si="18"/>
        <v>44019</v>
      </c>
      <c r="U10" s="72"/>
      <c r="V10" s="76" t="str">
        <f t="shared" si="8"/>
        <v>Ve</v>
      </c>
      <c r="W10" s="69">
        <f t="shared" si="19"/>
        <v>44050</v>
      </c>
      <c r="X10" s="72"/>
      <c r="Y10" s="76" t="str">
        <f t="shared" si="9"/>
        <v>Lu</v>
      </c>
      <c r="Z10" s="69">
        <f t="shared" si="20"/>
        <v>44081</v>
      </c>
      <c r="AA10" s="75"/>
      <c r="AB10" s="76" t="str">
        <f t="shared" si="10"/>
        <v>Me</v>
      </c>
      <c r="AC10" s="69">
        <f t="shared" si="21"/>
        <v>44111</v>
      </c>
      <c r="AD10" s="72"/>
      <c r="AE10" s="76" t="str">
        <f t="shared" si="11"/>
        <v>Sa</v>
      </c>
      <c r="AF10" s="69">
        <f t="shared" si="22"/>
        <v>44142</v>
      </c>
      <c r="AG10" s="72"/>
      <c r="AH10" s="76" t="str">
        <f t="shared" si="12"/>
        <v>Lu</v>
      </c>
      <c r="AI10" s="69">
        <f t="shared" si="23"/>
        <v>44172</v>
      </c>
      <c r="AJ10" s="72"/>
    </row>
    <row r="11" spans="1:36" x14ac:dyDescent="0.25">
      <c r="A11" s="53" t="str">
        <f t="shared" si="1"/>
        <v>Me</v>
      </c>
      <c r="B11" s="69">
        <f t="shared" si="13"/>
        <v>43838</v>
      </c>
      <c r="C11" s="75"/>
      <c r="D11" s="76" t="str">
        <f t="shared" si="2"/>
        <v>Sa</v>
      </c>
      <c r="E11" s="69">
        <f t="shared" si="14"/>
        <v>43869</v>
      </c>
      <c r="F11" s="75"/>
      <c r="G11" s="76" t="str">
        <f t="shared" si="3"/>
        <v>Di</v>
      </c>
      <c r="H11" s="69">
        <f t="shared" si="15"/>
        <v>43898</v>
      </c>
      <c r="I11" s="75"/>
      <c r="J11" s="76" t="str">
        <f t="shared" si="0"/>
        <v>Me</v>
      </c>
      <c r="K11" s="69">
        <f t="shared" si="16"/>
        <v>43929</v>
      </c>
      <c r="L11" s="75"/>
      <c r="M11" s="76" t="str">
        <f t="shared" si="4"/>
        <v>Ve</v>
      </c>
      <c r="N11" s="69">
        <f t="shared" si="5"/>
        <v>43959</v>
      </c>
      <c r="O11" s="75"/>
      <c r="P11" s="76" t="str">
        <f t="shared" si="6"/>
        <v>Lu</v>
      </c>
      <c r="Q11" s="69">
        <f t="shared" si="17"/>
        <v>43990</v>
      </c>
      <c r="R11" s="75"/>
      <c r="S11" s="76" t="str">
        <f t="shared" si="7"/>
        <v>Me</v>
      </c>
      <c r="T11" s="69">
        <f t="shared" si="18"/>
        <v>44020</v>
      </c>
      <c r="U11" s="72"/>
      <c r="V11" s="76" t="str">
        <f t="shared" si="8"/>
        <v>Sa</v>
      </c>
      <c r="W11" s="69">
        <f t="shared" si="19"/>
        <v>44051</v>
      </c>
      <c r="X11" s="72"/>
      <c r="Y11" s="76" t="str">
        <f t="shared" si="9"/>
        <v>Ma</v>
      </c>
      <c r="Z11" s="69">
        <f t="shared" si="20"/>
        <v>44082</v>
      </c>
      <c r="AA11" s="75"/>
      <c r="AB11" s="76" t="str">
        <f t="shared" si="10"/>
        <v>Je</v>
      </c>
      <c r="AC11" s="69">
        <f t="shared" si="21"/>
        <v>44112</v>
      </c>
      <c r="AD11" s="72"/>
      <c r="AE11" s="76" t="str">
        <f t="shared" si="11"/>
        <v>Di</v>
      </c>
      <c r="AF11" s="69">
        <f t="shared" si="22"/>
        <v>44143</v>
      </c>
      <c r="AG11" s="72"/>
      <c r="AH11" s="76" t="str">
        <f t="shared" si="12"/>
        <v>Ma</v>
      </c>
      <c r="AI11" s="69">
        <f t="shared" si="23"/>
        <v>44173</v>
      </c>
      <c r="AJ11" s="72"/>
    </row>
    <row r="12" spans="1:36" x14ac:dyDescent="0.25">
      <c r="A12" s="53" t="str">
        <f t="shared" si="1"/>
        <v>Je</v>
      </c>
      <c r="B12" s="69">
        <f t="shared" si="13"/>
        <v>43839</v>
      </c>
      <c r="C12" s="75"/>
      <c r="D12" s="76" t="str">
        <f t="shared" si="2"/>
        <v>Di</v>
      </c>
      <c r="E12" s="69">
        <f t="shared" si="14"/>
        <v>43870</v>
      </c>
      <c r="F12" s="75"/>
      <c r="G12" s="76" t="str">
        <f t="shared" si="3"/>
        <v>Lu</v>
      </c>
      <c r="H12" s="69">
        <f t="shared" si="15"/>
        <v>43899</v>
      </c>
      <c r="I12" s="75"/>
      <c r="J12" s="76" t="str">
        <f t="shared" si="0"/>
        <v>Je</v>
      </c>
      <c r="K12" s="69">
        <f t="shared" si="16"/>
        <v>43930</v>
      </c>
      <c r="L12" s="75"/>
      <c r="M12" s="76" t="str">
        <f t="shared" si="4"/>
        <v>Sa</v>
      </c>
      <c r="N12" s="69">
        <f t="shared" si="5"/>
        <v>43960</v>
      </c>
      <c r="O12" s="75"/>
      <c r="P12" s="76" t="str">
        <f t="shared" si="6"/>
        <v>Ma</v>
      </c>
      <c r="Q12" s="69">
        <f t="shared" si="17"/>
        <v>43991</v>
      </c>
      <c r="R12" s="75"/>
      <c r="S12" s="76" t="str">
        <f t="shared" si="7"/>
        <v>Je</v>
      </c>
      <c r="T12" s="69">
        <f t="shared" si="18"/>
        <v>44021</v>
      </c>
      <c r="U12" s="72"/>
      <c r="V12" s="76" t="str">
        <f t="shared" si="8"/>
        <v>Di</v>
      </c>
      <c r="W12" s="69">
        <f t="shared" si="19"/>
        <v>44052</v>
      </c>
      <c r="X12" s="72"/>
      <c r="Y12" s="76" t="str">
        <f t="shared" si="9"/>
        <v>Me</v>
      </c>
      <c r="Z12" s="69">
        <f t="shared" si="20"/>
        <v>44083</v>
      </c>
      <c r="AA12" s="75"/>
      <c r="AB12" s="76" t="str">
        <f t="shared" si="10"/>
        <v>Ve</v>
      </c>
      <c r="AC12" s="69">
        <f t="shared" si="21"/>
        <v>44113</v>
      </c>
      <c r="AD12" s="72"/>
      <c r="AE12" s="76" t="str">
        <f t="shared" si="11"/>
        <v>Lu</v>
      </c>
      <c r="AF12" s="69">
        <f t="shared" si="22"/>
        <v>44144</v>
      </c>
      <c r="AG12" s="72"/>
      <c r="AH12" s="76" t="str">
        <f t="shared" si="12"/>
        <v>Me</v>
      </c>
      <c r="AI12" s="69">
        <f t="shared" si="23"/>
        <v>44174</v>
      </c>
      <c r="AJ12" s="72"/>
    </row>
    <row r="13" spans="1:36" x14ac:dyDescent="0.25">
      <c r="A13" s="53" t="str">
        <f t="shared" si="1"/>
        <v>Ve</v>
      </c>
      <c r="B13" s="69">
        <f t="shared" si="13"/>
        <v>43840</v>
      </c>
      <c r="C13" s="75"/>
      <c r="D13" s="76" t="str">
        <f t="shared" si="2"/>
        <v>Lu</v>
      </c>
      <c r="E13" s="69">
        <f t="shared" si="14"/>
        <v>43871</v>
      </c>
      <c r="F13" s="75"/>
      <c r="G13" s="76" t="str">
        <f t="shared" si="3"/>
        <v>Ma</v>
      </c>
      <c r="H13" s="69">
        <f t="shared" si="15"/>
        <v>43900</v>
      </c>
      <c r="I13" s="75"/>
      <c r="J13" s="76" t="str">
        <f t="shared" si="0"/>
        <v>Ve</v>
      </c>
      <c r="K13" s="69">
        <f t="shared" si="16"/>
        <v>43931</v>
      </c>
      <c r="L13" s="75"/>
      <c r="M13" s="76" t="str">
        <f t="shared" si="4"/>
        <v>Di</v>
      </c>
      <c r="N13" s="69">
        <f t="shared" si="5"/>
        <v>43961</v>
      </c>
      <c r="O13" s="75"/>
      <c r="P13" s="76" t="str">
        <f t="shared" si="6"/>
        <v>Me</v>
      </c>
      <c r="Q13" s="69">
        <f t="shared" si="17"/>
        <v>43992</v>
      </c>
      <c r="R13" s="75"/>
      <c r="S13" s="76" t="str">
        <f t="shared" si="7"/>
        <v>Ve</v>
      </c>
      <c r="T13" s="69">
        <f t="shared" si="18"/>
        <v>44022</v>
      </c>
      <c r="U13" s="72"/>
      <c r="V13" s="76" t="str">
        <f t="shared" si="8"/>
        <v>Lu</v>
      </c>
      <c r="W13" s="69">
        <f t="shared" si="19"/>
        <v>44053</v>
      </c>
      <c r="X13" s="72"/>
      <c r="Y13" s="76" t="str">
        <f t="shared" si="9"/>
        <v>Je</v>
      </c>
      <c r="Z13" s="69">
        <f t="shared" si="20"/>
        <v>44084</v>
      </c>
      <c r="AA13" s="75"/>
      <c r="AB13" s="76" t="str">
        <f t="shared" si="10"/>
        <v>Sa</v>
      </c>
      <c r="AC13" s="69">
        <f t="shared" si="21"/>
        <v>44114</v>
      </c>
      <c r="AD13" s="72"/>
      <c r="AE13" s="76" t="str">
        <f t="shared" si="11"/>
        <v>Ma</v>
      </c>
      <c r="AF13" s="69">
        <f t="shared" si="22"/>
        <v>44145</v>
      </c>
      <c r="AG13" s="72"/>
      <c r="AH13" s="76" t="str">
        <f t="shared" si="12"/>
        <v>Je</v>
      </c>
      <c r="AI13" s="69">
        <f t="shared" si="23"/>
        <v>44175</v>
      </c>
      <c r="AJ13" s="72"/>
    </row>
    <row r="14" spans="1:36" x14ac:dyDescent="0.25">
      <c r="A14" s="53" t="str">
        <f t="shared" si="1"/>
        <v>Sa</v>
      </c>
      <c r="B14" s="69">
        <f t="shared" si="13"/>
        <v>43841</v>
      </c>
      <c r="C14" s="75"/>
      <c r="D14" s="76" t="str">
        <f t="shared" si="2"/>
        <v>Ma</v>
      </c>
      <c r="E14" s="69">
        <f t="shared" si="14"/>
        <v>43872</v>
      </c>
      <c r="F14" s="75"/>
      <c r="G14" s="76" t="str">
        <f t="shared" si="3"/>
        <v>Me</v>
      </c>
      <c r="H14" s="69">
        <f t="shared" si="15"/>
        <v>43901</v>
      </c>
      <c r="I14" s="75"/>
      <c r="J14" s="76" t="str">
        <f t="shared" si="0"/>
        <v>Sa</v>
      </c>
      <c r="K14" s="69">
        <f t="shared" si="16"/>
        <v>43932</v>
      </c>
      <c r="L14" s="75"/>
      <c r="M14" s="76" t="str">
        <f t="shared" si="4"/>
        <v>Lu</v>
      </c>
      <c r="N14" s="69">
        <f t="shared" si="5"/>
        <v>43962</v>
      </c>
      <c r="O14" s="75"/>
      <c r="P14" s="76" t="str">
        <f t="shared" si="6"/>
        <v>Je</v>
      </c>
      <c r="Q14" s="69">
        <f t="shared" si="17"/>
        <v>43993</v>
      </c>
      <c r="R14" s="75"/>
      <c r="S14" s="76" t="str">
        <f t="shared" si="7"/>
        <v>Sa</v>
      </c>
      <c r="T14" s="69">
        <f t="shared" si="18"/>
        <v>44023</v>
      </c>
      <c r="U14" s="72"/>
      <c r="V14" s="76" t="str">
        <f t="shared" si="8"/>
        <v>Ma</v>
      </c>
      <c r="W14" s="69">
        <f t="shared" si="19"/>
        <v>44054</v>
      </c>
      <c r="X14" s="72"/>
      <c r="Y14" s="76" t="str">
        <f t="shared" si="9"/>
        <v>Ve</v>
      </c>
      <c r="Z14" s="69">
        <f t="shared" si="20"/>
        <v>44085</v>
      </c>
      <c r="AA14" s="75"/>
      <c r="AB14" s="76" t="str">
        <f t="shared" si="10"/>
        <v>Di</v>
      </c>
      <c r="AC14" s="69">
        <f t="shared" si="21"/>
        <v>44115</v>
      </c>
      <c r="AD14" s="72"/>
      <c r="AE14" s="76" t="str">
        <f t="shared" si="11"/>
        <v>Me</v>
      </c>
      <c r="AF14" s="69">
        <f t="shared" si="22"/>
        <v>44146</v>
      </c>
      <c r="AG14" s="72"/>
      <c r="AH14" s="76" t="str">
        <f t="shared" si="12"/>
        <v>Ve</v>
      </c>
      <c r="AI14" s="69">
        <f t="shared" si="23"/>
        <v>44176</v>
      </c>
      <c r="AJ14" s="72"/>
    </row>
    <row r="15" spans="1:36" x14ac:dyDescent="0.25">
      <c r="A15" s="53" t="str">
        <f t="shared" si="1"/>
        <v>Di</v>
      </c>
      <c r="B15" s="69">
        <f t="shared" si="13"/>
        <v>43842</v>
      </c>
      <c r="C15" s="75"/>
      <c r="D15" s="76" t="str">
        <f t="shared" si="2"/>
        <v>Me</v>
      </c>
      <c r="E15" s="69">
        <f t="shared" si="14"/>
        <v>43873</v>
      </c>
      <c r="F15" s="75"/>
      <c r="G15" s="76" t="str">
        <f t="shared" si="3"/>
        <v>Je</v>
      </c>
      <c r="H15" s="69">
        <f t="shared" si="15"/>
        <v>43902</v>
      </c>
      <c r="I15" s="75"/>
      <c r="J15" s="76" t="str">
        <f t="shared" si="0"/>
        <v>Di</v>
      </c>
      <c r="K15" s="69">
        <f t="shared" si="16"/>
        <v>43933</v>
      </c>
      <c r="L15" s="75"/>
      <c r="M15" s="76" t="str">
        <f t="shared" si="4"/>
        <v>Ma</v>
      </c>
      <c r="N15" s="69">
        <f t="shared" si="5"/>
        <v>43963</v>
      </c>
      <c r="O15" s="75"/>
      <c r="P15" s="76" t="str">
        <f t="shared" si="6"/>
        <v>Ve</v>
      </c>
      <c r="Q15" s="69">
        <f t="shared" si="17"/>
        <v>43994</v>
      </c>
      <c r="R15" s="75"/>
      <c r="S15" s="76" t="str">
        <f t="shared" si="7"/>
        <v>Di</v>
      </c>
      <c r="T15" s="69">
        <f t="shared" si="18"/>
        <v>44024</v>
      </c>
      <c r="U15" s="72"/>
      <c r="V15" s="76" t="str">
        <f t="shared" si="8"/>
        <v>Me</v>
      </c>
      <c r="W15" s="69">
        <f t="shared" si="19"/>
        <v>44055</v>
      </c>
      <c r="X15" s="72"/>
      <c r="Y15" s="76" t="str">
        <f t="shared" si="9"/>
        <v>Sa</v>
      </c>
      <c r="Z15" s="69">
        <f t="shared" si="20"/>
        <v>44086</v>
      </c>
      <c r="AA15" s="75"/>
      <c r="AB15" s="76" t="str">
        <f t="shared" si="10"/>
        <v>Lu</v>
      </c>
      <c r="AC15" s="69">
        <f t="shared" si="21"/>
        <v>44116</v>
      </c>
      <c r="AD15" s="72"/>
      <c r="AE15" s="76" t="str">
        <f t="shared" si="11"/>
        <v>Je</v>
      </c>
      <c r="AF15" s="69">
        <f t="shared" si="22"/>
        <v>44147</v>
      </c>
      <c r="AG15" s="72"/>
      <c r="AH15" s="76" t="str">
        <f t="shared" si="12"/>
        <v>Sa</v>
      </c>
      <c r="AI15" s="69">
        <f t="shared" si="23"/>
        <v>44177</v>
      </c>
      <c r="AJ15" s="72"/>
    </row>
    <row r="16" spans="1:36" x14ac:dyDescent="0.25">
      <c r="A16" s="53" t="str">
        <f t="shared" si="1"/>
        <v>Lu</v>
      </c>
      <c r="B16" s="69">
        <f t="shared" si="13"/>
        <v>43843</v>
      </c>
      <c r="C16" s="75"/>
      <c r="D16" s="76" t="str">
        <f t="shared" si="2"/>
        <v>Je</v>
      </c>
      <c r="E16" s="69">
        <f t="shared" si="14"/>
        <v>43874</v>
      </c>
      <c r="F16" s="75"/>
      <c r="G16" s="76" t="str">
        <f t="shared" si="3"/>
        <v>Ve</v>
      </c>
      <c r="H16" s="69">
        <f t="shared" si="15"/>
        <v>43903</v>
      </c>
      <c r="I16" s="75"/>
      <c r="J16" s="76" t="str">
        <f t="shared" si="0"/>
        <v>Lu</v>
      </c>
      <c r="K16" s="69">
        <f t="shared" si="16"/>
        <v>43934</v>
      </c>
      <c r="L16" s="75"/>
      <c r="M16" s="76" t="str">
        <f t="shared" si="4"/>
        <v>Me</v>
      </c>
      <c r="N16" s="69">
        <f t="shared" si="5"/>
        <v>43964</v>
      </c>
      <c r="O16" s="75"/>
      <c r="P16" s="76" t="str">
        <f t="shared" si="6"/>
        <v>Sa</v>
      </c>
      <c r="Q16" s="69">
        <f t="shared" si="17"/>
        <v>43995</v>
      </c>
      <c r="R16" s="75"/>
      <c r="S16" s="76" t="str">
        <f t="shared" si="7"/>
        <v>Lu</v>
      </c>
      <c r="T16" s="69">
        <f t="shared" si="18"/>
        <v>44025</v>
      </c>
      <c r="U16" s="72"/>
      <c r="V16" s="76" t="str">
        <f t="shared" si="8"/>
        <v>Je</v>
      </c>
      <c r="W16" s="69">
        <f t="shared" si="19"/>
        <v>44056</v>
      </c>
      <c r="X16" s="72"/>
      <c r="Y16" s="76" t="str">
        <f t="shared" si="9"/>
        <v>Di</v>
      </c>
      <c r="Z16" s="69">
        <f t="shared" si="20"/>
        <v>44087</v>
      </c>
      <c r="AA16" s="75"/>
      <c r="AB16" s="76" t="str">
        <f t="shared" si="10"/>
        <v>Ma</v>
      </c>
      <c r="AC16" s="69">
        <f t="shared" si="21"/>
        <v>44117</v>
      </c>
      <c r="AD16" s="72"/>
      <c r="AE16" s="76" t="str">
        <f t="shared" si="11"/>
        <v>Ve</v>
      </c>
      <c r="AF16" s="69">
        <f t="shared" si="22"/>
        <v>44148</v>
      </c>
      <c r="AG16" s="72"/>
      <c r="AH16" s="76" t="str">
        <f t="shared" si="12"/>
        <v>Di</v>
      </c>
      <c r="AI16" s="69">
        <f t="shared" si="23"/>
        <v>44178</v>
      </c>
      <c r="AJ16" s="72"/>
    </row>
    <row r="17" spans="1:36" x14ac:dyDescent="0.25">
      <c r="A17" s="53" t="str">
        <f t="shared" si="1"/>
        <v>Ma</v>
      </c>
      <c r="B17" s="69">
        <f t="shared" si="13"/>
        <v>43844</v>
      </c>
      <c r="C17" s="75"/>
      <c r="D17" s="76" t="str">
        <f t="shared" si="2"/>
        <v>Ve</v>
      </c>
      <c r="E17" s="69">
        <f t="shared" si="14"/>
        <v>43875</v>
      </c>
      <c r="F17" s="75"/>
      <c r="G17" s="76" t="str">
        <f t="shared" si="3"/>
        <v>Sa</v>
      </c>
      <c r="H17" s="69">
        <f t="shared" si="15"/>
        <v>43904</v>
      </c>
      <c r="I17" s="75"/>
      <c r="J17" s="76" t="str">
        <f t="shared" si="0"/>
        <v>Ma</v>
      </c>
      <c r="K17" s="69">
        <f t="shared" si="16"/>
        <v>43935</v>
      </c>
      <c r="L17" s="75"/>
      <c r="M17" s="76" t="str">
        <f t="shared" si="4"/>
        <v>Je</v>
      </c>
      <c r="N17" s="69">
        <f t="shared" si="5"/>
        <v>43965</v>
      </c>
      <c r="O17" s="75"/>
      <c r="P17" s="76" t="str">
        <f t="shared" si="6"/>
        <v>Di</v>
      </c>
      <c r="Q17" s="69">
        <f t="shared" si="17"/>
        <v>43996</v>
      </c>
      <c r="R17" s="75"/>
      <c r="S17" s="76" t="str">
        <f t="shared" si="7"/>
        <v>Ma</v>
      </c>
      <c r="T17" s="69">
        <f t="shared" si="18"/>
        <v>44026</v>
      </c>
      <c r="U17" s="72"/>
      <c r="V17" s="76" t="str">
        <f t="shared" si="8"/>
        <v>Ve</v>
      </c>
      <c r="W17" s="69">
        <f t="shared" si="19"/>
        <v>44057</v>
      </c>
      <c r="X17" s="72"/>
      <c r="Y17" s="76" t="str">
        <f t="shared" si="9"/>
        <v>Lu</v>
      </c>
      <c r="Z17" s="69">
        <f t="shared" si="20"/>
        <v>44088</v>
      </c>
      <c r="AA17" s="75"/>
      <c r="AB17" s="76" t="str">
        <f t="shared" si="10"/>
        <v>Me</v>
      </c>
      <c r="AC17" s="69">
        <f t="shared" si="21"/>
        <v>44118</v>
      </c>
      <c r="AD17" s="72"/>
      <c r="AE17" s="76" t="str">
        <f t="shared" si="11"/>
        <v>Sa</v>
      </c>
      <c r="AF17" s="69">
        <f t="shared" si="22"/>
        <v>44149</v>
      </c>
      <c r="AG17" s="72"/>
      <c r="AH17" s="76" t="str">
        <f t="shared" si="12"/>
        <v>Lu</v>
      </c>
      <c r="AI17" s="69">
        <f t="shared" si="23"/>
        <v>44179</v>
      </c>
      <c r="AJ17" s="72"/>
    </row>
    <row r="18" spans="1:36" x14ac:dyDescent="0.25">
      <c r="A18" s="53" t="str">
        <f t="shared" si="1"/>
        <v>Me</v>
      </c>
      <c r="B18" s="69">
        <f t="shared" si="13"/>
        <v>43845</v>
      </c>
      <c r="C18" s="75"/>
      <c r="D18" s="76" t="str">
        <f t="shared" si="2"/>
        <v>Sa</v>
      </c>
      <c r="E18" s="69">
        <f t="shared" si="14"/>
        <v>43876</v>
      </c>
      <c r="F18" s="75"/>
      <c r="G18" s="76" t="str">
        <f t="shared" si="3"/>
        <v>Di</v>
      </c>
      <c r="H18" s="69">
        <f t="shared" si="15"/>
        <v>43905</v>
      </c>
      <c r="I18" s="75"/>
      <c r="J18" s="76" t="str">
        <f t="shared" si="0"/>
        <v>Me</v>
      </c>
      <c r="K18" s="69">
        <f t="shared" si="16"/>
        <v>43936</v>
      </c>
      <c r="L18" s="75"/>
      <c r="M18" s="76" t="str">
        <f t="shared" si="4"/>
        <v>Ve</v>
      </c>
      <c r="N18" s="69">
        <f t="shared" si="5"/>
        <v>43966</v>
      </c>
      <c r="O18" s="75"/>
      <c r="P18" s="76" t="str">
        <f t="shared" si="6"/>
        <v>Lu</v>
      </c>
      <c r="Q18" s="69">
        <f t="shared" si="17"/>
        <v>43997</v>
      </c>
      <c r="R18" s="75"/>
      <c r="S18" s="76" t="str">
        <f t="shared" si="7"/>
        <v>Me</v>
      </c>
      <c r="T18" s="69">
        <f t="shared" si="18"/>
        <v>44027</v>
      </c>
      <c r="U18" s="72"/>
      <c r="V18" s="76" t="str">
        <f t="shared" si="8"/>
        <v>Sa</v>
      </c>
      <c r="W18" s="69">
        <f t="shared" si="19"/>
        <v>44058</v>
      </c>
      <c r="X18" s="72"/>
      <c r="Y18" s="76" t="str">
        <f t="shared" si="9"/>
        <v>Ma</v>
      </c>
      <c r="Z18" s="69">
        <f t="shared" si="20"/>
        <v>44089</v>
      </c>
      <c r="AA18" s="75"/>
      <c r="AB18" s="76" t="str">
        <f t="shared" si="10"/>
        <v>Je</v>
      </c>
      <c r="AC18" s="69">
        <f t="shared" si="21"/>
        <v>44119</v>
      </c>
      <c r="AD18" s="72"/>
      <c r="AE18" s="76" t="str">
        <f t="shared" si="11"/>
        <v>Di</v>
      </c>
      <c r="AF18" s="69">
        <f t="shared" si="22"/>
        <v>44150</v>
      </c>
      <c r="AG18" s="72"/>
      <c r="AH18" s="76" t="str">
        <f t="shared" si="12"/>
        <v>Ma</v>
      </c>
      <c r="AI18" s="69">
        <f t="shared" si="23"/>
        <v>44180</v>
      </c>
      <c r="AJ18" s="72"/>
    </row>
    <row r="19" spans="1:36" x14ac:dyDescent="0.25">
      <c r="A19" s="53" t="str">
        <f t="shared" si="1"/>
        <v>Je</v>
      </c>
      <c r="B19" s="69">
        <f t="shared" si="13"/>
        <v>43846</v>
      </c>
      <c r="C19" s="75"/>
      <c r="D19" s="76" t="str">
        <f t="shared" si="2"/>
        <v>Di</v>
      </c>
      <c r="E19" s="69">
        <f t="shared" si="14"/>
        <v>43877</v>
      </c>
      <c r="F19" s="75"/>
      <c r="G19" s="76" t="str">
        <f t="shared" si="3"/>
        <v>Lu</v>
      </c>
      <c r="H19" s="69">
        <f t="shared" si="15"/>
        <v>43906</v>
      </c>
      <c r="I19" s="75"/>
      <c r="J19" s="76" t="str">
        <f t="shared" si="0"/>
        <v>Je</v>
      </c>
      <c r="K19" s="69">
        <f t="shared" si="16"/>
        <v>43937</v>
      </c>
      <c r="L19" s="75"/>
      <c r="M19" s="76" t="str">
        <f t="shared" si="4"/>
        <v>Sa</v>
      </c>
      <c r="N19" s="69">
        <f t="shared" si="5"/>
        <v>43967</v>
      </c>
      <c r="O19" s="75"/>
      <c r="P19" s="76" t="str">
        <f t="shared" si="6"/>
        <v>Ma</v>
      </c>
      <c r="Q19" s="69">
        <f t="shared" si="17"/>
        <v>43998</v>
      </c>
      <c r="R19" s="75"/>
      <c r="S19" s="76" t="str">
        <f t="shared" si="7"/>
        <v>Je</v>
      </c>
      <c r="T19" s="69">
        <f t="shared" si="18"/>
        <v>44028</v>
      </c>
      <c r="U19" s="72"/>
      <c r="V19" s="76" t="str">
        <f t="shared" si="8"/>
        <v>Di</v>
      </c>
      <c r="W19" s="69">
        <f t="shared" si="19"/>
        <v>44059</v>
      </c>
      <c r="X19" s="72"/>
      <c r="Y19" s="76" t="str">
        <f t="shared" si="9"/>
        <v>Me</v>
      </c>
      <c r="Z19" s="69">
        <f t="shared" si="20"/>
        <v>44090</v>
      </c>
      <c r="AA19" s="75"/>
      <c r="AB19" s="76" t="str">
        <f t="shared" si="10"/>
        <v>Ve</v>
      </c>
      <c r="AC19" s="69">
        <f t="shared" si="21"/>
        <v>44120</v>
      </c>
      <c r="AD19" s="72"/>
      <c r="AE19" s="76" t="str">
        <f t="shared" si="11"/>
        <v>Lu</v>
      </c>
      <c r="AF19" s="69">
        <f t="shared" si="22"/>
        <v>44151</v>
      </c>
      <c r="AG19" s="72"/>
      <c r="AH19" s="76" t="str">
        <f t="shared" si="12"/>
        <v>Me</v>
      </c>
      <c r="AI19" s="69">
        <f t="shared" si="23"/>
        <v>44181</v>
      </c>
      <c r="AJ19" s="72"/>
    </row>
    <row r="20" spans="1:36" x14ac:dyDescent="0.25">
      <c r="A20" s="53" t="str">
        <f t="shared" si="1"/>
        <v>Ve</v>
      </c>
      <c r="B20" s="69">
        <f t="shared" si="13"/>
        <v>43847</v>
      </c>
      <c r="C20" s="75"/>
      <c r="D20" s="76" t="str">
        <f t="shared" si="2"/>
        <v>Lu</v>
      </c>
      <c r="E20" s="69">
        <f t="shared" si="14"/>
        <v>43878</v>
      </c>
      <c r="F20" s="75"/>
      <c r="G20" s="76" t="str">
        <f t="shared" si="3"/>
        <v>Ma</v>
      </c>
      <c r="H20" s="69">
        <f t="shared" si="15"/>
        <v>43907</v>
      </c>
      <c r="I20" s="75"/>
      <c r="J20" s="76" t="str">
        <f t="shared" si="0"/>
        <v>Ve</v>
      </c>
      <c r="K20" s="69">
        <f t="shared" si="16"/>
        <v>43938</v>
      </c>
      <c r="L20" s="75"/>
      <c r="M20" s="76" t="str">
        <f t="shared" si="4"/>
        <v>Di</v>
      </c>
      <c r="N20" s="69">
        <f t="shared" si="5"/>
        <v>43968</v>
      </c>
      <c r="O20" s="75"/>
      <c r="P20" s="76" t="str">
        <f t="shared" si="6"/>
        <v>Me</v>
      </c>
      <c r="Q20" s="69">
        <f t="shared" si="17"/>
        <v>43999</v>
      </c>
      <c r="R20" s="75"/>
      <c r="S20" s="76" t="str">
        <f t="shared" si="7"/>
        <v>Ve</v>
      </c>
      <c r="T20" s="69">
        <f t="shared" si="18"/>
        <v>44029</v>
      </c>
      <c r="U20" s="72"/>
      <c r="V20" s="76" t="str">
        <f t="shared" si="8"/>
        <v>Lu</v>
      </c>
      <c r="W20" s="69">
        <f t="shared" si="19"/>
        <v>44060</v>
      </c>
      <c r="X20" s="72"/>
      <c r="Y20" s="76" t="str">
        <f t="shared" si="9"/>
        <v>Je</v>
      </c>
      <c r="Z20" s="69">
        <f t="shared" si="20"/>
        <v>44091</v>
      </c>
      <c r="AA20" s="75"/>
      <c r="AB20" s="76" t="str">
        <f t="shared" si="10"/>
        <v>Sa</v>
      </c>
      <c r="AC20" s="69">
        <f t="shared" si="21"/>
        <v>44121</v>
      </c>
      <c r="AD20" s="72"/>
      <c r="AE20" s="76" t="str">
        <f t="shared" si="11"/>
        <v>Ma</v>
      </c>
      <c r="AF20" s="69">
        <f t="shared" si="22"/>
        <v>44152</v>
      </c>
      <c r="AG20" s="72"/>
      <c r="AH20" s="76" t="str">
        <f t="shared" si="12"/>
        <v>Je</v>
      </c>
      <c r="AI20" s="69">
        <f t="shared" si="23"/>
        <v>44182</v>
      </c>
      <c r="AJ20" s="72"/>
    </row>
    <row r="21" spans="1:36" x14ac:dyDescent="0.25">
      <c r="A21" s="53" t="str">
        <f t="shared" si="1"/>
        <v>Sa</v>
      </c>
      <c r="B21" s="69">
        <f t="shared" si="13"/>
        <v>43848</v>
      </c>
      <c r="C21" s="75"/>
      <c r="D21" s="76" t="str">
        <f t="shared" si="2"/>
        <v>Ma</v>
      </c>
      <c r="E21" s="69">
        <f t="shared" si="14"/>
        <v>43879</v>
      </c>
      <c r="F21" s="75"/>
      <c r="G21" s="76" t="str">
        <f t="shared" si="3"/>
        <v>Me</v>
      </c>
      <c r="H21" s="69">
        <f t="shared" si="15"/>
        <v>43908</v>
      </c>
      <c r="I21" s="75"/>
      <c r="J21" s="76" t="str">
        <f t="shared" si="0"/>
        <v>Sa</v>
      </c>
      <c r="K21" s="69">
        <f t="shared" si="16"/>
        <v>43939</v>
      </c>
      <c r="L21" s="75"/>
      <c r="M21" s="76" t="str">
        <f t="shared" si="4"/>
        <v>Lu</v>
      </c>
      <c r="N21" s="69">
        <f t="shared" si="5"/>
        <v>43969</v>
      </c>
      <c r="O21" s="75"/>
      <c r="P21" s="76" t="str">
        <f t="shared" si="6"/>
        <v>Je</v>
      </c>
      <c r="Q21" s="69">
        <f t="shared" si="17"/>
        <v>44000</v>
      </c>
      <c r="R21" s="75"/>
      <c r="S21" s="76" t="str">
        <f t="shared" si="7"/>
        <v>Sa</v>
      </c>
      <c r="T21" s="69">
        <f t="shared" si="18"/>
        <v>44030</v>
      </c>
      <c r="U21" s="72"/>
      <c r="V21" s="76" t="str">
        <f t="shared" si="8"/>
        <v>Ma</v>
      </c>
      <c r="W21" s="69">
        <f t="shared" si="19"/>
        <v>44061</v>
      </c>
      <c r="X21" s="72"/>
      <c r="Y21" s="76" t="str">
        <f t="shared" si="9"/>
        <v>Ve</v>
      </c>
      <c r="Z21" s="69">
        <f t="shared" si="20"/>
        <v>44092</v>
      </c>
      <c r="AA21" s="75"/>
      <c r="AB21" s="76" t="str">
        <f t="shared" si="10"/>
        <v>Di</v>
      </c>
      <c r="AC21" s="69">
        <f t="shared" si="21"/>
        <v>44122</v>
      </c>
      <c r="AD21" s="72"/>
      <c r="AE21" s="76" t="str">
        <f t="shared" si="11"/>
        <v>Me</v>
      </c>
      <c r="AF21" s="69">
        <f t="shared" si="22"/>
        <v>44153</v>
      </c>
      <c r="AG21" s="72"/>
      <c r="AH21" s="76" t="str">
        <f t="shared" si="12"/>
        <v>Ve</v>
      </c>
      <c r="AI21" s="69">
        <f t="shared" si="23"/>
        <v>44183</v>
      </c>
      <c r="AJ21" s="72"/>
    </row>
    <row r="22" spans="1:36" x14ac:dyDescent="0.25">
      <c r="A22" s="53" t="str">
        <f t="shared" si="1"/>
        <v>Di</v>
      </c>
      <c r="B22" s="69">
        <f t="shared" si="13"/>
        <v>43849</v>
      </c>
      <c r="C22" s="75"/>
      <c r="D22" s="76" t="str">
        <f t="shared" si="2"/>
        <v>Me</v>
      </c>
      <c r="E22" s="69">
        <f t="shared" si="14"/>
        <v>43880</v>
      </c>
      <c r="F22" s="75"/>
      <c r="G22" s="76" t="str">
        <f t="shared" si="3"/>
        <v>Je</v>
      </c>
      <c r="H22" s="69">
        <f t="shared" si="15"/>
        <v>43909</v>
      </c>
      <c r="I22" s="75"/>
      <c r="J22" s="76" t="str">
        <f t="shared" si="0"/>
        <v>Di</v>
      </c>
      <c r="K22" s="69">
        <f t="shared" si="16"/>
        <v>43940</v>
      </c>
      <c r="L22" s="75"/>
      <c r="M22" s="76" t="str">
        <f t="shared" si="4"/>
        <v>Ma</v>
      </c>
      <c r="N22" s="69">
        <f t="shared" si="5"/>
        <v>43970</v>
      </c>
      <c r="O22" s="75"/>
      <c r="P22" s="76" t="str">
        <f t="shared" si="6"/>
        <v>Ve</v>
      </c>
      <c r="Q22" s="69">
        <f t="shared" si="17"/>
        <v>44001</v>
      </c>
      <c r="R22" s="75"/>
      <c r="S22" s="76" t="str">
        <f t="shared" si="7"/>
        <v>Di</v>
      </c>
      <c r="T22" s="69">
        <f t="shared" si="18"/>
        <v>44031</v>
      </c>
      <c r="U22" s="72"/>
      <c r="V22" s="76" t="str">
        <f t="shared" si="8"/>
        <v>Me</v>
      </c>
      <c r="W22" s="69">
        <f t="shared" si="19"/>
        <v>44062</v>
      </c>
      <c r="X22" s="72"/>
      <c r="Y22" s="76" t="str">
        <f t="shared" si="9"/>
        <v>Sa</v>
      </c>
      <c r="Z22" s="69">
        <f t="shared" si="20"/>
        <v>44093</v>
      </c>
      <c r="AA22" s="75"/>
      <c r="AB22" s="76" t="str">
        <f t="shared" si="10"/>
        <v>Lu</v>
      </c>
      <c r="AC22" s="69">
        <f t="shared" si="21"/>
        <v>44123</v>
      </c>
      <c r="AD22" s="72"/>
      <c r="AE22" s="76" t="str">
        <f t="shared" si="11"/>
        <v>Je</v>
      </c>
      <c r="AF22" s="69">
        <f t="shared" si="22"/>
        <v>44154</v>
      </c>
      <c r="AG22" s="72"/>
      <c r="AH22" s="76" t="str">
        <f t="shared" si="12"/>
        <v>Sa</v>
      </c>
      <c r="AI22" s="69">
        <f t="shared" si="23"/>
        <v>44184</v>
      </c>
      <c r="AJ22" s="72"/>
    </row>
    <row r="23" spans="1:36" x14ac:dyDescent="0.25">
      <c r="A23" s="53" t="str">
        <f t="shared" si="1"/>
        <v>Lu</v>
      </c>
      <c r="B23" s="69">
        <f t="shared" si="13"/>
        <v>43850</v>
      </c>
      <c r="C23" s="75"/>
      <c r="D23" s="76" t="str">
        <f t="shared" si="2"/>
        <v>Je</v>
      </c>
      <c r="E23" s="69">
        <f t="shared" si="14"/>
        <v>43881</v>
      </c>
      <c r="F23" s="75"/>
      <c r="G23" s="76" t="str">
        <f t="shared" si="3"/>
        <v>Ve</v>
      </c>
      <c r="H23" s="69">
        <f t="shared" si="15"/>
        <v>43910</v>
      </c>
      <c r="I23" s="75"/>
      <c r="J23" s="76" t="str">
        <f t="shared" si="0"/>
        <v>Lu</v>
      </c>
      <c r="K23" s="69">
        <f t="shared" si="16"/>
        <v>43941</v>
      </c>
      <c r="L23" s="75"/>
      <c r="M23" s="76" t="str">
        <f t="shared" si="4"/>
        <v>Me</v>
      </c>
      <c r="N23" s="69">
        <f t="shared" si="5"/>
        <v>43971</v>
      </c>
      <c r="O23" s="75"/>
      <c r="P23" s="76" t="str">
        <f t="shared" si="6"/>
        <v>Sa</v>
      </c>
      <c r="Q23" s="69">
        <f t="shared" si="17"/>
        <v>44002</v>
      </c>
      <c r="R23" s="75"/>
      <c r="S23" s="76" t="str">
        <f t="shared" si="7"/>
        <v>Lu</v>
      </c>
      <c r="T23" s="69">
        <f t="shared" si="18"/>
        <v>44032</v>
      </c>
      <c r="U23" s="72"/>
      <c r="V23" s="76" t="str">
        <f t="shared" si="8"/>
        <v>Je</v>
      </c>
      <c r="W23" s="69">
        <f t="shared" si="19"/>
        <v>44063</v>
      </c>
      <c r="X23" s="72"/>
      <c r="Y23" s="76" t="str">
        <f t="shared" si="9"/>
        <v>Di</v>
      </c>
      <c r="Z23" s="69">
        <f t="shared" si="20"/>
        <v>44094</v>
      </c>
      <c r="AA23" s="75"/>
      <c r="AB23" s="76" t="str">
        <f t="shared" si="10"/>
        <v>Ma</v>
      </c>
      <c r="AC23" s="69">
        <f t="shared" si="21"/>
        <v>44124</v>
      </c>
      <c r="AD23" s="72"/>
      <c r="AE23" s="76" t="str">
        <f t="shared" si="11"/>
        <v>Ve</v>
      </c>
      <c r="AF23" s="69">
        <f t="shared" si="22"/>
        <v>44155</v>
      </c>
      <c r="AG23" s="72"/>
      <c r="AH23" s="76" t="str">
        <f t="shared" si="12"/>
        <v>Di</v>
      </c>
      <c r="AI23" s="69">
        <f t="shared" si="23"/>
        <v>44185</v>
      </c>
      <c r="AJ23" s="72"/>
    </row>
    <row r="24" spans="1:36" x14ac:dyDescent="0.25">
      <c r="A24" s="53" t="str">
        <f t="shared" si="1"/>
        <v>Ma</v>
      </c>
      <c r="B24" s="69">
        <f t="shared" si="13"/>
        <v>43851</v>
      </c>
      <c r="C24" s="75"/>
      <c r="D24" s="76" t="str">
        <f t="shared" si="2"/>
        <v>Ve</v>
      </c>
      <c r="E24" s="69">
        <f t="shared" si="14"/>
        <v>43882</v>
      </c>
      <c r="F24" s="75"/>
      <c r="G24" s="76" t="str">
        <f t="shared" si="3"/>
        <v>Sa</v>
      </c>
      <c r="H24" s="69">
        <f t="shared" si="15"/>
        <v>43911</v>
      </c>
      <c r="I24" s="75"/>
      <c r="J24" s="76" t="str">
        <f t="shared" si="0"/>
        <v>Ma</v>
      </c>
      <c r="K24" s="69">
        <f t="shared" si="16"/>
        <v>43942</v>
      </c>
      <c r="L24" s="75"/>
      <c r="M24" s="76" t="str">
        <f t="shared" si="4"/>
        <v>Je</v>
      </c>
      <c r="N24" s="69">
        <f t="shared" si="5"/>
        <v>43972</v>
      </c>
      <c r="O24" s="75"/>
      <c r="P24" s="76" t="str">
        <f t="shared" si="6"/>
        <v>Di</v>
      </c>
      <c r="Q24" s="69">
        <f t="shared" si="17"/>
        <v>44003</v>
      </c>
      <c r="R24" s="75"/>
      <c r="S24" s="76" t="str">
        <f t="shared" si="7"/>
        <v>Ma</v>
      </c>
      <c r="T24" s="69">
        <f t="shared" si="18"/>
        <v>44033</v>
      </c>
      <c r="U24" s="72"/>
      <c r="V24" s="76" t="str">
        <f t="shared" si="8"/>
        <v>Ve</v>
      </c>
      <c r="W24" s="69">
        <f t="shared" si="19"/>
        <v>44064</v>
      </c>
      <c r="X24" s="72"/>
      <c r="Y24" s="76" t="str">
        <f t="shared" si="9"/>
        <v>Lu</v>
      </c>
      <c r="Z24" s="69">
        <f t="shared" si="20"/>
        <v>44095</v>
      </c>
      <c r="AA24" s="75"/>
      <c r="AB24" s="76" t="str">
        <f t="shared" si="10"/>
        <v>Me</v>
      </c>
      <c r="AC24" s="69">
        <f t="shared" si="21"/>
        <v>44125</v>
      </c>
      <c r="AD24" s="72"/>
      <c r="AE24" s="76" t="str">
        <f t="shared" si="11"/>
        <v>Sa</v>
      </c>
      <c r="AF24" s="69">
        <f t="shared" si="22"/>
        <v>44156</v>
      </c>
      <c r="AG24" s="72"/>
      <c r="AH24" s="76" t="str">
        <f t="shared" si="12"/>
        <v>Lu</v>
      </c>
      <c r="AI24" s="69">
        <f t="shared" si="23"/>
        <v>44186</v>
      </c>
      <c r="AJ24" s="72"/>
    </row>
    <row r="25" spans="1:36" x14ac:dyDescent="0.25">
      <c r="A25" s="53" t="str">
        <f t="shared" si="1"/>
        <v>Me</v>
      </c>
      <c r="B25" s="69">
        <f t="shared" si="13"/>
        <v>43852</v>
      </c>
      <c r="C25" s="75"/>
      <c r="D25" s="76" t="str">
        <f t="shared" si="2"/>
        <v>Sa</v>
      </c>
      <c r="E25" s="69">
        <f t="shared" si="14"/>
        <v>43883</v>
      </c>
      <c r="F25" s="75"/>
      <c r="G25" s="76" t="str">
        <f t="shared" si="3"/>
        <v>Di</v>
      </c>
      <c r="H25" s="69">
        <f t="shared" si="15"/>
        <v>43912</v>
      </c>
      <c r="I25" s="75"/>
      <c r="J25" s="76" t="str">
        <f t="shared" si="0"/>
        <v>Me</v>
      </c>
      <c r="K25" s="69">
        <f t="shared" si="16"/>
        <v>43943</v>
      </c>
      <c r="L25" s="75"/>
      <c r="M25" s="76" t="str">
        <f t="shared" si="4"/>
        <v>Ve</v>
      </c>
      <c r="N25" s="69">
        <f t="shared" si="5"/>
        <v>43973</v>
      </c>
      <c r="O25" s="75"/>
      <c r="P25" s="76" t="str">
        <f t="shared" si="6"/>
        <v>Lu</v>
      </c>
      <c r="Q25" s="69">
        <f t="shared" si="17"/>
        <v>44004</v>
      </c>
      <c r="R25" s="75"/>
      <c r="S25" s="76" t="str">
        <f t="shared" si="7"/>
        <v>Me</v>
      </c>
      <c r="T25" s="69">
        <f t="shared" si="18"/>
        <v>44034</v>
      </c>
      <c r="U25" s="72"/>
      <c r="V25" s="76" t="str">
        <f t="shared" si="8"/>
        <v>Sa</v>
      </c>
      <c r="W25" s="69">
        <f t="shared" si="19"/>
        <v>44065</v>
      </c>
      <c r="X25" s="72"/>
      <c r="Y25" s="76" t="str">
        <f t="shared" si="9"/>
        <v>Ma</v>
      </c>
      <c r="Z25" s="69">
        <f t="shared" si="20"/>
        <v>44096</v>
      </c>
      <c r="AA25" s="75"/>
      <c r="AB25" s="76" t="str">
        <f t="shared" si="10"/>
        <v>Je</v>
      </c>
      <c r="AC25" s="69">
        <f t="shared" si="21"/>
        <v>44126</v>
      </c>
      <c r="AD25" s="72"/>
      <c r="AE25" s="76" t="str">
        <f t="shared" si="11"/>
        <v>Di</v>
      </c>
      <c r="AF25" s="69">
        <f t="shared" si="22"/>
        <v>44157</v>
      </c>
      <c r="AG25" s="72"/>
      <c r="AH25" s="76" t="str">
        <f t="shared" si="12"/>
        <v>Ma</v>
      </c>
      <c r="AI25" s="69">
        <f t="shared" si="23"/>
        <v>44187</v>
      </c>
      <c r="AJ25" s="72"/>
    </row>
    <row r="26" spans="1:36" x14ac:dyDescent="0.25">
      <c r="A26" s="53" t="str">
        <f t="shared" si="1"/>
        <v>Je</v>
      </c>
      <c r="B26" s="69">
        <f t="shared" si="13"/>
        <v>43853</v>
      </c>
      <c r="C26" s="75"/>
      <c r="D26" s="76" t="str">
        <f t="shared" si="2"/>
        <v>Di</v>
      </c>
      <c r="E26" s="69">
        <f t="shared" si="14"/>
        <v>43884</v>
      </c>
      <c r="F26" s="75"/>
      <c r="G26" s="76" t="str">
        <f t="shared" si="3"/>
        <v>Lu</v>
      </c>
      <c r="H26" s="69">
        <f t="shared" si="15"/>
        <v>43913</v>
      </c>
      <c r="I26" s="75"/>
      <c r="J26" s="76" t="str">
        <f t="shared" si="0"/>
        <v>Je</v>
      </c>
      <c r="K26" s="69">
        <f t="shared" si="16"/>
        <v>43944</v>
      </c>
      <c r="L26" s="75"/>
      <c r="M26" s="76" t="str">
        <f t="shared" si="4"/>
        <v>Sa</v>
      </c>
      <c r="N26" s="69">
        <f t="shared" si="5"/>
        <v>43974</v>
      </c>
      <c r="O26" s="75"/>
      <c r="P26" s="76" t="str">
        <f t="shared" si="6"/>
        <v>Ma</v>
      </c>
      <c r="Q26" s="69">
        <f t="shared" si="17"/>
        <v>44005</v>
      </c>
      <c r="R26" s="75"/>
      <c r="S26" s="76" t="str">
        <f t="shared" si="7"/>
        <v>Je</v>
      </c>
      <c r="T26" s="69">
        <f t="shared" si="18"/>
        <v>44035</v>
      </c>
      <c r="U26" s="72"/>
      <c r="V26" s="76" t="str">
        <f t="shared" si="8"/>
        <v>Di</v>
      </c>
      <c r="W26" s="69">
        <f t="shared" si="19"/>
        <v>44066</v>
      </c>
      <c r="X26" s="72"/>
      <c r="Y26" s="76" t="str">
        <f t="shared" si="9"/>
        <v>Me</v>
      </c>
      <c r="Z26" s="69">
        <f t="shared" si="20"/>
        <v>44097</v>
      </c>
      <c r="AA26" s="75"/>
      <c r="AB26" s="76" t="str">
        <f t="shared" si="10"/>
        <v>Ve</v>
      </c>
      <c r="AC26" s="69">
        <f t="shared" si="21"/>
        <v>44127</v>
      </c>
      <c r="AD26" s="72"/>
      <c r="AE26" s="76" t="str">
        <f t="shared" si="11"/>
        <v>Lu</v>
      </c>
      <c r="AF26" s="69">
        <f t="shared" si="22"/>
        <v>44158</v>
      </c>
      <c r="AG26" s="72"/>
      <c r="AH26" s="76" t="str">
        <f t="shared" si="12"/>
        <v>Me</v>
      </c>
      <c r="AI26" s="69">
        <f t="shared" si="23"/>
        <v>44188</v>
      </c>
      <c r="AJ26" s="72"/>
    </row>
    <row r="27" spans="1:36" x14ac:dyDescent="0.25">
      <c r="A27" s="53" t="str">
        <f t="shared" si="1"/>
        <v>Ve</v>
      </c>
      <c r="B27" s="69">
        <f t="shared" si="13"/>
        <v>43854</v>
      </c>
      <c r="C27" s="75"/>
      <c r="D27" s="76" t="str">
        <f t="shared" si="2"/>
        <v>Lu</v>
      </c>
      <c r="E27" s="69">
        <f t="shared" si="14"/>
        <v>43885</v>
      </c>
      <c r="F27" s="75"/>
      <c r="G27" s="76" t="str">
        <f t="shared" si="3"/>
        <v>Ma</v>
      </c>
      <c r="H27" s="69">
        <f t="shared" si="15"/>
        <v>43914</v>
      </c>
      <c r="I27" s="75"/>
      <c r="J27" s="76" t="str">
        <f t="shared" si="0"/>
        <v>Ve</v>
      </c>
      <c r="K27" s="69">
        <f t="shared" si="16"/>
        <v>43945</v>
      </c>
      <c r="L27" s="75"/>
      <c r="M27" s="76" t="str">
        <f t="shared" si="4"/>
        <v>Di</v>
      </c>
      <c r="N27" s="69">
        <f t="shared" si="5"/>
        <v>43975</v>
      </c>
      <c r="O27" s="75"/>
      <c r="P27" s="76" t="str">
        <f t="shared" si="6"/>
        <v>Me</v>
      </c>
      <c r="Q27" s="69">
        <f t="shared" si="17"/>
        <v>44006</v>
      </c>
      <c r="R27" s="75"/>
      <c r="S27" s="76" t="str">
        <f t="shared" si="7"/>
        <v>Ve</v>
      </c>
      <c r="T27" s="69">
        <f t="shared" si="18"/>
        <v>44036</v>
      </c>
      <c r="U27" s="72"/>
      <c r="V27" s="76" t="str">
        <f t="shared" si="8"/>
        <v>Lu</v>
      </c>
      <c r="W27" s="69">
        <f t="shared" si="19"/>
        <v>44067</v>
      </c>
      <c r="X27" s="72"/>
      <c r="Y27" s="76" t="str">
        <f t="shared" si="9"/>
        <v>Je</v>
      </c>
      <c r="Z27" s="69">
        <f t="shared" si="20"/>
        <v>44098</v>
      </c>
      <c r="AA27" s="75"/>
      <c r="AB27" s="76" t="str">
        <f t="shared" si="10"/>
        <v>Sa</v>
      </c>
      <c r="AC27" s="69">
        <f t="shared" si="21"/>
        <v>44128</v>
      </c>
      <c r="AD27" s="72"/>
      <c r="AE27" s="76" t="str">
        <f t="shared" si="11"/>
        <v>Ma</v>
      </c>
      <c r="AF27" s="69">
        <f t="shared" si="22"/>
        <v>44159</v>
      </c>
      <c r="AG27" s="72"/>
      <c r="AH27" s="76" t="str">
        <f t="shared" si="12"/>
        <v>Je</v>
      </c>
      <c r="AI27" s="69">
        <f t="shared" si="23"/>
        <v>44189</v>
      </c>
      <c r="AJ27" s="72"/>
    </row>
    <row r="28" spans="1:36" x14ac:dyDescent="0.25">
      <c r="A28" s="53" t="str">
        <f t="shared" si="1"/>
        <v>Sa</v>
      </c>
      <c r="B28" s="69">
        <f t="shared" si="13"/>
        <v>43855</v>
      </c>
      <c r="C28" s="75"/>
      <c r="D28" s="76" t="str">
        <f t="shared" si="2"/>
        <v>Ma</v>
      </c>
      <c r="E28" s="69">
        <f t="shared" si="14"/>
        <v>43886</v>
      </c>
      <c r="F28" s="75"/>
      <c r="G28" s="76" t="str">
        <f t="shared" si="3"/>
        <v>Me</v>
      </c>
      <c r="H28" s="69">
        <f t="shared" si="15"/>
        <v>43915</v>
      </c>
      <c r="I28" s="75"/>
      <c r="J28" s="76" t="str">
        <f t="shared" si="0"/>
        <v>Sa</v>
      </c>
      <c r="K28" s="69">
        <f t="shared" si="16"/>
        <v>43946</v>
      </c>
      <c r="L28" s="75"/>
      <c r="M28" s="76" t="str">
        <f t="shared" si="4"/>
        <v>Lu</v>
      </c>
      <c r="N28" s="69">
        <f t="shared" si="5"/>
        <v>43976</v>
      </c>
      <c r="O28" s="75"/>
      <c r="P28" s="76" t="str">
        <f t="shared" si="6"/>
        <v>Je</v>
      </c>
      <c r="Q28" s="69">
        <f t="shared" si="17"/>
        <v>44007</v>
      </c>
      <c r="R28" s="75"/>
      <c r="S28" s="76" t="str">
        <f t="shared" si="7"/>
        <v>Sa</v>
      </c>
      <c r="T28" s="69">
        <f t="shared" si="18"/>
        <v>44037</v>
      </c>
      <c r="U28" s="72"/>
      <c r="V28" s="76" t="str">
        <f t="shared" si="8"/>
        <v>Ma</v>
      </c>
      <c r="W28" s="69">
        <f t="shared" si="19"/>
        <v>44068</v>
      </c>
      <c r="X28" s="72"/>
      <c r="Y28" s="76" t="str">
        <f t="shared" si="9"/>
        <v>Ve</v>
      </c>
      <c r="Z28" s="69">
        <f t="shared" si="20"/>
        <v>44099</v>
      </c>
      <c r="AA28" s="75"/>
      <c r="AB28" s="76" t="str">
        <f t="shared" si="10"/>
        <v>Di</v>
      </c>
      <c r="AC28" s="69">
        <f t="shared" si="21"/>
        <v>44129</v>
      </c>
      <c r="AD28" s="72"/>
      <c r="AE28" s="76" t="str">
        <f t="shared" si="11"/>
        <v>Me</v>
      </c>
      <c r="AF28" s="69">
        <f t="shared" si="22"/>
        <v>44160</v>
      </c>
      <c r="AG28" s="72"/>
      <c r="AH28" s="76" t="str">
        <f t="shared" si="12"/>
        <v>Ve</v>
      </c>
      <c r="AI28" s="69">
        <f t="shared" si="23"/>
        <v>44190</v>
      </c>
      <c r="AJ28" s="75" t="s">
        <v>36</v>
      </c>
    </row>
    <row r="29" spans="1:36" x14ac:dyDescent="0.25">
      <c r="A29" s="53" t="str">
        <f t="shared" si="1"/>
        <v>Di</v>
      </c>
      <c r="B29" s="69">
        <f t="shared" si="13"/>
        <v>43856</v>
      </c>
      <c r="C29" s="75"/>
      <c r="D29" s="76" t="str">
        <f t="shared" si="2"/>
        <v>Me</v>
      </c>
      <c r="E29" s="69">
        <f t="shared" si="14"/>
        <v>43887</v>
      </c>
      <c r="F29" s="75"/>
      <c r="G29" s="76" t="str">
        <f t="shared" si="3"/>
        <v>Je</v>
      </c>
      <c r="H29" s="69">
        <f t="shared" si="15"/>
        <v>43916</v>
      </c>
      <c r="I29" s="75"/>
      <c r="J29" s="76" t="str">
        <f t="shared" si="0"/>
        <v>Di</v>
      </c>
      <c r="K29" s="69">
        <f t="shared" si="16"/>
        <v>43947</v>
      </c>
      <c r="L29" s="75"/>
      <c r="M29" s="76" t="str">
        <f t="shared" si="4"/>
        <v>Ma</v>
      </c>
      <c r="N29" s="69">
        <f t="shared" si="5"/>
        <v>43977</v>
      </c>
      <c r="O29" s="75"/>
      <c r="P29" s="76" t="str">
        <f t="shared" si="6"/>
        <v>Ve</v>
      </c>
      <c r="Q29" s="69">
        <f t="shared" si="17"/>
        <v>44008</v>
      </c>
      <c r="R29" s="75"/>
      <c r="S29" s="76" t="str">
        <f t="shared" si="7"/>
        <v>Di</v>
      </c>
      <c r="T29" s="69">
        <f t="shared" si="18"/>
        <v>44038</v>
      </c>
      <c r="U29" s="72"/>
      <c r="V29" s="76" t="str">
        <f t="shared" si="8"/>
        <v>Me</v>
      </c>
      <c r="W29" s="69">
        <f t="shared" si="19"/>
        <v>44069</v>
      </c>
      <c r="X29" s="72"/>
      <c r="Y29" s="76" t="str">
        <f t="shared" si="9"/>
        <v>Sa</v>
      </c>
      <c r="Z29" s="69">
        <f t="shared" si="20"/>
        <v>44100</v>
      </c>
      <c r="AA29" s="75"/>
      <c r="AB29" s="76" t="str">
        <f t="shared" si="10"/>
        <v>Lu</v>
      </c>
      <c r="AC29" s="69">
        <f t="shared" si="21"/>
        <v>44130</v>
      </c>
      <c r="AD29" s="72"/>
      <c r="AE29" s="76" t="str">
        <f t="shared" si="11"/>
        <v>Je</v>
      </c>
      <c r="AF29" s="69">
        <f t="shared" si="22"/>
        <v>44161</v>
      </c>
      <c r="AG29" s="72"/>
      <c r="AH29" s="76" t="str">
        <f t="shared" si="12"/>
        <v>Sa</v>
      </c>
      <c r="AI29" s="69">
        <f t="shared" si="23"/>
        <v>44191</v>
      </c>
      <c r="AJ29" s="75" t="s">
        <v>36</v>
      </c>
    </row>
    <row r="30" spans="1:36" x14ac:dyDescent="0.25">
      <c r="A30" s="53" t="str">
        <f t="shared" si="1"/>
        <v>Lu</v>
      </c>
      <c r="B30" s="69">
        <f t="shared" si="13"/>
        <v>43857</v>
      </c>
      <c r="C30" s="75"/>
      <c r="D30" s="76" t="str">
        <f t="shared" si="2"/>
        <v>Je</v>
      </c>
      <c r="E30" s="69">
        <f t="shared" si="14"/>
        <v>43888</v>
      </c>
      <c r="F30" s="75"/>
      <c r="G30" s="76" t="str">
        <f t="shared" si="3"/>
        <v>Ve</v>
      </c>
      <c r="H30" s="69">
        <f t="shared" si="15"/>
        <v>43917</v>
      </c>
      <c r="I30" s="75"/>
      <c r="J30" s="76" t="str">
        <f t="shared" si="0"/>
        <v>Lu</v>
      </c>
      <c r="K30" s="69">
        <f t="shared" si="16"/>
        <v>43948</v>
      </c>
      <c r="L30" s="75"/>
      <c r="M30" s="76" t="str">
        <f t="shared" si="4"/>
        <v>Me</v>
      </c>
      <c r="N30" s="69">
        <f t="shared" si="5"/>
        <v>43978</v>
      </c>
      <c r="O30" s="75"/>
      <c r="P30" s="76" t="str">
        <f t="shared" si="6"/>
        <v>Sa</v>
      </c>
      <c r="Q30" s="69">
        <f t="shared" si="17"/>
        <v>44009</v>
      </c>
      <c r="R30" s="75"/>
      <c r="S30" s="76" t="str">
        <f t="shared" si="7"/>
        <v>Lu</v>
      </c>
      <c r="T30" s="69">
        <f t="shared" si="18"/>
        <v>44039</v>
      </c>
      <c r="U30" s="72"/>
      <c r="V30" s="76" t="str">
        <f t="shared" si="8"/>
        <v>Je</v>
      </c>
      <c r="W30" s="69">
        <f t="shared" si="19"/>
        <v>44070</v>
      </c>
      <c r="X30" s="72"/>
      <c r="Y30" s="76" t="str">
        <f t="shared" si="9"/>
        <v>Di</v>
      </c>
      <c r="Z30" s="69">
        <f t="shared" si="20"/>
        <v>44101</v>
      </c>
      <c r="AA30" s="75"/>
      <c r="AB30" s="76" t="str">
        <f t="shared" si="10"/>
        <v>Ma</v>
      </c>
      <c r="AC30" s="69">
        <f t="shared" si="21"/>
        <v>44131</v>
      </c>
      <c r="AD30" s="72"/>
      <c r="AE30" s="76" t="str">
        <f t="shared" si="11"/>
        <v>Ve</v>
      </c>
      <c r="AF30" s="69">
        <f t="shared" si="22"/>
        <v>44162</v>
      </c>
      <c r="AG30" s="72"/>
      <c r="AH30" s="76" t="str">
        <f t="shared" si="12"/>
        <v>Di</v>
      </c>
      <c r="AI30" s="69">
        <f t="shared" si="23"/>
        <v>44192</v>
      </c>
      <c r="AJ30" s="72"/>
    </row>
    <row r="31" spans="1:36" x14ac:dyDescent="0.25">
      <c r="A31" s="53" t="str">
        <f t="shared" si="1"/>
        <v>Ma</v>
      </c>
      <c r="B31" s="69">
        <f t="shared" si="13"/>
        <v>43858</v>
      </c>
      <c r="C31" s="75"/>
      <c r="D31" s="76" t="str">
        <f t="shared" si="2"/>
        <v>Ve</v>
      </c>
      <c r="E31" s="69">
        <f t="shared" si="14"/>
        <v>43889</v>
      </c>
      <c r="F31" s="75"/>
      <c r="G31" s="76" t="str">
        <f t="shared" si="3"/>
        <v>Sa</v>
      </c>
      <c r="H31" s="69">
        <f t="shared" si="15"/>
        <v>43918</v>
      </c>
      <c r="I31" s="75"/>
      <c r="J31" s="76" t="str">
        <f t="shared" si="0"/>
        <v>Ma</v>
      </c>
      <c r="K31" s="69">
        <f t="shared" si="16"/>
        <v>43949</v>
      </c>
      <c r="L31" s="75"/>
      <c r="M31" s="76" t="str">
        <f t="shared" si="4"/>
        <v>Je</v>
      </c>
      <c r="N31" s="69">
        <f t="shared" si="5"/>
        <v>43979</v>
      </c>
      <c r="O31" s="75"/>
      <c r="P31" s="76" t="str">
        <f t="shared" si="6"/>
        <v>Di</v>
      </c>
      <c r="Q31" s="69">
        <f t="shared" si="17"/>
        <v>44010</v>
      </c>
      <c r="R31" s="75"/>
      <c r="S31" s="76" t="str">
        <f t="shared" si="7"/>
        <v>Ma</v>
      </c>
      <c r="T31" s="69">
        <f t="shared" si="18"/>
        <v>44040</v>
      </c>
      <c r="U31" s="72"/>
      <c r="V31" s="76" t="str">
        <f t="shared" si="8"/>
        <v>Ve</v>
      </c>
      <c r="W31" s="69">
        <f t="shared" si="19"/>
        <v>44071</v>
      </c>
      <c r="X31" s="72"/>
      <c r="Y31" s="76" t="str">
        <f t="shared" si="9"/>
        <v>Lu</v>
      </c>
      <c r="Z31" s="69">
        <f t="shared" si="20"/>
        <v>44102</v>
      </c>
      <c r="AA31" s="75"/>
      <c r="AB31" s="76" t="str">
        <f t="shared" si="10"/>
        <v>Me</v>
      </c>
      <c r="AC31" s="69">
        <f t="shared" si="21"/>
        <v>44132</v>
      </c>
      <c r="AD31" s="72"/>
      <c r="AE31" s="76" t="str">
        <f t="shared" si="11"/>
        <v>Sa</v>
      </c>
      <c r="AF31" s="69">
        <f t="shared" si="22"/>
        <v>44163</v>
      </c>
      <c r="AG31" s="72"/>
      <c r="AH31" s="76" t="str">
        <f t="shared" si="12"/>
        <v>Lu</v>
      </c>
      <c r="AI31" s="69">
        <f t="shared" si="23"/>
        <v>44193</v>
      </c>
      <c r="AJ31" s="72"/>
    </row>
    <row r="32" spans="1:36" x14ac:dyDescent="0.25">
      <c r="A32" s="53" t="str">
        <f t="shared" si="1"/>
        <v>Me</v>
      </c>
      <c r="B32" s="69">
        <f t="shared" si="13"/>
        <v>43859</v>
      </c>
      <c r="C32" s="75"/>
      <c r="D32" s="76" t="str">
        <f>IF(E32="","",CHOOSE(WEEKDAY(E32,2),"Lu","Ma","Me","Je","Ve","Sa","Di"))</f>
        <v>Sa</v>
      </c>
      <c r="E32" s="69">
        <f>IF((DAY(EOMONTH(E4,0)))=29,E31+1,"")</f>
        <v>43890</v>
      </c>
      <c r="F32" s="75"/>
      <c r="G32" s="76" t="str">
        <f t="shared" si="3"/>
        <v>Di</v>
      </c>
      <c r="H32" s="69">
        <f t="shared" si="15"/>
        <v>43919</v>
      </c>
      <c r="I32" s="75"/>
      <c r="J32" s="76" t="str">
        <f t="shared" si="0"/>
        <v>Me</v>
      </c>
      <c r="K32" s="69">
        <f t="shared" si="16"/>
        <v>43950</v>
      </c>
      <c r="L32" s="75"/>
      <c r="M32" s="76" t="str">
        <f t="shared" si="4"/>
        <v>Ve</v>
      </c>
      <c r="N32" s="69">
        <f t="shared" si="5"/>
        <v>43980</v>
      </c>
      <c r="O32" s="75"/>
      <c r="P32" s="76" t="str">
        <f t="shared" si="6"/>
        <v>Lu</v>
      </c>
      <c r="Q32" s="69">
        <f t="shared" si="17"/>
        <v>44011</v>
      </c>
      <c r="R32" s="75"/>
      <c r="S32" s="76" t="str">
        <f t="shared" si="7"/>
        <v>Me</v>
      </c>
      <c r="T32" s="69">
        <f t="shared" si="18"/>
        <v>44041</v>
      </c>
      <c r="U32" s="72"/>
      <c r="V32" s="76" t="str">
        <f t="shared" si="8"/>
        <v>Sa</v>
      </c>
      <c r="W32" s="69">
        <f t="shared" si="19"/>
        <v>44072</v>
      </c>
      <c r="X32" s="72"/>
      <c r="Y32" s="76" t="str">
        <f t="shared" si="9"/>
        <v>Ma</v>
      </c>
      <c r="Z32" s="69">
        <f t="shared" si="20"/>
        <v>44103</v>
      </c>
      <c r="AA32" s="75"/>
      <c r="AB32" s="76" t="str">
        <f t="shared" si="10"/>
        <v>Je</v>
      </c>
      <c r="AC32" s="69">
        <f t="shared" si="21"/>
        <v>44133</v>
      </c>
      <c r="AD32" s="72"/>
      <c r="AE32" s="76" t="str">
        <f t="shared" si="11"/>
        <v>Di</v>
      </c>
      <c r="AF32" s="69">
        <f t="shared" si="22"/>
        <v>44164</v>
      </c>
      <c r="AG32" s="72"/>
      <c r="AH32" s="76" t="str">
        <f t="shared" si="12"/>
        <v>Ma</v>
      </c>
      <c r="AI32" s="69">
        <f t="shared" si="23"/>
        <v>44194</v>
      </c>
      <c r="AJ32" s="72"/>
    </row>
    <row r="33" spans="1:36" x14ac:dyDescent="0.25">
      <c r="A33" s="53" t="str">
        <f t="shared" si="1"/>
        <v>Je</v>
      </c>
      <c r="B33" s="69">
        <f t="shared" si="13"/>
        <v>43860</v>
      </c>
      <c r="C33" s="75"/>
      <c r="D33" s="76"/>
      <c r="E33" s="69"/>
      <c r="F33" s="77"/>
      <c r="G33" s="76" t="str">
        <f t="shared" si="3"/>
        <v>Lu</v>
      </c>
      <c r="H33" s="69">
        <f t="shared" si="15"/>
        <v>43920</v>
      </c>
      <c r="I33" s="75"/>
      <c r="J33" s="76" t="str">
        <f t="shared" si="0"/>
        <v>Je</v>
      </c>
      <c r="K33" s="69">
        <f t="shared" si="16"/>
        <v>43951</v>
      </c>
      <c r="L33" s="75"/>
      <c r="M33" s="76" t="str">
        <f t="shared" si="4"/>
        <v>Sa</v>
      </c>
      <c r="N33" s="69">
        <f t="shared" si="5"/>
        <v>43981</v>
      </c>
      <c r="O33" s="75"/>
      <c r="P33" s="76" t="str">
        <f t="shared" si="6"/>
        <v>Ma</v>
      </c>
      <c r="Q33" s="69">
        <f t="shared" si="17"/>
        <v>44012</v>
      </c>
      <c r="R33" s="75"/>
      <c r="S33" s="76" t="str">
        <f t="shared" si="7"/>
        <v>Je</v>
      </c>
      <c r="T33" s="69">
        <f t="shared" si="18"/>
        <v>44042</v>
      </c>
      <c r="U33" s="72"/>
      <c r="V33" s="78" t="str">
        <f t="shared" si="8"/>
        <v>Di</v>
      </c>
      <c r="W33" s="70">
        <f t="shared" si="19"/>
        <v>44073</v>
      </c>
      <c r="X33" s="72"/>
      <c r="Y33" s="76" t="str">
        <f t="shared" si="9"/>
        <v>Me</v>
      </c>
      <c r="Z33" s="69">
        <f t="shared" si="20"/>
        <v>44104</v>
      </c>
      <c r="AA33" s="75"/>
      <c r="AB33" s="76" t="str">
        <f t="shared" si="10"/>
        <v>Ve</v>
      </c>
      <c r="AC33" s="69">
        <f t="shared" si="21"/>
        <v>44134</v>
      </c>
      <c r="AD33" s="72"/>
      <c r="AE33" s="76" t="str">
        <f t="shared" si="11"/>
        <v>Lu</v>
      </c>
      <c r="AF33" s="69">
        <f t="shared" si="22"/>
        <v>44165</v>
      </c>
      <c r="AG33" s="72"/>
      <c r="AH33" s="76" t="str">
        <f t="shared" si="12"/>
        <v>Me</v>
      </c>
      <c r="AI33" s="69">
        <f t="shared" si="23"/>
        <v>44195</v>
      </c>
      <c r="AJ33" s="72"/>
    </row>
    <row r="34" spans="1:36" x14ac:dyDescent="0.25">
      <c r="A34" s="54" t="str">
        <f t="shared" si="1"/>
        <v>Ve</v>
      </c>
      <c r="B34" s="70">
        <f t="shared" si="13"/>
        <v>43861</v>
      </c>
      <c r="C34" s="74"/>
      <c r="D34" s="78"/>
      <c r="E34" s="70"/>
      <c r="F34" s="79"/>
      <c r="G34" s="78" t="str">
        <f t="shared" si="3"/>
        <v>Ma</v>
      </c>
      <c r="H34" s="70">
        <f t="shared" si="15"/>
        <v>43921</v>
      </c>
      <c r="I34" s="74"/>
      <c r="J34" s="78"/>
      <c r="K34" s="80"/>
      <c r="L34" s="81"/>
      <c r="M34" s="78" t="str">
        <f t="shared" si="4"/>
        <v>Di</v>
      </c>
      <c r="N34" s="70">
        <f t="shared" si="5"/>
        <v>43982</v>
      </c>
      <c r="O34" s="74"/>
      <c r="P34" s="78"/>
      <c r="Q34" s="80"/>
      <c r="R34" s="81"/>
      <c r="S34" s="78" t="str">
        <f t="shared" si="7"/>
        <v>Ve</v>
      </c>
      <c r="T34" s="70">
        <f t="shared" si="18"/>
        <v>44043</v>
      </c>
      <c r="U34" s="73"/>
      <c r="V34" s="82" t="str">
        <f t="shared" si="8"/>
        <v>Lu</v>
      </c>
      <c r="W34" s="83">
        <f t="shared" si="19"/>
        <v>44074</v>
      </c>
      <c r="X34" s="73"/>
      <c r="Y34" s="78"/>
      <c r="Z34" s="70"/>
      <c r="AA34" s="84"/>
      <c r="AB34" s="78" t="str">
        <f t="shared" si="10"/>
        <v>Sa</v>
      </c>
      <c r="AC34" s="70">
        <f t="shared" si="21"/>
        <v>44135</v>
      </c>
      <c r="AD34" s="73"/>
      <c r="AE34" s="78"/>
      <c r="AF34" s="80"/>
      <c r="AG34" s="73"/>
      <c r="AH34" s="78" t="str">
        <f t="shared" si="12"/>
        <v>Je</v>
      </c>
      <c r="AI34" s="70">
        <f t="shared" si="23"/>
        <v>44196</v>
      </c>
      <c r="AJ34" s="73"/>
    </row>
    <row r="35" spans="1:3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</sheetData>
  <conditionalFormatting sqref="A4">
    <cfRule type="expression" dxfId="2798" priority="930">
      <formula>IF(COUNTIF(Fériés,B4)&gt;0,1,0)</formula>
    </cfRule>
  </conditionalFormatting>
  <conditionalFormatting sqref="B4">
    <cfRule type="expression" dxfId="2797" priority="931">
      <formula>IF(COUNTIF(Fériés,B4)&gt;0,1,0)</formula>
    </cfRule>
  </conditionalFormatting>
  <conditionalFormatting sqref="F33:F34 U4:U34 AD4:AD34 AG4:AG34 X4:X34 AJ4:AJ34 L4:L34 O4:O34 R4:R34 AA4:AA34 I4:I34 A4:F32 A33:C34">
    <cfRule type="cellIs" dxfId="2796" priority="932" operator="equal">
      <formula>"Di"</formula>
    </cfRule>
    <cfRule type="cellIs" dxfId="2795" priority="933" operator="equal">
      <formula>"Sa"</formula>
    </cfRule>
  </conditionalFormatting>
  <conditionalFormatting sqref="A5:A34">
    <cfRule type="expression" dxfId="2794" priority="928">
      <formula>IF(COUNTIF(Fériés,B5)&gt;0,1,0)</formula>
    </cfRule>
  </conditionalFormatting>
  <conditionalFormatting sqref="B7">
    <cfRule type="expression" dxfId="2793" priority="925">
      <formula>IF(WEEKDAY($B$7,2)&gt;5,1,0)</formula>
    </cfRule>
  </conditionalFormatting>
  <conditionalFormatting sqref="B4:B34">
    <cfRule type="expression" dxfId="2792" priority="924">
      <formula>IF(COUNTIF(Fériés,B4)&gt;0,1,0)</formula>
    </cfRule>
    <cfRule type="expression" dxfId="2791" priority="929">
      <formula>IF(WEEKDAY($B4,2)&gt;5,1,0)</formula>
    </cfRule>
  </conditionalFormatting>
  <conditionalFormatting sqref="D4:D32">
    <cfRule type="expression" dxfId="2790" priority="923">
      <formula>IF(COUNTIF(Fériés,E4)&gt;0,1,0)</formula>
    </cfRule>
    <cfRule type="expression" dxfId="2789" priority="926">
      <formula>IF(WEEKDAY($E4,2)&gt;5,1,0)</formula>
    </cfRule>
  </conditionalFormatting>
  <conditionalFormatting sqref="E4:E32">
    <cfRule type="expression" dxfId="2788" priority="922">
      <formula>IF(COUNTIF(Fériés,E4)&gt;0,1,0)</formula>
    </cfRule>
    <cfRule type="expression" dxfId="2787" priority="927">
      <formula>IF(WEEKDAY(E4,2)&gt;5,1,0)</formula>
    </cfRule>
  </conditionalFormatting>
  <conditionalFormatting sqref="G4:H34">
    <cfRule type="cellIs" dxfId="2786" priority="920" operator="equal">
      <formula>"Di"</formula>
    </cfRule>
    <cfRule type="cellIs" dxfId="2785" priority="921" operator="equal">
      <formula>"Sa"</formula>
    </cfRule>
  </conditionalFormatting>
  <conditionalFormatting sqref="H4:H34">
    <cfRule type="expression" dxfId="2784" priority="917">
      <formula>IF(COUNTIF(Fériés,H4)&gt;0,1,0)</formula>
    </cfRule>
    <cfRule type="expression" dxfId="2783" priority="919">
      <formula>IF(WEEKDAY(H4,2)&gt;5,1,0)</formula>
    </cfRule>
  </conditionalFormatting>
  <conditionalFormatting sqref="G4:G34">
    <cfRule type="expression" dxfId="2782" priority="916">
      <formula>IF(COUNTIF(Fériés,H4)&gt;0,1,0)</formula>
    </cfRule>
    <cfRule type="expression" dxfId="2781" priority="918">
      <formula>IF(WEEKDAY(H4,2)&gt;5,1,0)</formula>
    </cfRule>
  </conditionalFormatting>
  <conditionalFormatting sqref="J4:K33">
    <cfRule type="cellIs" dxfId="2780" priority="914" operator="equal">
      <formula>"Di"</formula>
    </cfRule>
    <cfRule type="cellIs" dxfId="2779" priority="915" operator="equal">
      <formula>"Sa"</formula>
    </cfRule>
  </conditionalFormatting>
  <conditionalFormatting sqref="K4:K33">
    <cfRule type="expression" dxfId="2778" priority="911">
      <formula>IF(COUNTIF(Fériés,K4)&gt;0,1,0)</formula>
    </cfRule>
    <cfRule type="expression" dxfId="2777" priority="913">
      <formula>IF(WEEKDAY(K4,2)&gt;5,1,0)</formula>
    </cfRule>
  </conditionalFormatting>
  <conditionalFormatting sqref="J4:J33">
    <cfRule type="expression" dxfId="2776" priority="910">
      <formula>IF(COUNTIF(Fériés,K4)&gt;0,1,0)</formula>
    </cfRule>
    <cfRule type="expression" dxfId="2775" priority="912">
      <formula>IF(WEEKDAY(K4,2)&gt;5,1,0)</formula>
    </cfRule>
  </conditionalFormatting>
  <conditionalFormatting sqref="M4:N34">
    <cfRule type="cellIs" dxfId="2774" priority="908" operator="equal">
      <formula>"Di"</formula>
    </cfRule>
    <cfRule type="cellIs" dxfId="2773" priority="909" operator="equal">
      <formula>"Sa"</formula>
    </cfRule>
  </conditionalFormatting>
  <conditionalFormatting sqref="N4:N34">
    <cfRule type="expression" dxfId="2772" priority="905">
      <formula>IF(COUNTIF(Fériés,N4)&gt;0,1,0)</formula>
    </cfRule>
    <cfRule type="expression" dxfId="2771" priority="907">
      <formula>IF(WEEKDAY(N4,2)&gt;5,1,0)</formula>
    </cfRule>
  </conditionalFormatting>
  <conditionalFormatting sqref="M4:M34">
    <cfRule type="expression" dxfId="2770" priority="904">
      <formula>IF(COUNTIF(Fériés,N4)&gt;0,1,0)</formula>
    </cfRule>
    <cfRule type="expression" dxfId="2769" priority="906">
      <formula>IF(WEEKDAY(N4,2)&gt;5,1,0)</formula>
    </cfRule>
  </conditionalFormatting>
  <conditionalFormatting sqref="P4:Q33">
    <cfRule type="cellIs" dxfId="2768" priority="902" operator="equal">
      <formula>"Di"</formula>
    </cfRule>
    <cfRule type="cellIs" dxfId="2767" priority="903" operator="equal">
      <formula>"Sa"</formula>
    </cfRule>
  </conditionalFormatting>
  <conditionalFormatting sqref="Q4:Q33">
    <cfRule type="expression" dxfId="2766" priority="899">
      <formula>IF(COUNTIF(Fériés,Q4)&gt;0,1,0)</formula>
    </cfRule>
    <cfRule type="expression" dxfId="2765" priority="901">
      <formula>IF(WEEKDAY(Q4,2)&gt;5,1,0)</formula>
    </cfRule>
  </conditionalFormatting>
  <conditionalFormatting sqref="P4:P33">
    <cfRule type="expression" dxfId="2764" priority="898">
      <formula>IF(COUNTIF(Fériés,Q4)&gt;0,1,0)</formula>
    </cfRule>
    <cfRule type="expression" dxfId="2763" priority="900">
      <formula>IF(WEEKDAY(Q4,2)&gt;5,1,0)</formula>
    </cfRule>
  </conditionalFormatting>
  <conditionalFormatting sqref="S4:T34">
    <cfRule type="cellIs" dxfId="2762" priority="896" operator="equal">
      <formula>"Di"</formula>
    </cfRule>
    <cfRule type="cellIs" dxfId="2761" priority="897" operator="equal">
      <formula>"Sa"</formula>
    </cfRule>
  </conditionalFormatting>
  <conditionalFormatting sqref="T4:T34">
    <cfRule type="expression" dxfId="2760" priority="893">
      <formula>IF(COUNTIF(Fériés,T4)&gt;0,1,0)</formula>
    </cfRule>
    <cfRule type="expression" dxfId="2759" priority="895">
      <formula>IF(WEEKDAY(T4,2)&gt;5,1,0)</formula>
    </cfRule>
  </conditionalFormatting>
  <conditionalFormatting sqref="S4:S34">
    <cfRule type="expression" dxfId="2758" priority="892">
      <formula>IF(COUNTIF(Fériés,T4)&gt;0,1,0)</formula>
    </cfRule>
    <cfRule type="expression" dxfId="2757" priority="894">
      <formula>IF(WEEKDAY(T4,2)&gt;5,1,0)</formula>
    </cfRule>
  </conditionalFormatting>
  <conditionalFormatting sqref="V4:W34">
    <cfRule type="cellIs" dxfId="2756" priority="890" operator="equal">
      <formula>"Di"</formula>
    </cfRule>
    <cfRule type="cellIs" dxfId="2755" priority="891" operator="equal">
      <formula>"Sa"</formula>
    </cfRule>
  </conditionalFormatting>
  <conditionalFormatting sqref="W4:W34">
    <cfRule type="expression" dxfId="2754" priority="887">
      <formula>IF(COUNTIF(Fériés,W4)&gt;0,1,0)</formula>
    </cfRule>
    <cfRule type="expression" dxfId="2753" priority="889">
      <formula>IF(WEEKDAY(W4,2)&gt;5,1,0)</formula>
    </cfRule>
  </conditionalFormatting>
  <conditionalFormatting sqref="V4:V34">
    <cfRule type="expression" dxfId="2752" priority="886">
      <formula>IF(COUNTIF(Fériés,W4)&gt;0,1,0)</formula>
    </cfRule>
    <cfRule type="expression" dxfId="2751" priority="888">
      <formula>IF(WEEKDAY(W4,2)&gt;5,1,0)</formula>
    </cfRule>
  </conditionalFormatting>
  <conditionalFormatting sqref="AH4:AI34">
    <cfRule type="cellIs" dxfId="2750" priority="866" operator="equal">
      <formula>"Di"</formula>
    </cfRule>
    <cfRule type="cellIs" dxfId="2749" priority="867" operator="equal">
      <formula>"Sa"</formula>
    </cfRule>
  </conditionalFormatting>
  <conditionalFormatting sqref="AI4:AI34">
    <cfRule type="expression" dxfId="2748" priority="863">
      <formula>IF(COUNTIF(Fériés,AI4)&gt;0,1,0)</formula>
    </cfRule>
    <cfRule type="expression" dxfId="2747" priority="865">
      <formula>IF(WEEKDAY(AI4,2)&gt;5,1,0)</formula>
    </cfRule>
  </conditionalFormatting>
  <conditionalFormatting sqref="AH4:AH34">
    <cfRule type="expression" dxfId="2746" priority="862">
      <formula>IF(COUNTIF(Fériés,AI4)&gt;0,1,0)</formula>
    </cfRule>
    <cfRule type="expression" dxfId="2745" priority="864">
      <formula>IF(WEEKDAY(AI4,2)&gt;5,1,0)</formula>
    </cfRule>
  </conditionalFormatting>
  <conditionalFormatting sqref="Y4:Z33">
    <cfRule type="cellIs" dxfId="2744" priority="884" operator="equal">
      <formula>"Di"</formula>
    </cfRule>
    <cfRule type="cellIs" dxfId="2743" priority="885" operator="equal">
      <formula>"Sa"</formula>
    </cfRule>
  </conditionalFormatting>
  <conditionalFormatting sqref="Z4:Z33">
    <cfRule type="expression" dxfId="2742" priority="881">
      <formula>IF(COUNTIF(Fériés,Z4)&gt;0,1,0)</formula>
    </cfRule>
    <cfRule type="expression" dxfId="2741" priority="883">
      <formula>IF(WEEKDAY(Z4,2)&gt;5,1,0)</formula>
    </cfRule>
  </conditionalFormatting>
  <conditionalFormatting sqref="Y4:Y33">
    <cfRule type="expression" dxfId="2740" priority="880">
      <formula>IF(COUNTIF(Fériés,Z4)&gt;0,1,0)</formula>
    </cfRule>
    <cfRule type="expression" dxfId="2739" priority="882">
      <formula>IF(WEEKDAY(Z4,2)&gt;5,1,0)</formula>
    </cfRule>
  </conditionalFormatting>
  <conditionalFormatting sqref="AB4:AC20 AB22:AC34 AC21">
    <cfRule type="cellIs" dxfId="2738" priority="878" operator="equal">
      <formula>"Di"</formula>
    </cfRule>
    <cfRule type="cellIs" dxfId="2737" priority="879" operator="equal">
      <formula>"Sa"</formula>
    </cfRule>
  </conditionalFormatting>
  <conditionalFormatting sqref="AC4:AC34">
    <cfRule type="expression" dxfId="2736" priority="875">
      <formula>IF(COUNTIF(Fériés,AC4)&gt;0,1,0)</formula>
    </cfRule>
    <cfRule type="expression" dxfId="2735" priority="877">
      <formula>IF(WEEKDAY(AC4,2)&gt;5,1,0)</formula>
    </cfRule>
  </conditionalFormatting>
  <conditionalFormatting sqref="AB4:AB20 AB22:AB34">
    <cfRule type="expression" dxfId="2734" priority="874">
      <formula>IF(COUNTIF(Fériés,AC4)&gt;0,1,0)</formula>
    </cfRule>
    <cfRule type="expression" dxfId="2733" priority="876">
      <formula>IF(WEEKDAY(AC4,2)&gt;5,1,0)</formula>
    </cfRule>
  </conditionalFormatting>
  <conditionalFormatting sqref="AE4:AF33">
    <cfRule type="cellIs" dxfId="2732" priority="872" operator="equal">
      <formula>"Di"</formula>
    </cfRule>
    <cfRule type="cellIs" dxfId="2731" priority="873" operator="equal">
      <formula>"Sa"</formula>
    </cfRule>
  </conditionalFormatting>
  <conditionalFormatting sqref="AF4:AF33">
    <cfRule type="expression" dxfId="2730" priority="869">
      <formula>IF(COUNTIF(Fériés,AF4)&gt;0,1,0)</formula>
    </cfRule>
    <cfRule type="expression" dxfId="2729" priority="871">
      <formula>IF(WEEKDAY(AF4,2)&gt;5,1,0)</formula>
    </cfRule>
  </conditionalFormatting>
  <conditionalFormatting sqref="AE4:AE33">
    <cfRule type="expression" dxfId="2728" priority="868">
      <formula>IF(COUNTIF(Fériés,AF4)&gt;0,1,0)</formula>
    </cfRule>
    <cfRule type="expression" dxfId="2727" priority="870">
      <formula>IF(WEEKDAY(AF4,2)&gt;5,1,0)</formula>
    </cfRule>
  </conditionalFormatting>
  <conditionalFormatting sqref="U8">
    <cfRule type="expression" dxfId="2726" priority="861">
      <formula>OR($S$8="Di",$U$8="--")</formula>
    </cfRule>
  </conditionalFormatting>
  <conditionalFormatting sqref="U7">
    <cfRule type="expression" dxfId="2725" priority="860">
      <formula>OR($S$7="Di",$U$7="--")</formula>
    </cfRule>
  </conditionalFormatting>
  <conditionalFormatting sqref="U4">
    <cfRule type="expression" dxfId="2724" priority="859">
      <formula>OR($S$4="Di",$U$4="--")</formula>
    </cfRule>
  </conditionalFormatting>
  <conditionalFormatting sqref="U5">
    <cfRule type="expression" dxfId="2723" priority="858">
      <formula>OR($S$5="Di",$U$5="--")</formula>
    </cfRule>
  </conditionalFormatting>
  <conditionalFormatting sqref="U6">
    <cfRule type="expression" dxfId="2722" priority="857">
      <formula>OR($S$6="Di",$U$6="--")</formula>
    </cfRule>
  </conditionalFormatting>
  <conditionalFormatting sqref="U7">
    <cfRule type="expression" dxfId="2721" priority="856">
      <formula>OR($S$7="Di",$U$7="--")</formula>
    </cfRule>
  </conditionalFormatting>
  <conditionalFormatting sqref="U9">
    <cfRule type="expression" dxfId="2720" priority="855">
      <formula>OR($S$9="Di",$U$9="--")</formula>
    </cfRule>
  </conditionalFormatting>
  <conditionalFormatting sqref="L16">
    <cfRule type="expression" dxfId="2719" priority="854">
      <formula>IF(COUNTIF(Fériés,J4)&gt;0,1,0)</formula>
    </cfRule>
  </conditionalFormatting>
  <conditionalFormatting sqref="U9">
    <cfRule type="expression" dxfId="2718" priority="853">
      <formula>OR($S$9="Di",$U$9="--")</formula>
    </cfRule>
  </conditionalFormatting>
  <conditionalFormatting sqref="U10">
    <cfRule type="expression" dxfId="2717" priority="852">
      <formula>OR($S$10="Di",$U$10="--")</formula>
    </cfRule>
  </conditionalFormatting>
  <conditionalFormatting sqref="U11">
    <cfRule type="expression" dxfId="2716" priority="851">
      <formula>OR($S$11="Di",$U$11="--")</formula>
    </cfRule>
  </conditionalFormatting>
  <conditionalFormatting sqref="U12">
    <cfRule type="expression" dxfId="2715" priority="850">
      <formula>OR($S$12="Di",$U$12="--")</formula>
    </cfRule>
  </conditionalFormatting>
  <conditionalFormatting sqref="U13">
    <cfRule type="expression" dxfId="2714" priority="849">
      <formula>OR($S$13="Di",$U$13="--")</formula>
    </cfRule>
  </conditionalFormatting>
  <conditionalFormatting sqref="U14">
    <cfRule type="expression" dxfId="2713" priority="848">
      <formula>OR($S$14="Di",$U$14="--")</formula>
    </cfRule>
  </conditionalFormatting>
  <conditionalFormatting sqref="U15">
    <cfRule type="expression" dxfId="2712" priority="847">
      <formula>OR($S$15="Di",$U$15="--")</formula>
    </cfRule>
  </conditionalFormatting>
  <conditionalFormatting sqref="U16">
    <cfRule type="expression" dxfId="2711" priority="846">
      <formula>OR($S$16="Di",$U$16="--")</formula>
    </cfRule>
  </conditionalFormatting>
  <conditionalFormatting sqref="U17">
    <cfRule type="expression" dxfId="2710" priority="845">
      <formula>OR($S$17="Di",$U$17="--")</formula>
    </cfRule>
  </conditionalFormatting>
  <conditionalFormatting sqref="U18">
    <cfRule type="expression" dxfId="2709" priority="844">
      <formula>OR($S$18="Di",$U$18="--")</formula>
    </cfRule>
  </conditionalFormatting>
  <conditionalFormatting sqref="U19">
    <cfRule type="expression" dxfId="2708" priority="843">
      <formula>OR($S$19="Di",$U$19="--")</formula>
    </cfRule>
  </conditionalFormatting>
  <conditionalFormatting sqref="U20">
    <cfRule type="expression" dxfId="2707" priority="842">
      <formula>OR($S$20="Di",$U$20="--")</formula>
    </cfRule>
  </conditionalFormatting>
  <conditionalFormatting sqref="U21">
    <cfRule type="expression" dxfId="2706" priority="841">
      <formula>OR($S$21="Di",$U$21="--")</formula>
    </cfRule>
  </conditionalFormatting>
  <conditionalFormatting sqref="U22">
    <cfRule type="expression" dxfId="2705" priority="840">
      <formula>OR($S$22="Di",$U$22="--")</formula>
    </cfRule>
  </conditionalFormatting>
  <conditionalFormatting sqref="U23">
    <cfRule type="expression" dxfId="2704" priority="839">
      <formula>OR($S$23="Di",$U$23="--")</formula>
    </cfRule>
  </conditionalFormatting>
  <conditionalFormatting sqref="U24">
    <cfRule type="expression" dxfId="2703" priority="838">
      <formula>OR($S$24="Di",$U$24="--")</formula>
    </cfRule>
  </conditionalFormatting>
  <conditionalFormatting sqref="U25">
    <cfRule type="expression" dxfId="2702" priority="837">
      <formula>OR($S$25="Di",$U$25="--")</formula>
    </cfRule>
  </conditionalFormatting>
  <conditionalFormatting sqref="U26">
    <cfRule type="expression" dxfId="2701" priority="836">
      <formula>OR($S$26="Di",$U$26="--")</formula>
    </cfRule>
  </conditionalFormatting>
  <conditionalFormatting sqref="U27">
    <cfRule type="expression" dxfId="2700" priority="835">
      <formula>OR($S$27="Di",$U$27="--")</formula>
    </cfRule>
  </conditionalFormatting>
  <conditionalFormatting sqref="U28">
    <cfRule type="expression" dxfId="2699" priority="834">
      <formula>OR($S$28="Di",$U$28="--")</formula>
    </cfRule>
  </conditionalFormatting>
  <conditionalFormatting sqref="U29">
    <cfRule type="expression" dxfId="2698" priority="833">
      <formula>OR($S$29="Di",$U$29="--")</formula>
    </cfRule>
  </conditionalFormatting>
  <conditionalFormatting sqref="U30">
    <cfRule type="expression" dxfId="2697" priority="832">
      <formula>OR($S$30="Di",$U$30="--")</formula>
    </cfRule>
  </conditionalFormatting>
  <conditionalFormatting sqref="U31">
    <cfRule type="expression" dxfId="2696" priority="831">
      <formula>OR($S$31="Di",$U$31="--")</formula>
    </cfRule>
  </conditionalFormatting>
  <conditionalFormatting sqref="U32">
    <cfRule type="expression" dxfId="2695" priority="830">
      <formula>OR($S$32="Di",$U$32="--")</formula>
    </cfRule>
  </conditionalFormatting>
  <conditionalFormatting sqref="U33">
    <cfRule type="expression" dxfId="2694" priority="829">
      <formula>OR($S$33="Di",$U$33="--")</formula>
    </cfRule>
  </conditionalFormatting>
  <conditionalFormatting sqref="U34">
    <cfRule type="expression" dxfId="2693" priority="828">
      <formula>OR($S$34="Di",$U$34="--")</formula>
    </cfRule>
  </conditionalFormatting>
  <conditionalFormatting sqref="X8">
    <cfRule type="expression" dxfId="2692" priority="827">
      <formula>OR($S$8="Di",$U$8="--")</formula>
    </cfRule>
  </conditionalFormatting>
  <conditionalFormatting sqref="X4">
    <cfRule type="expression" dxfId="2690" priority="674">
      <formula>IF(COUNTIF(Fériés,W4)&gt;0,1,0)</formula>
    </cfRule>
    <cfRule type="expression" dxfId="2691" priority="826">
      <formula>OR($V$4="Di")</formula>
    </cfRule>
  </conditionalFormatting>
  <conditionalFormatting sqref="X6">
    <cfRule type="expression" dxfId="2689" priority="825">
      <formula>OR($V$6="Di",$X$6="--")</formula>
    </cfRule>
  </conditionalFormatting>
  <conditionalFormatting sqref="X7">
    <cfRule type="expression" dxfId="2688" priority="824">
      <formula>OR($V$7="Di")</formula>
    </cfRule>
  </conditionalFormatting>
  <conditionalFormatting sqref="X9">
    <cfRule type="expression" dxfId="2687" priority="823">
      <formula>OR($V$9="Di")</formula>
    </cfRule>
  </conditionalFormatting>
  <conditionalFormatting sqref="X10">
    <cfRule type="expression" dxfId="2686" priority="822">
      <formula>OR($V$10="Di")</formula>
    </cfRule>
  </conditionalFormatting>
  <conditionalFormatting sqref="X11">
    <cfRule type="expression" dxfId="2685" priority="821">
      <formula>OR($V$11="Di")</formula>
    </cfRule>
  </conditionalFormatting>
  <conditionalFormatting sqref="X12">
    <cfRule type="expression" dxfId="2684" priority="820">
      <formula>OR($V$12="Di")</formula>
    </cfRule>
  </conditionalFormatting>
  <conditionalFormatting sqref="X13">
    <cfRule type="expression" dxfId="2683" priority="819">
      <formula>OR($V$13="Di")</formula>
    </cfRule>
  </conditionalFormatting>
  <conditionalFormatting sqref="X14">
    <cfRule type="expression" dxfId="2682" priority="818">
      <formula>OR($V$14="Di")</formula>
    </cfRule>
  </conditionalFormatting>
  <conditionalFormatting sqref="X15">
    <cfRule type="expression" dxfId="2681" priority="817">
      <formula>OR($V$15="Di")</formula>
    </cfRule>
  </conditionalFormatting>
  <conditionalFormatting sqref="X16">
    <cfRule type="expression" dxfId="2680" priority="816">
      <formula>OR($V$16="Di")</formula>
    </cfRule>
  </conditionalFormatting>
  <conditionalFormatting sqref="X17">
    <cfRule type="expression" dxfId="2679" priority="815">
      <formula>OR($V$17="Di")</formula>
    </cfRule>
  </conditionalFormatting>
  <conditionalFormatting sqref="X18">
    <cfRule type="expression" dxfId="2678" priority="814">
      <formula>OR($V$18="Di")</formula>
    </cfRule>
  </conditionalFormatting>
  <conditionalFormatting sqref="X19">
    <cfRule type="expression" dxfId="2677" priority="813">
      <formula>OR($V$19="Di")</formula>
    </cfRule>
  </conditionalFormatting>
  <conditionalFormatting sqref="X20">
    <cfRule type="expression" dxfId="2676" priority="812">
      <formula>OR($V$20="Di")</formula>
    </cfRule>
  </conditionalFormatting>
  <conditionalFormatting sqref="X21">
    <cfRule type="expression" dxfId="2675" priority="811">
      <formula>OR($V$21="Di")</formula>
    </cfRule>
  </conditionalFormatting>
  <conditionalFormatting sqref="X22">
    <cfRule type="expression" dxfId="2674" priority="810">
      <formula>OR($V$22="Di")</formula>
    </cfRule>
  </conditionalFormatting>
  <conditionalFormatting sqref="X23">
    <cfRule type="expression" dxfId="2673" priority="809">
      <formula>OR($V$23="Di")</formula>
    </cfRule>
  </conditionalFormatting>
  <conditionalFormatting sqref="X24">
    <cfRule type="expression" dxfId="2672" priority="808">
      <formula>OR($V$24="Di")</formula>
    </cfRule>
  </conditionalFormatting>
  <conditionalFormatting sqref="X25">
    <cfRule type="expression" dxfId="2671" priority="807">
      <formula>OR($V$25="Di")</formula>
    </cfRule>
  </conditionalFormatting>
  <conditionalFormatting sqref="X26">
    <cfRule type="expression" dxfId="2670" priority="806">
      <formula>OR($V$26="Di")</formula>
    </cfRule>
  </conditionalFormatting>
  <conditionalFormatting sqref="X27">
    <cfRule type="expression" dxfId="2669" priority="805">
      <formula>OR($V$27="Di")</formula>
    </cfRule>
  </conditionalFormatting>
  <conditionalFormatting sqref="X28">
    <cfRule type="expression" dxfId="2668" priority="804">
      <formula>OR($V$28="Di")</formula>
    </cfRule>
  </conditionalFormatting>
  <conditionalFormatting sqref="X29">
    <cfRule type="expression" dxfId="2667" priority="803">
      <formula>OR($V$29="Di")</formula>
    </cfRule>
  </conditionalFormatting>
  <conditionalFormatting sqref="X30">
    <cfRule type="expression" dxfId="2666" priority="802">
      <formula>OR($V$30="Di")</formula>
    </cfRule>
  </conditionalFormatting>
  <conditionalFormatting sqref="X31">
    <cfRule type="expression" dxfId="2665" priority="801">
      <formula>OR($V$31="Di")</formula>
    </cfRule>
  </conditionalFormatting>
  <conditionalFormatting sqref="X32">
    <cfRule type="expression" dxfId="2664" priority="800">
      <formula>OR($V$32="Di")</formula>
    </cfRule>
  </conditionalFormatting>
  <conditionalFormatting sqref="X33">
    <cfRule type="expression" dxfId="2663" priority="799">
      <formula>OR($V$33="Di")</formula>
    </cfRule>
  </conditionalFormatting>
  <conditionalFormatting sqref="X34">
    <cfRule type="expression" dxfId="2662" priority="798">
      <formula>OR($V$34="Di")</formula>
    </cfRule>
  </conditionalFormatting>
  <conditionalFormatting sqref="X5">
    <cfRule type="expression" dxfId="2661" priority="797">
      <formula>OR($V$5="Di")</formula>
    </cfRule>
  </conditionalFormatting>
  <conditionalFormatting sqref="AA8">
    <cfRule type="expression" dxfId="2660" priority="796">
      <formula>OR($Y$8="Di")</formula>
    </cfRule>
  </conditionalFormatting>
  <conditionalFormatting sqref="AA4">
    <cfRule type="expression" dxfId="2659" priority="795">
      <formula>OR($Y$4="Di")</formula>
    </cfRule>
  </conditionalFormatting>
  <conditionalFormatting sqref="AA6">
    <cfRule type="expression" dxfId="2658" priority="794">
      <formula>OR($Y$6="Di")</formula>
    </cfRule>
  </conditionalFormatting>
  <conditionalFormatting sqref="AA7">
    <cfRule type="expression" dxfId="2657" priority="793">
      <formula>OR($Y$7="Di")</formula>
    </cfRule>
  </conditionalFormatting>
  <conditionalFormatting sqref="AA9">
    <cfRule type="expression" dxfId="2656" priority="792">
      <formula>OR($Y$9="Di")</formula>
    </cfRule>
  </conditionalFormatting>
  <conditionalFormatting sqref="AA10">
    <cfRule type="expression" dxfId="2655" priority="791">
      <formula>OR($Y$10="Di")</formula>
    </cfRule>
  </conditionalFormatting>
  <conditionalFormatting sqref="AA11">
    <cfRule type="expression" dxfId="2654" priority="790">
      <formula>OR($Y$11="Di")</formula>
    </cfRule>
  </conditionalFormatting>
  <conditionalFormatting sqref="AA12">
    <cfRule type="expression" dxfId="2653" priority="789">
      <formula>OR($Y$12="Di")</formula>
    </cfRule>
  </conditionalFormatting>
  <conditionalFormatting sqref="AA13">
    <cfRule type="expression" dxfId="2652" priority="788">
      <formula>OR($Y$13="Di")</formula>
    </cfRule>
  </conditionalFormatting>
  <conditionalFormatting sqref="AA14">
    <cfRule type="expression" dxfId="2651" priority="787">
      <formula>OR($Y$14="Di")</formula>
    </cfRule>
  </conditionalFormatting>
  <conditionalFormatting sqref="AA15">
    <cfRule type="expression" dxfId="2650" priority="786">
      <formula>OR($Y$15="Di")</formula>
    </cfRule>
  </conditionalFormatting>
  <conditionalFormatting sqref="AA16">
    <cfRule type="expression" dxfId="2649" priority="785">
      <formula>OR($Y$16="Di")</formula>
    </cfRule>
  </conditionalFormatting>
  <conditionalFormatting sqref="AA17">
    <cfRule type="expression" dxfId="2648" priority="784">
      <formula>OR($Y$17="Di")</formula>
    </cfRule>
  </conditionalFormatting>
  <conditionalFormatting sqref="AA18">
    <cfRule type="expression" dxfId="2647" priority="783">
      <formula>OR($Y$18="Di")</formula>
    </cfRule>
  </conditionalFormatting>
  <conditionalFormatting sqref="AA19">
    <cfRule type="expression" dxfId="2646" priority="782">
      <formula>OR($Y$19="Di")</formula>
    </cfRule>
  </conditionalFormatting>
  <conditionalFormatting sqref="AA20">
    <cfRule type="expression" dxfId="2645" priority="781">
      <formula>OR($Y$20="Di")</formula>
    </cfRule>
  </conditionalFormatting>
  <conditionalFormatting sqref="AA21">
    <cfRule type="expression" dxfId="2644" priority="780">
      <formula>OR($Y$21="Di")</formula>
    </cfRule>
  </conditionalFormatting>
  <conditionalFormatting sqref="AA22">
    <cfRule type="expression" dxfId="2643" priority="779">
      <formula>OR($Y$22="Di")</formula>
    </cfRule>
  </conditionalFormatting>
  <conditionalFormatting sqref="AA23">
    <cfRule type="expression" dxfId="2642" priority="778">
      <formula>OR($Y$23="Di")</formula>
    </cfRule>
  </conditionalFormatting>
  <conditionalFormatting sqref="AA24">
    <cfRule type="expression" dxfId="2641" priority="777">
      <formula>OR($Y$24="Di")</formula>
    </cfRule>
  </conditionalFormatting>
  <conditionalFormatting sqref="AA25">
    <cfRule type="expression" dxfId="2640" priority="776">
      <formula>OR($Y$25="Di")</formula>
    </cfRule>
  </conditionalFormatting>
  <conditionalFormatting sqref="AA26">
    <cfRule type="expression" dxfId="2639" priority="775">
      <formula>OR($Y$26="Di")</formula>
    </cfRule>
  </conditionalFormatting>
  <conditionalFormatting sqref="AA27">
    <cfRule type="expression" dxfId="2638" priority="774">
      <formula>OR($Y$27="Di")</formula>
    </cfRule>
  </conditionalFormatting>
  <conditionalFormatting sqref="AA28">
    <cfRule type="expression" dxfId="2637" priority="773">
      <formula>OR($Y$28="Di")</formula>
    </cfRule>
  </conditionalFormatting>
  <conditionalFormatting sqref="AA29">
    <cfRule type="expression" dxfId="2636" priority="772">
      <formula>OR($Y$29="Di")</formula>
    </cfRule>
  </conditionalFormatting>
  <conditionalFormatting sqref="AA30">
    <cfRule type="expression" dxfId="2635" priority="771">
      <formula>OR($Y$30="Di")</formula>
    </cfRule>
  </conditionalFormatting>
  <conditionalFormatting sqref="AA31">
    <cfRule type="expression" dxfId="2634" priority="770">
      <formula>OR($Y$31="Di")</formula>
    </cfRule>
  </conditionalFormatting>
  <conditionalFormatting sqref="AA32">
    <cfRule type="expression" dxfId="2633" priority="769">
      <formula>OR($Y$32="Di")</formula>
    </cfRule>
  </conditionalFormatting>
  <conditionalFormatting sqref="AA33">
    <cfRule type="expression" dxfId="2632" priority="768">
      <formula>OR($Y$33="Di")</formula>
    </cfRule>
  </conditionalFormatting>
  <conditionalFormatting sqref="AA5">
    <cfRule type="expression" dxfId="2631" priority="767">
      <formula>OR($Y$5="Di")</formula>
    </cfRule>
  </conditionalFormatting>
  <conditionalFormatting sqref="AJ8">
    <cfRule type="expression" dxfId="2630" priority="766">
      <formula>OR($AH$8="Di")</formula>
    </cfRule>
  </conditionalFormatting>
  <conditionalFormatting sqref="AJ4">
    <cfRule type="expression" dxfId="2629" priority="765">
      <formula>OR($AH$4="Di")</formula>
    </cfRule>
  </conditionalFormatting>
  <conditionalFormatting sqref="AJ6">
    <cfRule type="expression" dxfId="2628" priority="764">
      <formula>OR($AH$6="Di")</formula>
    </cfRule>
  </conditionalFormatting>
  <conditionalFormatting sqref="AJ7">
    <cfRule type="expression" dxfId="2627" priority="763">
      <formula>OR($AH$7="Di")</formula>
    </cfRule>
  </conditionalFormatting>
  <conditionalFormatting sqref="AJ9">
    <cfRule type="expression" dxfId="2626" priority="762">
      <formula>OR($AH$9="Di")</formula>
    </cfRule>
  </conditionalFormatting>
  <conditionalFormatting sqref="AJ10">
    <cfRule type="expression" dxfId="2625" priority="761">
      <formula>OR($AH$10="Di")</formula>
    </cfRule>
  </conditionalFormatting>
  <conditionalFormatting sqref="AJ11">
    <cfRule type="expression" dxfId="2624" priority="760">
      <formula>OR($AH$11="Di")</formula>
    </cfRule>
  </conditionalFormatting>
  <conditionalFormatting sqref="AJ12">
    <cfRule type="expression" dxfId="2623" priority="759">
      <formula>OR($AH$12="Di")</formula>
    </cfRule>
  </conditionalFormatting>
  <conditionalFormatting sqref="AJ13">
    <cfRule type="expression" dxfId="2622" priority="758">
      <formula>OR($AH$13="Di")</formula>
    </cfRule>
  </conditionalFormatting>
  <conditionalFormatting sqref="AJ14">
    <cfRule type="expression" dxfId="2621" priority="757">
      <formula>OR($AH$14="Di")</formula>
    </cfRule>
  </conditionalFormatting>
  <conditionalFormatting sqref="AJ15">
    <cfRule type="expression" dxfId="2620" priority="756">
      <formula>OR($AH$15="Di")</formula>
    </cfRule>
  </conditionalFormatting>
  <conditionalFormatting sqref="AJ16">
    <cfRule type="expression" dxfId="2619" priority="755">
      <formula>OR($AH$16="Di")</formula>
    </cfRule>
  </conditionalFormatting>
  <conditionalFormatting sqref="AJ17">
    <cfRule type="expression" dxfId="2618" priority="754">
      <formula>OR($AH$17="Di")</formula>
    </cfRule>
  </conditionalFormatting>
  <conditionalFormatting sqref="AJ18">
    <cfRule type="expression" dxfId="2617" priority="753">
      <formula>OR($AH$18="Di")</formula>
    </cfRule>
  </conditionalFormatting>
  <conditionalFormatting sqref="AJ19">
    <cfRule type="expression" dxfId="2616" priority="752">
      <formula>OR($AH$19="Di")</formula>
    </cfRule>
  </conditionalFormatting>
  <conditionalFormatting sqref="AJ20">
    <cfRule type="expression" dxfId="2615" priority="751">
      <formula>OR($AH$20="Di")</formula>
    </cfRule>
  </conditionalFormatting>
  <conditionalFormatting sqref="AJ21">
    <cfRule type="expression" dxfId="2614" priority="750">
      <formula>OR($AH$21="Di")</formula>
    </cfRule>
  </conditionalFormatting>
  <conditionalFormatting sqref="AJ22">
    <cfRule type="expression" dxfId="2613" priority="749">
      <formula>OR($AH$22="Di")</formula>
    </cfRule>
  </conditionalFormatting>
  <conditionalFormatting sqref="AJ23">
    <cfRule type="expression" dxfId="2612" priority="748">
      <formula>OR($AH$23="Di")</formula>
    </cfRule>
  </conditionalFormatting>
  <conditionalFormatting sqref="AJ24">
    <cfRule type="expression" dxfId="2611" priority="747">
      <formula>OR($AH$24="Di")</formula>
    </cfRule>
  </conditionalFormatting>
  <conditionalFormatting sqref="AJ25">
    <cfRule type="expression" dxfId="2610" priority="746">
      <formula>OR($AH$25="Di")</formula>
    </cfRule>
  </conditionalFormatting>
  <conditionalFormatting sqref="AJ26">
    <cfRule type="expression" dxfId="2609" priority="745">
      <formula>OR($AH$26="Di")</formula>
    </cfRule>
  </conditionalFormatting>
  <conditionalFormatting sqref="AJ27">
    <cfRule type="expression" dxfId="2608" priority="744">
      <formula>OR($AH$27="Di")</formula>
    </cfRule>
  </conditionalFormatting>
  <conditionalFormatting sqref="AJ28">
    <cfRule type="expression" dxfId="2607" priority="743">
      <formula>OR($AH$28="Di")</formula>
    </cfRule>
  </conditionalFormatting>
  <conditionalFormatting sqref="AJ29">
    <cfRule type="expression" dxfId="2606" priority="742">
      <formula>OR($AH$29="Di")</formula>
    </cfRule>
  </conditionalFormatting>
  <conditionalFormatting sqref="AJ30">
    <cfRule type="expression" dxfId="2605" priority="741">
      <formula>OR($AH$30="Di")</formula>
    </cfRule>
  </conditionalFormatting>
  <conditionalFormatting sqref="AJ31">
    <cfRule type="expression" dxfId="2604" priority="740">
      <formula>OR($AH$31="Di")</formula>
    </cfRule>
  </conditionalFormatting>
  <conditionalFormatting sqref="AJ32">
    <cfRule type="expression" dxfId="2603" priority="739">
      <formula>OR($AH$32="Di")</formula>
    </cfRule>
  </conditionalFormatting>
  <conditionalFormatting sqref="AJ33">
    <cfRule type="expression" dxfId="2602" priority="738">
      <formula>OR($AH$33="Di")</formula>
    </cfRule>
  </conditionalFormatting>
  <conditionalFormatting sqref="AJ5">
    <cfRule type="expression" dxfId="2601" priority="737">
      <formula>OR($AH$5="Di")</formula>
    </cfRule>
  </conditionalFormatting>
  <conditionalFormatting sqref="AJ34">
    <cfRule type="expression" dxfId="2600" priority="736">
      <formula>OR($AH$27="Di")</formula>
    </cfRule>
  </conditionalFormatting>
  <conditionalFormatting sqref="AD7">
    <cfRule type="expression" dxfId="2599" priority="735">
      <formula>OR($AB$7="Di")</formula>
    </cfRule>
  </conditionalFormatting>
  <conditionalFormatting sqref="AD8">
    <cfRule type="expression" dxfId="2598" priority="734">
      <formula>OR($AB$8="Di")</formula>
    </cfRule>
  </conditionalFormatting>
  <conditionalFormatting sqref="AD4">
    <cfRule type="expression" dxfId="2597" priority="733">
      <formula>OR($AB$4="Di")</formula>
    </cfRule>
  </conditionalFormatting>
  <conditionalFormatting sqref="AD6">
    <cfRule type="expression" dxfId="2596" priority="732">
      <formula>OR($AB$6="Di")</formula>
    </cfRule>
  </conditionalFormatting>
  <conditionalFormatting sqref="AD9">
    <cfRule type="expression" dxfId="2595" priority="731">
      <formula>OR($AB$9="Di")</formula>
    </cfRule>
  </conditionalFormatting>
  <conditionalFormatting sqref="AD10">
    <cfRule type="expression" dxfId="2594" priority="730">
      <formula>OR($AB$10="Di")</formula>
    </cfRule>
  </conditionalFormatting>
  <conditionalFormatting sqref="AD11">
    <cfRule type="expression" dxfId="2593" priority="729">
      <formula>OR($AB$11="Di")</formula>
    </cfRule>
  </conditionalFormatting>
  <conditionalFormatting sqref="AD12">
    <cfRule type="expression" dxfId="2592" priority="728">
      <formula>OR($AB$12="Di")</formula>
    </cfRule>
  </conditionalFormatting>
  <conditionalFormatting sqref="AD13">
    <cfRule type="expression" dxfId="2591" priority="727">
      <formula>OR($AB$13="Di")</formula>
    </cfRule>
  </conditionalFormatting>
  <conditionalFormatting sqref="AD14">
    <cfRule type="expression" dxfId="2590" priority="726">
      <formula>OR($AB$14="Di")</formula>
    </cfRule>
  </conditionalFormatting>
  <conditionalFormatting sqref="AD15">
    <cfRule type="expression" dxfId="2589" priority="725">
      <formula>OR($AB$15="Di")</formula>
    </cfRule>
  </conditionalFormatting>
  <conditionalFormatting sqref="AD16">
    <cfRule type="expression" dxfId="2588" priority="724">
      <formula>OR($AB$16="Di")</formula>
    </cfRule>
  </conditionalFormatting>
  <conditionalFormatting sqref="AD17">
    <cfRule type="expression" dxfId="2587" priority="723">
      <formula>OR($AB$17="Di")</formula>
    </cfRule>
  </conditionalFormatting>
  <conditionalFormatting sqref="AD18">
    <cfRule type="expression" dxfId="2586" priority="722">
      <formula>OR($AB$18="Di")</formula>
    </cfRule>
  </conditionalFormatting>
  <conditionalFormatting sqref="AD19">
    <cfRule type="expression" dxfId="2585" priority="721">
      <formula>OR($AB$19="Di")</formula>
    </cfRule>
  </conditionalFormatting>
  <conditionalFormatting sqref="AD20">
    <cfRule type="expression" dxfId="2584" priority="720">
      <formula>OR($AB$20="Di")</formula>
    </cfRule>
  </conditionalFormatting>
  <conditionalFormatting sqref="AD21">
    <cfRule type="expression" dxfId="2583" priority="719">
      <formula>OR($AB$21="Di")</formula>
    </cfRule>
  </conditionalFormatting>
  <conditionalFormatting sqref="AD22">
    <cfRule type="expression" dxfId="2582" priority="718">
      <formula>OR($AB$22="Di")</formula>
    </cfRule>
  </conditionalFormatting>
  <conditionalFormatting sqref="AD23">
    <cfRule type="expression" dxfId="2581" priority="717">
      <formula>OR($AB$23="Di")</formula>
    </cfRule>
  </conditionalFormatting>
  <conditionalFormatting sqref="AD24">
    <cfRule type="expression" dxfId="2580" priority="716">
      <formula>OR($AB$24="Di")</formula>
    </cfRule>
  </conditionalFormatting>
  <conditionalFormatting sqref="AD25">
    <cfRule type="expression" dxfId="2579" priority="715">
      <formula>OR($AB$25="Di")</formula>
    </cfRule>
  </conditionalFormatting>
  <conditionalFormatting sqref="AD26">
    <cfRule type="expression" dxfId="2578" priority="714">
      <formula>OR($AB$26="Di")</formula>
    </cfRule>
  </conditionalFormatting>
  <conditionalFormatting sqref="AD27">
    <cfRule type="expression" dxfId="2577" priority="713">
      <formula>OR($AB$27="Di")</formula>
    </cfRule>
  </conditionalFormatting>
  <conditionalFormatting sqref="AD28">
    <cfRule type="expression" dxfId="2576" priority="712">
      <formula>OR($AB$28="Di")</formula>
    </cfRule>
  </conditionalFormatting>
  <conditionalFormatting sqref="AD29">
    <cfRule type="expression" dxfId="2575" priority="711">
      <formula>OR($AB$29="Di")</formula>
    </cfRule>
  </conditionalFormatting>
  <conditionalFormatting sqref="AD30">
    <cfRule type="expression" dxfId="2574" priority="710">
      <formula>OR($AB$30="Di")</formula>
    </cfRule>
  </conditionalFormatting>
  <conditionalFormatting sqref="AD31">
    <cfRule type="expression" dxfId="2573" priority="709">
      <formula>OR($AB$31="Di")</formula>
    </cfRule>
  </conditionalFormatting>
  <conditionalFormatting sqref="AD32">
    <cfRule type="expression" dxfId="2572" priority="708">
      <formula>OR($AB$32="Di")</formula>
    </cfRule>
  </conditionalFormatting>
  <conditionalFormatting sqref="AD33">
    <cfRule type="expression" dxfId="2571" priority="707">
      <formula>OR($AB$33="Di")</formula>
    </cfRule>
  </conditionalFormatting>
  <conditionalFormatting sqref="AD5">
    <cfRule type="expression" dxfId="2570" priority="706">
      <formula>OR($AB$5="Di")</formula>
    </cfRule>
  </conditionalFormatting>
  <conditionalFormatting sqref="AD34">
    <cfRule type="expression" dxfId="2569" priority="705">
      <formula>OR($AB$34="Di")</formula>
    </cfRule>
  </conditionalFormatting>
  <conditionalFormatting sqref="AG7">
    <cfRule type="expression" dxfId="2568" priority="704">
      <formula>OR($AE$7="Di")</formula>
    </cfRule>
  </conditionalFormatting>
  <conditionalFormatting sqref="AG8">
    <cfRule type="expression" dxfId="2567" priority="703">
      <formula>OR($AE$8="Di")</formula>
    </cfRule>
  </conditionalFormatting>
  <conditionalFormatting sqref="AG4">
    <cfRule type="expression" dxfId="2566" priority="702">
      <formula>OR($AE$4="Di")</formula>
    </cfRule>
  </conditionalFormatting>
  <conditionalFormatting sqref="AG6">
    <cfRule type="expression" dxfId="2565" priority="701">
      <formula>OR($AE$6="Di")</formula>
    </cfRule>
  </conditionalFormatting>
  <conditionalFormatting sqref="AG9">
    <cfRule type="expression" dxfId="2564" priority="700">
      <formula>OR($AE$9="Di")</formula>
    </cfRule>
  </conditionalFormatting>
  <conditionalFormatting sqref="AG10">
    <cfRule type="expression" dxfId="2563" priority="699">
      <formula>OR($AE$10="Di")</formula>
    </cfRule>
  </conditionalFormatting>
  <conditionalFormatting sqref="AG11">
    <cfRule type="expression" dxfId="2562" priority="698">
      <formula>OR($AE$11="Di")</formula>
    </cfRule>
  </conditionalFormatting>
  <conditionalFormatting sqref="AG12">
    <cfRule type="expression" dxfId="2561" priority="697">
      <formula>OR($AE$12="Di")</formula>
    </cfRule>
  </conditionalFormatting>
  <conditionalFormatting sqref="AG13">
    <cfRule type="expression" dxfId="2560" priority="696">
      <formula>OR($AE$13="Di")</formula>
    </cfRule>
  </conditionalFormatting>
  <conditionalFormatting sqref="AG14">
    <cfRule type="expression" dxfId="2559" priority="695">
      <formula>OR($AE$14="Di")</formula>
    </cfRule>
  </conditionalFormatting>
  <conditionalFormatting sqref="AG15">
    <cfRule type="expression" dxfId="2558" priority="694">
      <formula>OR($AE$15="Di")</formula>
    </cfRule>
  </conditionalFormatting>
  <conditionalFormatting sqref="AG16">
    <cfRule type="expression" dxfId="2557" priority="693">
      <formula>OR($AB$16="Di")</formula>
    </cfRule>
  </conditionalFormatting>
  <conditionalFormatting sqref="AG17">
    <cfRule type="expression" dxfId="2556" priority="692">
      <formula>OR($AB$17="Di")</formula>
    </cfRule>
  </conditionalFormatting>
  <conditionalFormatting sqref="AG18">
    <cfRule type="expression" dxfId="2555" priority="691">
      <formula>OR($AB$18="Di")</formula>
    </cfRule>
  </conditionalFormatting>
  <conditionalFormatting sqref="AG19">
    <cfRule type="expression" dxfId="2554" priority="690">
      <formula>OR($AB$19="Di")</formula>
    </cfRule>
  </conditionalFormatting>
  <conditionalFormatting sqref="AG20">
    <cfRule type="expression" dxfId="2553" priority="689">
      <formula>OR($AB$20="Di")</formula>
    </cfRule>
  </conditionalFormatting>
  <conditionalFormatting sqref="AG21">
    <cfRule type="expression" dxfId="2552" priority="688">
      <formula>OR($AB$21="Di")</formula>
    </cfRule>
  </conditionalFormatting>
  <conditionalFormatting sqref="AG22">
    <cfRule type="expression" dxfId="2551" priority="687">
      <formula>OR($AE$22="Di")</formula>
    </cfRule>
  </conditionalFormatting>
  <conditionalFormatting sqref="AG23">
    <cfRule type="expression" dxfId="2550" priority="686">
      <formula>OR($AE$23="Di")</formula>
    </cfRule>
  </conditionalFormatting>
  <conditionalFormatting sqref="AG24">
    <cfRule type="expression" dxfId="2549" priority="685">
      <formula>OR($AE$24="Di")</formula>
    </cfRule>
  </conditionalFormatting>
  <conditionalFormatting sqref="AG25">
    <cfRule type="expression" dxfId="2548" priority="684">
      <formula>OR($AE$25="Di")</formula>
    </cfRule>
  </conditionalFormatting>
  <conditionalFormatting sqref="AG26">
    <cfRule type="expression" dxfId="2547" priority="683">
      <formula>OR($AE$26="Di")</formula>
    </cfRule>
  </conditionalFormatting>
  <conditionalFormatting sqref="AG27">
    <cfRule type="expression" dxfId="2546" priority="682">
      <formula>OR($AE$27="Di")</formula>
    </cfRule>
  </conditionalFormatting>
  <conditionalFormatting sqref="AG28">
    <cfRule type="expression" dxfId="2545" priority="681">
      <formula>OR($AE$28="Di")</formula>
    </cfRule>
  </conditionalFormatting>
  <conditionalFormatting sqref="AG29">
    <cfRule type="expression" dxfId="2544" priority="680">
      <formula>OR($AE$29="Di")</formula>
    </cfRule>
  </conditionalFormatting>
  <conditionalFormatting sqref="AG30">
    <cfRule type="expression" dxfId="2543" priority="679">
      <formula>OR($AE$30="Di")</formula>
    </cfRule>
  </conditionalFormatting>
  <conditionalFormatting sqref="AG31">
    <cfRule type="expression" dxfId="2542" priority="678">
      <formula>OR($AE$31="Di")</formula>
    </cfRule>
  </conditionalFormatting>
  <conditionalFormatting sqref="AG32">
    <cfRule type="expression" dxfId="2541" priority="677">
      <formula>OR($AE$32="Di")</formula>
    </cfRule>
  </conditionalFormatting>
  <conditionalFormatting sqref="AG33">
    <cfRule type="expression" dxfId="2540" priority="676">
      <formula>OR($AB$33="Di")</formula>
    </cfRule>
  </conditionalFormatting>
  <conditionalFormatting sqref="AG5">
    <cfRule type="expression" dxfId="2539" priority="675">
      <formula>OR($AE$5="Di")</formula>
    </cfRule>
  </conditionalFormatting>
  <conditionalFormatting sqref="O4">
    <cfRule type="expression" dxfId="2538" priority="673">
      <formula>IF(COUNTIF(Fériés,N4)&gt;0,1,0)</formula>
    </cfRule>
  </conditionalFormatting>
  <conditionalFormatting sqref="AJ29">
    <cfRule type="expression" dxfId="2537" priority="671">
      <formula>IF(COUNTIF(Fériés,AI29)&gt;0,1,0)</formula>
    </cfRule>
    <cfRule type="expression" dxfId="2536" priority="672">
      <formula>OR($V$4="Di")</formula>
    </cfRule>
  </conditionalFormatting>
  <conditionalFormatting sqref="AJ28">
    <cfRule type="expression" dxfId="2535" priority="670">
      <formula>OR($AH$29="Di")</formula>
    </cfRule>
  </conditionalFormatting>
  <conditionalFormatting sqref="AJ28">
    <cfRule type="expression" dxfId="2534" priority="668">
      <formula>IF(COUNTIF(Fériés,AI28)&gt;0,1,0)</formula>
    </cfRule>
    <cfRule type="expression" dxfId="2533" priority="669">
      <formula>OR($V$4="Di")</formula>
    </cfRule>
  </conditionalFormatting>
  <conditionalFormatting sqref="O4">
    <cfRule type="expression" dxfId="2532" priority="667">
      <formula>IF(COUNTIF(Fériés,N4)&gt;0,1,0)</formula>
    </cfRule>
  </conditionalFormatting>
  <conditionalFormatting sqref="I4">
    <cfRule type="expression" dxfId="2531" priority="666">
      <formula>IF(COUNTIF(Fériés,H4)&gt;0,1,0)</formula>
    </cfRule>
  </conditionalFormatting>
  <conditionalFormatting sqref="C4">
    <cfRule type="expression" dxfId="2530" priority="665">
      <formula>IF(COUNTIF(Fériés,B4)&gt;0,1,0)</formula>
    </cfRule>
  </conditionalFormatting>
  <conditionalFormatting sqref="C5">
    <cfRule type="expression" dxfId="2529" priority="664">
      <formula>IF(COUNTIF(Fériés,B5)&gt;0,1,0)</formula>
    </cfRule>
  </conditionalFormatting>
  <conditionalFormatting sqref="R7">
    <cfRule type="expression" dxfId="2528" priority="663">
      <formula>OR($P$7="Di")</formula>
    </cfRule>
  </conditionalFormatting>
  <conditionalFormatting sqref="R8">
    <cfRule type="expression" dxfId="2527" priority="662">
      <formula>OR($P$8="Di")</formula>
    </cfRule>
  </conditionalFormatting>
  <conditionalFormatting sqref="R6">
    <cfRule type="expression" dxfId="2526" priority="661">
      <formula>OR($P$6="Di")</formula>
    </cfRule>
  </conditionalFormatting>
  <conditionalFormatting sqref="R9">
    <cfRule type="expression" dxfId="2525" priority="660">
      <formula>OR($P$9="Di")</formula>
    </cfRule>
  </conditionalFormatting>
  <conditionalFormatting sqref="R10">
    <cfRule type="expression" dxfId="2524" priority="659">
      <formula>OR($P$10="Di")</formula>
    </cfRule>
  </conditionalFormatting>
  <conditionalFormatting sqref="R11">
    <cfRule type="expression" dxfId="2523" priority="658">
      <formula>OR($P$11="Di")</formula>
    </cfRule>
  </conditionalFormatting>
  <conditionalFormatting sqref="R12">
    <cfRule type="expression" dxfId="2522" priority="657">
      <formula>OR($P$12="Di")</formula>
    </cfRule>
  </conditionalFormatting>
  <conditionalFormatting sqref="R13">
    <cfRule type="expression" dxfId="2521" priority="656">
      <formula>OR($P$13="Di")</formula>
    </cfRule>
  </conditionalFormatting>
  <conditionalFormatting sqref="R14">
    <cfRule type="expression" dxfId="2520" priority="655">
      <formula>OR($P$14="Di")</formula>
    </cfRule>
  </conditionalFormatting>
  <conditionalFormatting sqref="R15">
    <cfRule type="expression" dxfId="2519" priority="654">
      <formula>OR($P$15="Di")</formula>
    </cfRule>
  </conditionalFormatting>
  <conditionalFormatting sqref="R16">
    <cfRule type="expression" dxfId="2518" priority="653">
      <formula>OR($P$16="Di")</formula>
    </cfRule>
  </conditionalFormatting>
  <conditionalFormatting sqref="R17">
    <cfRule type="expression" dxfId="2517" priority="652">
      <formula>OR($P$17="Di")</formula>
    </cfRule>
  </conditionalFormatting>
  <conditionalFormatting sqref="R18">
    <cfRule type="expression" dxfId="2516" priority="651">
      <formula>OR($P$18="Di")</formula>
    </cfRule>
  </conditionalFormatting>
  <conditionalFormatting sqref="R19">
    <cfRule type="expression" dxfId="2515" priority="650">
      <formula>OR($P$19="Di")</formula>
    </cfRule>
  </conditionalFormatting>
  <conditionalFormatting sqref="R20">
    <cfRule type="expression" dxfId="2514" priority="649">
      <formula>OR($P$20="Di")</formula>
    </cfRule>
  </conditionalFormatting>
  <conditionalFormatting sqref="R21">
    <cfRule type="expression" dxfId="2513" priority="648">
      <formula>OR($P$21="Di")</formula>
    </cfRule>
  </conditionalFormatting>
  <conditionalFormatting sqref="R22">
    <cfRule type="expression" dxfId="2512" priority="647">
      <formula>OR($P$22="Di")</formula>
    </cfRule>
  </conditionalFormatting>
  <conditionalFormatting sqref="R23">
    <cfRule type="expression" dxfId="2511" priority="646">
      <formula>OR($P$23="Di")</formula>
    </cfRule>
  </conditionalFormatting>
  <conditionalFormatting sqref="R24">
    <cfRule type="expression" dxfId="2510" priority="645">
      <formula>OR($P$24="Di")</formula>
    </cfRule>
  </conditionalFormatting>
  <conditionalFormatting sqref="R25">
    <cfRule type="expression" dxfId="2509" priority="644">
      <formula>OR($P$25="Di")</formula>
    </cfRule>
  </conditionalFormatting>
  <conditionalFormatting sqref="R26">
    <cfRule type="expression" dxfId="2508" priority="643">
      <formula>OR($P$26="Di")</formula>
    </cfRule>
  </conditionalFormatting>
  <conditionalFormatting sqref="R27">
    <cfRule type="expression" dxfId="2507" priority="642">
      <formula>OR($P$27="Di")</formula>
    </cfRule>
  </conditionalFormatting>
  <conditionalFormatting sqref="R28">
    <cfRule type="expression" dxfId="2506" priority="641">
      <formula>OR($P$28="Di")</formula>
    </cfRule>
  </conditionalFormatting>
  <conditionalFormatting sqref="R29">
    <cfRule type="expression" dxfId="2505" priority="640">
      <formula>OR($P$29="Di")</formula>
    </cfRule>
  </conditionalFormatting>
  <conditionalFormatting sqref="R30">
    <cfRule type="expression" dxfId="2504" priority="639">
      <formula>OR($P$30="Di")</formula>
    </cfRule>
  </conditionalFormatting>
  <conditionalFormatting sqref="R31">
    <cfRule type="expression" dxfId="2503" priority="638">
      <formula>OR($P$31="Di")</formula>
    </cfRule>
  </conditionalFormatting>
  <conditionalFormatting sqref="R32">
    <cfRule type="expression" dxfId="2502" priority="637">
      <formula>OR($P$32="Di")</formula>
    </cfRule>
  </conditionalFormatting>
  <conditionalFormatting sqref="R33">
    <cfRule type="expression" dxfId="2501" priority="636">
      <formula>OR($P$33="Di")</formula>
    </cfRule>
  </conditionalFormatting>
  <conditionalFormatting sqref="L5">
    <cfRule type="expression" dxfId="2500" priority="635">
      <formula>OR($J$5="Di")</formula>
    </cfRule>
  </conditionalFormatting>
  <conditionalFormatting sqref="O6">
    <cfRule type="expression" dxfId="2499" priority="634">
      <formula>OR($M$6="Di")</formula>
    </cfRule>
  </conditionalFormatting>
  <conditionalFormatting sqref="O8">
    <cfRule type="expression" dxfId="2498" priority="633">
      <formula>OR($M$8="Di")</formula>
    </cfRule>
  </conditionalFormatting>
  <conditionalFormatting sqref="O9">
    <cfRule type="expression" dxfId="2497" priority="632">
      <formula>OR($M$9="Di")</formula>
    </cfRule>
  </conditionalFormatting>
  <conditionalFormatting sqref="O10">
    <cfRule type="expression" dxfId="2496" priority="631">
      <formula>OR($M$10="Di")</formula>
    </cfRule>
  </conditionalFormatting>
  <conditionalFormatting sqref="O11">
    <cfRule type="expression" dxfId="2495" priority="630">
      <formula>OR($M$11="Di")</formula>
    </cfRule>
  </conditionalFormatting>
  <conditionalFormatting sqref="O12">
    <cfRule type="expression" dxfId="2494" priority="629">
      <formula>OR($M$12="Di")</formula>
    </cfRule>
  </conditionalFormatting>
  <conditionalFormatting sqref="O13">
    <cfRule type="expression" dxfId="2493" priority="628">
      <formula>OR($M$13="Di")</formula>
    </cfRule>
  </conditionalFormatting>
  <conditionalFormatting sqref="O14">
    <cfRule type="expression" dxfId="2492" priority="627">
      <formula>OR($M$14="Di")</formula>
    </cfRule>
  </conditionalFormatting>
  <conditionalFormatting sqref="O15">
    <cfRule type="expression" dxfId="2491" priority="626">
      <formula>OR($M$15="Di")</formula>
    </cfRule>
  </conditionalFormatting>
  <conditionalFormatting sqref="O16">
    <cfRule type="expression" dxfId="2490" priority="625">
      <formula>OR($M$16="Di")</formula>
    </cfRule>
  </conditionalFormatting>
  <conditionalFormatting sqref="O17">
    <cfRule type="expression" dxfId="2489" priority="624">
      <formula>OR($M$17="Di")</formula>
    </cfRule>
  </conditionalFormatting>
  <conditionalFormatting sqref="O18">
    <cfRule type="expression" dxfId="2488" priority="623">
      <formula>OR($M$18="Di")</formula>
    </cfRule>
  </conditionalFormatting>
  <conditionalFormatting sqref="O19">
    <cfRule type="expression" dxfId="2487" priority="622">
      <formula>OR($M$19="Di")</formula>
    </cfRule>
  </conditionalFormatting>
  <conditionalFormatting sqref="O20">
    <cfRule type="expression" dxfId="2486" priority="621">
      <formula>OR($M$20="Di")</formula>
    </cfRule>
  </conditionalFormatting>
  <conditionalFormatting sqref="O21">
    <cfRule type="expression" dxfId="2485" priority="620">
      <formula>OR($M$21="Di")</formula>
    </cfRule>
  </conditionalFormatting>
  <conditionalFormatting sqref="O22">
    <cfRule type="expression" dxfId="2484" priority="619">
      <formula>OR($M$22="Di")</formula>
    </cfRule>
  </conditionalFormatting>
  <conditionalFormatting sqref="O23">
    <cfRule type="expression" dxfId="2483" priority="618">
      <formula>OR($M$23="Di")</formula>
    </cfRule>
  </conditionalFormatting>
  <conditionalFormatting sqref="O24">
    <cfRule type="expression" dxfId="2482" priority="617">
      <formula>OR($M$24="Di")</formula>
    </cfRule>
  </conditionalFormatting>
  <conditionalFormatting sqref="O25">
    <cfRule type="expression" dxfId="2481" priority="616">
      <formula>OR($M$25="Di")</formula>
    </cfRule>
  </conditionalFormatting>
  <conditionalFormatting sqref="O26">
    <cfRule type="expression" dxfId="2480" priority="615">
      <formula>OR($M$26="Di")</formula>
    </cfRule>
  </conditionalFormatting>
  <conditionalFormatting sqref="O27">
    <cfRule type="expression" dxfId="2479" priority="614">
      <formula>OR($M$27="Di")</formula>
    </cfRule>
  </conditionalFormatting>
  <conditionalFormatting sqref="O28">
    <cfRule type="expression" dxfId="2478" priority="613">
      <formula>OR($M$28="Di")</formula>
    </cfRule>
  </conditionalFormatting>
  <conditionalFormatting sqref="O29">
    <cfRule type="expression" dxfId="2477" priority="612">
      <formula>OR($M$29="Di")</formula>
    </cfRule>
  </conditionalFormatting>
  <conditionalFormatting sqref="O30">
    <cfRule type="expression" dxfId="2476" priority="611">
      <formula>OR($M$30="Di")</formula>
    </cfRule>
  </conditionalFormatting>
  <conditionalFormatting sqref="O31">
    <cfRule type="expression" dxfId="2475" priority="610">
      <formula>OR($M$31="Di")</formula>
    </cfRule>
  </conditionalFormatting>
  <conditionalFormatting sqref="O32">
    <cfRule type="expression" dxfId="2474" priority="609">
      <formula>OR($M$32="Di")</formula>
    </cfRule>
  </conditionalFormatting>
  <conditionalFormatting sqref="O33">
    <cfRule type="expression" dxfId="2473" priority="608">
      <formula>OR($M$33="Di")</formula>
    </cfRule>
  </conditionalFormatting>
  <conditionalFormatting sqref="O34">
    <cfRule type="expression" dxfId="2472" priority="607">
      <formula>OR($M$34="Di")</formula>
    </cfRule>
  </conditionalFormatting>
  <conditionalFormatting sqref="L4">
    <cfRule type="expression" dxfId="2471" priority="606">
      <formula>IF(COUNTIF(Fériés,K4)&gt;0,1,0)</formula>
    </cfRule>
  </conditionalFormatting>
  <conditionalFormatting sqref="L4">
    <cfRule type="expression" dxfId="2470" priority="604">
      <formula>IF(COUNTIF(Fériés,K4)&gt;0,1,0)</formula>
    </cfRule>
    <cfRule type="expression" dxfId="2469" priority="605">
      <formula>OR($J$4="Di")</formula>
    </cfRule>
  </conditionalFormatting>
  <conditionalFormatting sqref="L6">
    <cfRule type="expression" dxfId="2468" priority="603">
      <formula>OR($J$6="Di")</formula>
    </cfRule>
  </conditionalFormatting>
  <conditionalFormatting sqref="L7">
    <cfRule type="expression" dxfId="2467" priority="602">
      <formula>OR($J$7="Di")</formula>
    </cfRule>
  </conditionalFormatting>
  <conditionalFormatting sqref="O4">
    <cfRule type="expression" dxfId="2466" priority="601">
      <formula>IF(COUNTIF(Fériés,N4)&gt;0,1,0)</formula>
    </cfRule>
  </conditionalFormatting>
  <conditionalFormatting sqref="O4">
    <cfRule type="expression" dxfId="2465" priority="599">
      <formula>IF(COUNTIF(Fériés,N4)&gt;0,1,0)</formula>
    </cfRule>
    <cfRule type="expression" dxfId="2464" priority="600">
      <formula>OR($M$4="Di")</formula>
    </cfRule>
  </conditionalFormatting>
  <conditionalFormatting sqref="X4">
    <cfRule type="expression" dxfId="2463" priority="598">
      <formula>IF(COUNTIF(Fériés,W4)&gt;0,1,0)</formula>
    </cfRule>
  </conditionalFormatting>
  <conditionalFormatting sqref="X4">
    <cfRule type="expression" dxfId="2462" priority="597">
      <formula>IF(COUNTIF(Fériés,W4)&gt;0,1,0)</formula>
    </cfRule>
  </conditionalFormatting>
  <conditionalFormatting sqref="X4">
    <cfRule type="expression" dxfId="2461" priority="596">
      <formula>IF(COUNTIF(Fériés,W4)&gt;0,1,0)</formula>
    </cfRule>
  </conditionalFormatting>
  <conditionalFormatting sqref="AJ28">
    <cfRule type="expression" dxfId="2460" priority="594">
      <formula>IF(COUNTIF(Fériés,AI28)&gt;0,1,0)</formula>
    </cfRule>
    <cfRule type="expression" dxfId="2459" priority="595">
      <formula>OR($V$4="Di")</formula>
    </cfRule>
  </conditionalFormatting>
  <conditionalFormatting sqref="AJ28">
    <cfRule type="expression" dxfId="2458" priority="593">
      <formula>IF(COUNTIF(Fériés,AI28)&gt;0,1,0)</formula>
    </cfRule>
  </conditionalFormatting>
  <conditionalFormatting sqref="AJ28">
    <cfRule type="expression" dxfId="2457" priority="591">
      <formula>IF(COUNTIF(Fériés,AI28)&gt;0,1,0)</formula>
    </cfRule>
    <cfRule type="expression" dxfId="2456" priority="592">
      <formula>OR($V$4="Di")</formula>
    </cfRule>
  </conditionalFormatting>
  <conditionalFormatting sqref="AJ28">
    <cfRule type="expression" dxfId="2455" priority="590">
      <formula>IF(COUNTIF(Fériés,AI28)&gt;0,1,0)</formula>
    </cfRule>
  </conditionalFormatting>
  <conditionalFormatting sqref="AJ28">
    <cfRule type="expression" dxfId="2454" priority="588">
      <formula>IF(COUNTIF(Fériés,AI28)&gt;0,1,0)</formula>
    </cfRule>
    <cfRule type="expression" dxfId="2453" priority="589">
      <formula>OR($J$4="Di")</formula>
    </cfRule>
  </conditionalFormatting>
  <conditionalFormatting sqref="AJ29">
    <cfRule type="expression" dxfId="2452" priority="586">
      <formula>IF(COUNTIF(Fériés,AI29)&gt;0,1,0)</formula>
    </cfRule>
    <cfRule type="expression" dxfId="2451" priority="587">
      <formula>OR($V$4="Di")</formula>
    </cfRule>
  </conditionalFormatting>
  <conditionalFormatting sqref="AJ29">
    <cfRule type="expression" dxfId="2450" priority="585">
      <formula>IF(COUNTIF(Fériés,AI29)&gt;0,1,0)</formula>
    </cfRule>
  </conditionalFormatting>
  <conditionalFormatting sqref="AJ29">
    <cfRule type="expression" dxfId="2449" priority="583">
      <formula>IF(COUNTIF(Fériés,AI29)&gt;0,1,0)</formula>
    </cfRule>
    <cfRule type="expression" dxfId="2448" priority="584">
      <formula>OR($V$4="Di")</formula>
    </cfRule>
  </conditionalFormatting>
  <conditionalFormatting sqref="AJ29">
    <cfRule type="expression" dxfId="2447" priority="582">
      <formula>IF(COUNTIF(Fériés,AI29)&gt;0,1,0)</formula>
    </cfRule>
  </conditionalFormatting>
  <conditionalFormatting sqref="AJ29">
    <cfRule type="expression" dxfId="2446" priority="580">
      <formula>IF(COUNTIF(Fériés,AI29)&gt;0,1,0)</formula>
    </cfRule>
    <cfRule type="expression" dxfId="2445" priority="581">
      <formula>OR($J$4="Di")</formula>
    </cfRule>
  </conditionalFormatting>
  <conditionalFormatting sqref="I4">
    <cfRule type="expression" dxfId="2444" priority="579">
      <formula>IF(COUNTIF(Fériés,H4)&gt;0,1,0)</formula>
    </cfRule>
  </conditionalFormatting>
  <conditionalFormatting sqref="I4">
    <cfRule type="expression" dxfId="2443" priority="578">
      <formula>IF(COUNTIF(Fériés,H4)&gt;0,1,0)</formula>
    </cfRule>
  </conditionalFormatting>
  <conditionalFormatting sqref="I4">
    <cfRule type="expression" dxfId="2442" priority="576">
      <formula>IF(COUNTIF(Fériés,H4)&gt;0,1,0)</formula>
    </cfRule>
  </conditionalFormatting>
  <conditionalFormatting sqref="I4">
    <cfRule type="expression" dxfId="2441" priority="575">
      <formula>IF(COUNTIF(Fériés,H4)&gt;0,1,0)</formula>
    </cfRule>
    <cfRule type="expression" dxfId="2440" priority="577">
      <formula>OR($G$4="Di")</formula>
    </cfRule>
  </conditionalFormatting>
  <conditionalFormatting sqref="C5">
    <cfRule type="expression" dxfId="2439" priority="574">
      <formula>IF(COUNTIF(Fériés,B5)&gt;0,1,0)</formula>
    </cfRule>
  </conditionalFormatting>
  <conditionalFormatting sqref="C5">
    <cfRule type="expression" dxfId="2438" priority="573">
      <formula>IF(COUNTIF(Fériés,B5)&gt;0,1,0)</formula>
    </cfRule>
  </conditionalFormatting>
  <conditionalFormatting sqref="C5">
    <cfRule type="expression" dxfId="2437" priority="571">
      <formula>IF(COUNTIF(Fériés,B5)&gt;0,1,0)</formula>
    </cfRule>
  </conditionalFormatting>
  <conditionalFormatting sqref="C5">
    <cfRule type="expression" dxfId="2436" priority="570">
      <formula>IF(COUNTIF(Fériés,B5)&gt;0,1,0)</formula>
    </cfRule>
    <cfRule type="expression" dxfId="2435" priority="572">
      <formula>OR($A$4="Di")</formula>
    </cfRule>
  </conditionalFormatting>
  <conditionalFormatting sqref="C4">
    <cfRule type="expression" dxfId="2434" priority="569">
      <formula>IF(COUNTIF(Fériés,B4)&gt;0,1,0)</formula>
    </cfRule>
  </conditionalFormatting>
  <conditionalFormatting sqref="C4">
    <cfRule type="expression" dxfId="2433" priority="568">
      <formula>IF(COUNTIF(Fériés,B4)&gt;0,1,0)</formula>
    </cfRule>
  </conditionalFormatting>
  <conditionalFormatting sqref="C4">
    <cfRule type="expression" dxfId="2432" priority="566">
      <formula>IF(COUNTIF(Fériés,B4)&gt;0,1,0)</formula>
    </cfRule>
  </conditionalFormatting>
  <conditionalFormatting sqref="C4">
    <cfRule type="expression" dxfId="2431" priority="565">
      <formula>IF(COUNTIF(Fériés,B4)&gt;0,1,0)</formula>
    </cfRule>
    <cfRule type="expression" dxfId="2430" priority="567">
      <formula>OR($A$4="Di")</formula>
    </cfRule>
  </conditionalFormatting>
  <conditionalFormatting sqref="L21">
    <cfRule type="expression" dxfId="2429" priority="564">
      <formula>IF(COUNTIF(Fériés,K21)&gt;0,1,0)</formula>
    </cfRule>
  </conditionalFormatting>
  <conditionalFormatting sqref="L21">
    <cfRule type="expression" dxfId="2428" priority="563">
      <formula>IF(COUNTIF(Fériés,K21)&gt;0,1,0)</formula>
    </cfRule>
  </conditionalFormatting>
  <conditionalFormatting sqref="L21">
    <cfRule type="expression" dxfId="2427" priority="562">
      <formula>IF(COUNTIF(Fériés,K21)&gt;0,1,0)</formula>
    </cfRule>
  </conditionalFormatting>
  <conditionalFormatting sqref="L21">
    <cfRule type="expression" dxfId="2426" priority="561">
      <formula>IF(COUNTIF(Fériés,K21)&gt;0,1,0)</formula>
    </cfRule>
  </conditionalFormatting>
  <conditionalFormatting sqref="L7">
    <cfRule type="expression" dxfId="2425" priority="560">
      <formula>IF(COUNTIF(Fériés,K7)&gt;0,1,0)</formula>
    </cfRule>
  </conditionalFormatting>
  <conditionalFormatting sqref="L7">
    <cfRule type="expression" dxfId="2424" priority="559">
      <formula>IF(COUNTIF(Fériés,K7)&gt;0,1,0)</formula>
    </cfRule>
  </conditionalFormatting>
  <conditionalFormatting sqref="L5">
    <cfRule type="expression" dxfId="2423" priority="558">
      <formula>IF(COUNTIF(Fériés,K5)&gt;0,1,0)</formula>
    </cfRule>
  </conditionalFormatting>
  <conditionalFormatting sqref="L5">
    <cfRule type="expression" dxfId="2422" priority="557">
      <formula>IF(COUNTIF(Fériés,K5)&gt;0,1,0)</formula>
    </cfRule>
  </conditionalFormatting>
  <conditionalFormatting sqref="L6">
    <cfRule type="expression" dxfId="2421" priority="556">
      <formula>OR($J$6="Di")</formula>
    </cfRule>
  </conditionalFormatting>
  <conditionalFormatting sqref="L6">
    <cfRule type="expression" dxfId="2420" priority="555">
      <formula>IF(COUNTIF(Fériés,K6)&gt;0,1,0)</formula>
    </cfRule>
  </conditionalFormatting>
  <conditionalFormatting sqref="L6">
    <cfRule type="expression" dxfId="2419" priority="553">
      <formula>IF(COUNTIF(Fériés,K6)&gt;0,1,0)</formula>
    </cfRule>
    <cfRule type="expression" dxfId="2418" priority="554">
      <formula>OR($J$6="Di")</formula>
    </cfRule>
  </conditionalFormatting>
  <conditionalFormatting sqref="L8">
    <cfRule type="expression" dxfId="2417" priority="552">
      <formula>OR($J$8="Di")</formula>
    </cfRule>
  </conditionalFormatting>
  <conditionalFormatting sqref="L8">
    <cfRule type="expression" dxfId="2416" priority="551">
      <formula>IF(COUNTIF(Fériés,K8)&gt;0,1,0)</formula>
    </cfRule>
  </conditionalFormatting>
  <conditionalFormatting sqref="L8">
    <cfRule type="expression" dxfId="2415" priority="550">
      <formula>IF(COUNTIF(Fériés,K8)&gt;0,1,0)</formula>
    </cfRule>
  </conditionalFormatting>
  <conditionalFormatting sqref="L9">
    <cfRule type="expression" dxfId="2414" priority="549">
      <formula>OR($J$9="Di")</formula>
    </cfRule>
  </conditionalFormatting>
  <conditionalFormatting sqref="L9">
    <cfRule type="expression" dxfId="2413" priority="548">
      <formula>IF(COUNTIF(Fériés,K9)&gt;0,1,0)</formula>
    </cfRule>
  </conditionalFormatting>
  <conditionalFormatting sqref="L9">
    <cfRule type="expression" dxfId="2412" priority="547">
      <formula>IF(COUNTIF(Fériés,K9)&gt;0,1,0)</formula>
    </cfRule>
  </conditionalFormatting>
  <conditionalFormatting sqref="L10">
    <cfRule type="expression" dxfId="2411" priority="546">
      <formula>OR($J$10="Di")</formula>
    </cfRule>
  </conditionalFormatting>
  <conditionalFormatting sqref="L10">
    <cfRule type="expression" dxfId="2410" priority="545">
      <formula>IF(COUNTIF(Fériés,K10)&gt;0,1,0)</formula>
    </cfRule>
  </conditionalFormatting>
  <conditionalFormatting sqref="L10">
    <cfRule type="expression" dxfId="2409" priority="544">
      <formula>IF(COUNTIF(Fériés,K10)&gt;0,1,0)</formula>
    </cfRule>
  </conditionalFormatting>
  <conditionalFormatting sqref="L11">
    <cfRule type="expression" dxfId="2408" priority="543">
      <formula>OR($J$11="Di")</formula>
    </cfRule>
  </conditionalFormatting>
  <conditionalFormatting sqref="L11">
    <cfRule type="expression" dxfId="2407" priority="542">
      <formula>IF(COUNTIF(Fériés,K11)&gt;0,1,0)</formula>
    </cfRule>
  </conditionalFormatting>
  <conditionalFormatting sqref="L11">
    <cfRule type="expression" dxfId="2406" priority="541">
      <formula>IF(COUNTIF(Fériés,K11)&gt;0,1,0)</formula>
    </cfRule>
  </conditionalFormatting>
  <conditionalFormatting sqref="L12">
    <cfRule type="expression" dxfId="2405" priority="540">
      <formula>OR($J$12="Di")</formula>
    </cfRule>
  </conditionalFormatting>
  <conditionalFormatting sqref="L12">
    <cfRule type="expression" dxfId="2404" priority="539">
      <formula>IF(COUNTIF(Fériés,K12)&gt;0,1,0)</formula>
    </cfRule>
  </conditionalFormatting>
  <conditionalFormatting sqref="L12">
    <cfRule type="expression" dxfId="2403" priority="538">
      <formula>IF(COUNTIF(Fériés,K12)&gt;0,1,0)</formula>
    </cfRule>
  </conditionalFormatting>
  <conditionalFormatting sqref="L13">
    <cfRule type="expression" dxfId="2402" priority="537">
      <formula>OR($J$13="Di")</formula>
    </cfRule>
  </conditionalFormatting>
  <conditionalFormatting sqref="L13">
    <cfRule type="expression" dxfId="2401" priority="536">
      <formula>IF(COUNTIF(Fériés,K13)&gt;0,1,0)</formula>
    </cfRule>
  </conditionalFormatting>
  <conditionalFormatting sqref="L13">
    <cfRule type="expression" dxfId="2400" priority="535">
      <formula>IF(COUNTIF(Fériés,K13)&gt;0,1,0)</formula>
    </cfRule>
  </conditionalFormatting>
  <conditionalFormatting sqref="L14">
    <cfRule type="expression" dxfId="2399" priority="534">
      <formula>OR($J$14="Di")</formula>
    </cfRule>
  </conditionalFormatting>
  <conditionalFormatting sqref="L14">
    <cfRule type="expression" dxfId="2398" priority="533">
      <formula>IF(COUNTIF(Fériés,K14)&gt;0,1,0)</formula>
    </cfRule>
  </conditionalFormatting>
  <conditionalFormatting sqref="L14">
    <cfRule type="expression" dxfId="2397" priority="532">
      <formula>IF(COUNTIF(Fériés,K14)&gt;0,1,0)</formula>
    </cfRule>
  </conditionalFormatting>
  <conditionalFormatting sqref="L15">
    <cfRule type="expression" dxfId="2396" priority="531">
      <formula>OR($J$15="Di")</formula>
    </cfRule>
  </conditionalFormatting>
  <conditionalFormatting sqref="L15">
    <cfRule type="expression" dxfId="2395" priority="530">
      <formula>IF(COUNTIF(Fériés,K15)&gt;0,1,0)</formula>
    </cfRule>
  </conditionalFormatting>
  <conditionalFormatting sqref="L15">
    <cfRule type="expression" dxfId="2394" priority="529">
      <formula>IF(COUNTIF(Fériés,K15)&gt;0,1,0)</formula>
    </cfRule>
  </conditionalFormatting>
  <conditionalFormatting sqref="L16">
    <cfRule type="expression" dxfId="2393" priority="528">
      <formula>OR($J$16="Di")</formula>
    </cfRule>
  </conditionalFormatting>
  <conditionalFormatting sqref="L16">
    <cfRule type="expression" dxfId="2392" priority="527">
      <formula>IF(COUNTIF(Fériés,K16)&gt;0,1,0)</formula>
    </cfRule>
  </conditionalFormatting>
  <conditionalFormatting sqref="L16">
    <cfRule type="expression" dxfId="2391" priority="526">
      <formula>IF(COUNTIF(Fériés,K16)&gt;0,1,0)</formula>
    </cfRule>
  </conditionalFormatting>
  <conditionalFormatting sqref="L17">
    <cfRule type="expression" dxfId="2390" priority="525">
      <formula>IF(COUNTIF(Fériés,J5)&gt;0,1,0)</formula>
    </cfRule>
  </conditionalFormatting>
  <conditionalFormatting sqref="L17">
    <cfRule type="expression" dxfId="2389" priority="524">
      <formula>OR($J$17="Di")</formula>
    </cfRule>
  </conditionalFormatting>
  <conditionalFormatting sqref="L17">
    <cfRule type="expression" dxfId="2388" priority="523">
      <formula>IF(COUNTIF(Fériés,K17)&gt;0,1,0)</formula>
    </cfRule>
  </conditionalFormatting>
  <conditionalFormatting sqref="L17">
    <cfRule type="expression" dxfId="2387" priority="522">
      <formula>IF(COUNTIF(Fériés,K17)&gt;0,1,0)</formula>
    </cfRule>
  </conditionalFormatting>
  <conditionalFormatting sqref="L18">
    <cfRule type="expression" dxfId="2386" priority="521">
      <formula>IF(COUNTIF(Fériés,J6)&gt;0,1,0)</formula>
    </cfRule>
  </conditionalFormatting>
  <conditionalFormatting sqref="L18">
    <cfRule type="expression" dxfId="2385" priority="520">
      <formula>OR($J$18="Di")</formula>
    </cfRule>
  </conditionalFormatting>
  <conditionalFormatting sqref="L18">
    <cfRule type="expression" dxfId="2384" priority="519">
      <formula>IF(COUNTIF(Fériés,K18)&gt;0,1,0)</formula>
    </cfRule>
  </conditionalFormatting>
  <conditionalFormatting sqref="L18">
    <cfRule type="expression" dxfId="2383" priority="518">
      <formula>IF(COUNTIF(Fériés,K18)&gt;0,1,0)</formula>
    </cfRule>
  </conditionalFormatting>
  <conditionalFormatting sqref="L19">
    <cfRule type="expression" dxfId="2382" priority="517">
      <formula>IF(COUNTIF(Fériés,J7)&gt;0,1,0)</formula>
    </cfRule>
  </conditionalFormatting>
  <conditionalFormatting sqref="L19">
    <cfRule type="expression" dxfId="2381" priority="516">
      <formula>OR($J$19="Di")</formula>
    </cfRule>
  </conditionalFormatting>
  <conditionalFormatting sqref="L19">
    <cfRule type="expression" dxfId="2380" priority="515">
      <formula>IF(COUNTIF(Fériés,K19)&gt;0,1,0)</formula>
    </cfRule>
  </conditionalFormatting>
  <conditionalFormatting sqref="L19">
    <cfRule type="expression" dxfId="2379" priority="514">
      <formula>IF(COUNTIF(Fériés,K19)&gt;0,1,0)</formula>
    </cfRule>
  </conditionalFormatting>
  <conditionalFormatting sqref="L20">
    <cfRule type="expression" dxfId="2378" priority="513">
      <formula>IF(COUNTIF(Fériés,J8)&gt;0,1,0)</formula>
    </cfRule>
  </conditionalFormatting>
  <conditionalFormatting sqref="L20">
    <cfRule type="expression" dxfId="2377" priority="512">
      <formula>OR($J$20="Di")</formula>
    </cfRule>
  </conditionalFormatting>
  <conditionalFormatting sqref="L20">
    <cfRule type="expression" dxfId="2376" priority="511">
      <formula>IF(COUNTIF(Fériés,K20)&gt;0,1,0)</formula>
    </cfRule>
  </conditionalFormatting>
  <conditionalFormatting sqref="L20">
    <cfRule type="expression" dxfId="2375" priority="510">
      <formula>IF(COUNTIF(Fériés,K20)&gt;0,1,0)</formula>
    </cfRule>
  </conditionalFormatting>
  <conditionalFormatting sqref="L21">
    <cfRule type="expression" dxfId="2374" priority="509">
      <formula>IF(COUNTIF(Fériés,J9)&gt;0,1,0)</formula>
    </cfRule>
  </conditionalFormatting>
  <conditionalFormatting sqref="L21">
    <cfRule type="expression" dxfId="2373" priority="508">
      <formula>OR($J$21="Di")</formula>
    </cfRule>
  </conditionalFormatting>
  <conditionalFormatting sqref="L21">
    <cfRule type="expression" dxfId="2372" priority="507">
      <formula>IF(COUNTIF(Fériés,K21)&gt;0,1,0)</formula>
    </cfRule>
  </conditionalFormatting>
  <conditionalFormatting sqref="L21">
    <cfRule type="expression" dxfId="2371" priority="506">
      <formula>IF(COUNTIF(Fériés,K21)&gt;0,1,0)</formula>
    </cfRule>
  </conditionalFormatting>
  <conditionalFormatting sqref="L22">
    <cfRule type="expression" dxfId="2370" priority="505">
      <formula>IF(COUNTIF(Fériés,K22)&gt;0,1,0)</formula>
    </cfRule>
  </conditionalFormatting>
  <conditionalFormatting sqref="L22">
    <cfRule type="expression" dxfId="2369" priority="504">
      <formula>IF(COUNTIF(Fériés,K22)&gt;0,1,0)</formula>
    </cfRule>
  </conditionalFormatting>
  <conditionalFormatting sqref="L22">
    <cfRule type="expression" dxfId="2368" priority="503">
      <formula>IF(COUNTIF(Fériés,K22)&gt;0,1,0)</formula>
    </cfRule>
  </conditionalFormatting>
  <conditionalFormatting sqref="L22">
    <cfRule type="expression" dxfId="2367" priority="502">
      <formula>IF(COUNTIF(Fériés,K22)&gt;0,1,0)</formula>
    </cfRule>
  </conditionalFormatting>
  <conditionalFormatting sqref="L22">
    <cfRule type="expression" dxfId="2366" priority="501">
      <formula>IF(COUNTIF(Fériés,J10)&gt;0,1,0)</formula>
    </cfRule>
  </conditionalFormatting>
  <conditionalFormatting sqref="L22">
    <cfRule type="expression" dxfId="2365" priority="500">
      <formula>OR($J$22="Di")</formula>
    </cfRule>
  </conditionalFormatting>
  <conditionalFormatting sqref="L22">
    <cfRule type="expression" dxfId="2364" priority="499">
      <formula>IF(COUNTIF(Fériés,K22)&gt;0,1,0)</formula>
    </cfRule>
  </conditionalFormatting>
  <conditionalFormatting sqref="L22">
    <cfRule type="expression" dxfId="2363" priority="498">
      <formula>IF(COUNTIF(Fériés,K22)&gt;0,1,0)</formula>
    </cfRule>
  </conditionalFormatting>
  <conditionalFormatting sqref="L23">
    <cfRule type="expression" dxfId="2362" priority="497">
      <formula>IF(COUNTIF(Fériés,K23)&gt;0,1,0)</formula>
    </cfRule>
  </conditionalFormatting>
  <conditionalFormatting sqref="L23">
    <cfRule type="expression" dxfId="2361" priority="496">
      <formula>IF(COUNTIF(Fériés,K23)&gt;0,1,0)</formula>
    </cfRule>
  </conditionalFormatting>
  <conditionalFormatting sqref="L23">
    <cfRule type="expression" dxfId="2360" priority="495">
      <formula>IF(COUNTIF(Fériés,K23)&gt;0,1,0)</formula>
    </cfRule>
  </conditionalFormatting>
  <conditionalFormatting sqref="L23">
    <cfRule type="expression" dxfId="2359" priority="494">
      <formula>IF(COUNTIF(Fériés,K23)&gt;0,1,0)</formula>
    </cfRule>
  </conditionalFormatting>
  <conditionalFormatting sqref="L23">
    <cfRule type="expression" dxfId="2358" priority="493">
      <formula>IF(COUNTIF(Fériés,J11)&gt;0,1,0)</formula>
    </cfRule>
  </conditionalFormatting>
  <conditionalFormatting sqref="L23">
    <cfRule type="expression" dxfId="2357" priority="492">
      <formula>OR($J$23="Di")</formula>
    </cfRule>
  </conditionalFormatting>
  <conditionalFormatting sqref="L23">
    <cfRule type="expression" dxfId="2356" priority="491">
      <formula>IF(COUNTIF(Fériés,K23)&gt;0,1,0)</formula>
    </cfRule>
  </conditionalFormatting>
  <conditionalFormatting sqref="L23">
    <cfRule type="expression" dxfId="2355" priority="490">
      <formula>IF(COUNTIF(Fériés,K23)&gt;0,1,0)</formula>
    </cfRule>
  </conditionalFormatting>
  <conditionalFormatting sqref="L24">
    <cfRule type="expression" dxfId="2354" priority="489">
      <formula>IF(COUNTIF(Fériés,K24)&gt;0,1,0)</formula>
    </cfRule>
  </conditionalFormatting>
  <conditionalFormatting sqref="L24">
    <cfRule type="expression" dxfId="2353" priority="488">
      <formula>IF(COUNTIF(Fériés,K24)&gt;0,1,0)</formula>
    </cfRule>
  </conditionalFormatting>
  <conditionalFormatting sqref="L24">
    <cfRule type="expression" dxfId="2352" priority="487">
      <formula>IF(COUNTIF(Fériés,K24)&gt;0,1,0)</formula>
    </cfRule>
  </conditionalFormatting>
  <conditionalFormatting sqref="L24">
    <cfRule type="expression" dxfId="2351" priority="486">
      <formula>IF(COUNTIF(Fériés,K24)&gt;0,1,0)</formula>
    </cfRule>
  </conditionalFormatting>
  <conditionalFormatting sqref="L24">
    <cfRule type="expression" dxfId="2350" priority="485">
      <formula>IF(COUNTIF(Fériés,J12)&gt;0,1,0)</formula>
    </cfRule>
  </conditionalFormatting>
  <conditionalFormatting sqref="L24">
    <cfRule type="expression" dxfId="2349" priority="484">
      <formula>OR($J$24="Di")</formula>
    </cfRule>
  </conditionalFormatting>
  <conditionalFormatting sqref="L24">
    <cfRule type="expression" dxfId="2348" priority="483">
      <formula>IF(COUNTIF(Fériés,K24)&gt;0,1,0)</formula>
    </cfRule>
  </conditionalFormatting>
  <conditionalFormatting sqref="L24">
    <cfRule type="expression" dxfId="2347" priority="482">
      <formula>IF(COUNTIF(Fériés,K24)&gt;0,1,0)</formula>
    </cfRule>
  </conditionalFormatting>
  <conditionalFormatting sqref="L25">
    <cfRule type="expression" dxfId="2346" priority="481">
      <formula>IF(COUNTIF(Fériés,K25)&gt;0,1,0)</formula>
    </cfRule>
  </conditionalFormatting>
  <conditionalFormatting sqref="L25">
    <cfRule type="expression" dxfId="2345" priority="480">
      <formula>IF(COUNTIF(Fériés,K25)&gt;0,1,0)</formula>
    </cfRule>
  </conditionalFormatting>
  <conditionalFormatting sqref="L25">
    <cfRule type="expression" dxfId="2344" priority="479">
      <formula>IF(COUNTIF(Fériés,K25)&gt;0,1,0)</formula>
    </cfRule>
  </conditionalFormatting>
  <conditionalFormatting sqref="L25">
    <cfRule type="expression" dxfId="2343" priority="478">
      <formula>IF(COUNTIF(Fériés,K25)&gt;0,1,0)</formula>
    </cfRule>
  </conditionalFormatting>
  <conditionalFormatting sqref="L25">
    <cfRule type="expression" dxfId="2342" priority="477">
      <formula>IF(COUNTIF(Fériés,J13)&gt;0,1,0)</formula>
    </cfRule>
  </conditionalFormatting>
  <conditionalFormatting sqref="L25">
    <cfRule type="expression" dxfId="2341" priority="476">
      <formula>OR($J$25="Di")</formula>
    </cfRule>
  </conditionalFormatting>
  <conditionalFormatting sqref="L25">
    <cfRule type="expression" dxfId="2340" priority="475">
      <formula>IF(COUNTIF(Fériés,K25)&gt;0,1,0)</formula>
    </cfRule>
  </conditionalFormatting>
  <conditionalFormatting sqref="L25">
    <cfRule type="expression" dxfId="2339" priority="474">
      <formula>IF(COUNTIF(Fériés,K25)&gt;0,1,0)</formula>
    </cfRule>
  </conditionalFormatting>
  <conditionalFormatting sqref="L26">
    <cfRule type="expression" dxfId="2338" priority="473">
      <formula>IF(COUNTIF(Fériés,K26)&gt;0,1,0)</formula>
    </cfRule>
  </conditionalFormatting>
  <conditionalFormatting sqref="L26">
    <cfRule type="expression" dxfId="2337" priority="472">
      <formula>IF(COUNTIF(Fériés,K26)&gt;0,1,0)</formula>
    </cfRule>
  </conditionalFormatting>
  <conditionalFormatting sqref="L26">
    <cfRule type="expression" dxfId="2336" priority="471">
      <formula>IF(COUNTIF(Fériés,K26)&gt;0,1,0)</formula>
    </cfRule>
  </conditionalFormatting>
  <conditionalFormatting sqref="L26">
    <cfRule type="expression" dxfId="2335" priority="470">
      <formula>IF(COUNTIF(Fériés,K26)&gt;0,1,0)</formula>
    </cfRule>
  </conditionalFormatting>
  <conditionalFormatting sqref="L26">
    <cfRule type="expression" dxfId="2334" priority="469">
      <formula>IF(COUNTIF(Fériés,J14)&gt;0,1,0)</formula>
    </cfRule>
  </conditionalFormatting>
  <conditionalFormatting sqref="L26">
    <cfRule type="expression" dxfId="2333" priority="468">
      <formula>OR($J$26="Di")</formula>
    </cfRule>
  </conditionalFormatting>
  <conditionalFormatting sqref="L26">
    <cfRule type="expression" dxfId="2332" priority="467">
      <formula>IF(COUNTIF(Fériés,K26)&gt;0,1,0)</formula>
    </cfRule>
  </conditionalFormatting>
  <conditionalFormatting sqref="L26">
    <cfRule type="expression" dxfId="2331" priority="466">
      <formula>IF(COUNTIF(Fériés,K26)&gt;0,1,0)</formula>
    </cfRule>
  </conditionalFormatting>
  <conditionalFormatting sqref="L27">
    <cfRule type="expression" dxfId="2330" priority="465">
      <formula>IF(COUNTIF(Fériés,K27)&gt;0,1,0)</formula>
    </cfRule>
  </conditionalFormatting>
  <conditionalFormatting sqref="L27">
    <cfRule type="expression" dxfId="2329" priority="464">
      <formula>IF(COUNTIF(Fériés,K27)&gt;0,1,0)</formula>
    </cfRule>
  </conditionalFormatting>
  <conditionalFormatting sqref="L27">
    <cfRule type="expression" dxfId="2328" priority="463">
      <formula>IF(COUNTIF(Fériés,K27)&gt;0,1,0)</formula>
    </cfRule>
  </conditionalFormatting>
  <conditionalFormatting sqref="L27">
    <cfRule type="expression" dxfId="2327" priority="462">
      <formula>IF(COUNTIF(Fériés,K27)&gt;0,1,0)</formula>
    </cfRule>
  </conditionalFormatting>
  <conditionalFormatting sqref="L27">
    <cfRule type="expression" dxfId="2326" priority="461">
      <formula>IF(COUNTIF(Fériés,J15)&gt;0,1,0)</formula>
    </cfRule>
  </conditionalFormatting>
  <conditionalFormatting sqref="L27">
    <cfRule type="expression" dxfId="2325" priority="460">
      <formula>OR($J$27="Di")</formula>
    </cfRule>
  </conditionalFormatting>
  <conditionalFormatting sqref="L27">
    <cfRule type="expression" dxfId="2324" priority="459">
      <formula>IF(COUNTIF(Fériés,K27)&gt;0,1,0)</formula>
    </cfRule>
  </conditionalFormatting>
  <conditionalFormatting sqref="L27">
    <cfRule type="expression" dxfId="2323" priority="458">
      <formula>IF(COUNTIF(Fériés,K27)&gt;0,1,0)</formula>
    </cfRule>
  </conditionalFormatting>
  <conditionalFormatting sqref="L28">
    <cfRule type="expression" dxfId="2322" priority="457">
      <formula>IF(COUNTIF(Fériés,K28)&gt;0,1,0)</formula>
    </cfRule>
  </conditionalFormatting>
  <conditionalFormatting sqref="L28">
    <cfRule type="expression" dxfId="2321" priority="456">
      <formula>IF(COUNTIF(Fériés,K28)&gt;0,1,0)</formula>
    </cfRule>
  </conditionalFormatting>
  <conditionalFormatting sqref="L28">
    <cfRule type="expression" dxfId="2320" priority="455">
      <formula>IF(COUNTIF(Fériés,K28)&gt;0,1,0)</formula>
    </cfRule>
  </conditionalFormatting>
  <conditionalFormatting sqref="L28">
    <cfRule type="expression" dxfId="2319" priority="454">
      <formula>IF(COUNTIF(Fériés,K28)&gt;0,1,0)</formula>
    </cfRule>
  </conditionalFormatting>
  <conditionalFormatting sqref="L28">
    <cfRule type="expression" dxfId="2318" priority="453">
      <formula>IF(COUNTIF(Fériés,J16)&gt;0,1,0)</formula>
    </cfRule>
  </conditionalFormatting>
  <conditionalFormatting sqref="L28">
    <cfRule type="expression" dxfId="2317" priority="452">
      <formula>OR($J$28="Di")</formula>
    </cfRule>
  </conditionalFormatting>
  <conditionalFormatting sqref="L28">
    <cfRule type="expression" dxfId="2316" priority="451">
      <formula>IF(COUNTIF(Fériés,K28)&gt;0,1,0)</formula>
    </cfRule>
  </conditionalFormatting>
  <conditionalFormatting sqref="L28">
    <cfRule type="expression" dxfId="2315" priority="450">
      <formula>IF(COUNTIF(Fériés,K28)&gt;0,1,0)</formula>
    </cfRule>
  </conditionalFormatting>
  <conditionalFormatting sqref="L29">
    <cfRule type="expression" dxfId="2314" priority="449">
      <formula>IF(COUNTIF(Fériés,K29)&gt;0,1,0)</formula>
    </cfRule>
  </conditionalFormatting>
  <conditionalFormatting sqref="L29">
    <cfRule type="expression" dxfId="2313" priority="448">
      <formula>IF(COUNTIF(Fériés,K29)&gt;0,1,0)</formula>
    </cfRule>
  </conditionalFormatting>
  <conditionalFormatting sqref="L29">
    <cfRule type="expression" dxfId="2312" priority="447">
      <formula>IF(COUNTIF(Fériés,K29)&gt;0,1,0)</formula>
    </cfRule>
  </conditionalFormatting>
  <conditionalFormatting sqref="L29">
    <cfRule type="expression" dxfId="2311" priority="446">
      <formula>IF(COUNTIF(Fériés,K29)&gt;0,1,0)</formula>
    </cfRule>
  </conditionalFormatting>
  <conditionalFormatting sqref="L29">
    <cfRule type="expression" dxfId="2310" priority="445">
      <formula>IF(COUNTIF(Fériés,J17)&gt;0,1,0)</formula>
    </cfRule>
  </conditionalFormatting>
  <conditionalFormatting sqref="L29">
    <cfRule type="expression" dxfId="2309" priority="444">
      <formula>OR($J$29="Di")</formula>
    </cfRule>
  </conditionalFormatting>
  <conditionalFormatting sqref="L29">
    <cfRule type="expression" dxfId="2308" priority="443">
      <formula>IF(COUNTIF(Fériés,K29)&gt;0,1,0)</formula>
    </cfRule>
  </conditionalFormatting>
  <conditionalFormatting sqref="L29">
    <cfRule type="expression" dxfId="2307" priority="442">
      <formula>IF(COUNTIF(Fériés,K29)&gt;0,1,0)</formula>
    </cfRule>
  </conditionalFormatting>
  <conditionalFormatting sqref="L30">
    <cfRule type="expression" dxfId="2306" priority="441">
      <formula>IF(COUNTIF(Fériés,K30)&gt;0,1,0)</formula>
    </cfRule>
  </conditionalFormatting>
  <conditionalFormatting sqref="L30">
    <cfRule type="expression" dxfId="2305" priority="440">
      <formula>IF(COUNTIF(Fériés,K30)&gt;0,1,0)</formula>
    </cfRule>
  </conditionalFormatting>
  <conditionalFormatting sqref="L30">
    <cfRule type="expression" dxfId="2304" priority="439">
      <formula>IF(COUNTIF(Fériés,K30)&gt;0,1,0)</formula>
    </cfRule>
  </conditionalFormatting>
  <conditionalFormatting sqref="L30">
    <cfRule type="expression" dxfId="2303" priority="438">
      <formula>IF(COUNTIF(Fériés,K30)&gt;0,1,0)</formula>
    </cfRule>
  </conditionalFormatting>
  <conditionalFormatting sqref="L30">
    <cfRule type="expression" dxfId="2302" priority="437">
      <formula>IF(COUNTIF(Fériés,J18)&gt;0,1,0)</formula>
    </cfRule>
  </conditionalFormatting>
  <conditionalFormatting sqref="L30">
    <cfRule type="expression" dxfId="2301" priority="436">
      <formula>OR($J$30="Di")</formula>
    </cfRule>
  </conditionalFormatting>
  <conditionalFormatting sqref="L30">
    <cfRule type="expression" dxfId="2300" priority="435">
      <formula>IF(COUNTIF(Fériés,K30)&gt;0,1,0)</formula>
    </cfRule>
  </conditionalFormatting>
  <conditionalFormatting sqref="L30">
    <cfRule type="expression" dxfId="2299" priority="434">
      <formula>IF(COUNTIF(Fériés,K30)&gt;0,1,0)</formula>
    </cfRule>
  </conditionalFormatting>
  <conditionalFormatting sqref="L31">
    <cfRule type="expression" dxfId="2298" priority="433">
      <formula>IF(COUNTIF(Fériés,K31)&gt;0,1,0)</formula>
    </cfRule>
  </conditionalFormatting>
  <conditionalFormatting sqref="L31">
    <cfRule type="expression" dxfId="2297" priority="432">
      <formula>IF(COUNTIF(Fériés,K31)&gt;0,1,0)</formula>
    </cfRule>
  </conditionalFormatting>
  <conditionalFormatting sqref="L31">
    <cfRule type="expression" dxfId="2296" priority="431">
      <formula>IF(COUNTIF(Fériés,K31)&gt;0,1,0)</formula>
    </cfRule>
  </conditionalFormatting>
  <conditionalFormatting sqref="L31">
    <cfRule type="expression" dxfId="2295" priority="430">
      <formula>IF(COUNTIF(Fériés,K31)&gt;0,1,0)</formula>
    </cfRule>
  </conditionalFormatting>
  <conditionalFormatting sqref="L31">
    <cfRule type="expression" dxfId="2294" priority="429">
      <formula>IF(COUNTIF(Fériés,J19)&gt;0,1,0)</formula>
    </cfRule>
  </conditionalFormatting>
  <conditionalFormatting sqref="L31">
    <cfRule type="expression" dxfId="2293" priority="428">
      <formula>OR($J$31="Di")</formula>
    </cfRule>
  </conditionalFormatting>
  <conditionalFormatting sqref="L31">
    <cfRule type="expression" dxfId="2292" priority="427">
      <formula>IF(COUNTIF(Fériés,K31)&gt;0,1,0)</formula>
    </cfRule>
  </conditionalFormatting>
  <conditionalFormatting sqref="L31">
    <cfRule type="expression" dxfId="2291" priority="426">
      <formula>IF(COUNTIF(Fériés,K31)&gt;0,1,0)</formula>
    </cfRule>
  </conditionalFormatting>
  <conditionalFormatting sqref="L32">
    <cfRule type="expression" dxfId="2290" priority="425">
      <formula>IF(COUNTIF(Fériés,K32)&gt;0,1,0)</formula>
    </cfRule>
  </conditionalFormatting>
  <conditionalFormatting sqref="L32">
    <cfRule type="expression" dxfId="2289" priority="424">
      <formula>IF(COUNTIF(Fériés,K32)&gt;0,1,0)</formula>
    </cfRule>
  </conditionalFormatting>
  <conditionalFormatting sqref="L32">
    <cfRule type="expression" dxfId="2288" priority="423">
      <formula>IF(COUNTIF(Fériés,K32)&gt;0,1,0)</formula>
    </cfRule>
  </conditionalFormatting>
  <conditionalFormatting sqref="L32">
    <cfRule type="expression" dxfId="2287" priority="422">
      <formula>IF(COUNTIF(Fériés,K32)&gt;0,1,0)</formula>
    </cfRule>
  </conditionalFormatting>
  <conditionalFormatting sqref="L32">
    <cfRule type="expression" dxfId="2286" priority="421">
      <formula>IF(COUNTIF(Fériés,J20)&gt;0,1,0)</formula>
    </cfRule>
  </conditionalFormatting>
  <conditionalFormatting sqref="L32">
    <cfRule type="expression" dxfId="2285" priority="420">
      <formula>OR($J$32="Di")</formula>
    </cfRule>
  </conditionalFormatting>
  <conditionalFormatting sqref="L32">
    <cfRule type="expression" dxfId="2284" priority="419">
      <formula>IF(COUNTIF(Fériés,K32)&gt;0,1,0)</formula>
    </cfRule>
  </conditionalFormatting>
  <conditionalFormatting sqref="L32">
    <cfRule type="expression" dxfId="2283" priority="418">
      <formula>IF(COUNTIF(Fériés,K32)&gt;0,1,0)</formula>
    </cfRule>
  </conditionalFormatting>
  <conditionalFormatting sqref="L33">
    <cfRule type="expression" dxfId="2282" priority="417">
      <formula>IF(COUNTIF(Fériés,K33)&gt;0,1,0)</formula>
    </cfRule>
  </conditionalFormatting>
  <conditionalFormatting sqref="L33">
    <cfRule type="expression" dxfId="2281" priority="416">
      <formula>IF(COUNTIF(Fériés,K33)&gt;0,1,0)</formula>
    </cfRule>
  </conditionalFormatting>
  <conditionalFormatting sqref="L33">
    <cfRule type="expression" dxfId="2280" priority="415">
      <formula>IF(COUNTIF(Fériés,K33)&gt;0,1,0)</formula>
    </cfRule>
  </conditionalFormatting>
  <conditionalFormatting sqref="L33">
    <cfRule type="expression" dxfId="2279" priority="414">
      <formula>IF(COUNTIF(Fériés,K33)&gt;0,1,0)</formula>
    </cfRule>
  </conditionalFormatting>
  <conditionalFormatting sqref="L33">
    <cfRule type="expression" dxfId="2278" priority="413">
      <formula>IF(COUNTIF(Fériés,J21)&gt;0,1,0)</formula>
    </cfRule>
  </conditionalFormatting>
  <conditionalFormatting sqref="L33">
    <cfRule type="expression" dxfId="2277" priority="412">
      <formula>OR($J$33="Di")</formula>
    </cfRule>
  </conditionalFormatting>
  <conditionalFormatting sqref="L33">
    <cfRule type="expression" dxfId="2276" priority="411">
      <formula>IF(COUNTIF(Fériés,K33)&gt;0,1,0)</formula>
    </cfRule>
  </conditionalFormatting>
  <conditionalFormatting sqref="L33">
    <cfRule type="expression" dxfId="2275" priority="410">
      <formula>IF(COUNTIF(Fériés,K33)&gt;0,1,0)</formula>
    </cfRule>
  </conditionalFormatting>
  <conditionalFormatting sqref="O5">
    <cfRule type="expression" dxfId="2274" priority="409">
      <formula>IF(COUNTIF(Fériés,N5)&gt;0,1,0)</formula>
    </cfRule>
  </conditionalFormatting>
  <conditionalFormatting sqref="O5">
    <cfRule type="expression" dxfId="2273" priority="407">
      <formula>IF(COUNTIF(Fériés,N5)&gt;0,1,0)</formula>
    </cfRule>
    <cfRule type="expression" dxfId="2272" priority="408">
      <formula>OR($M$5="Di")</formula>
    </cfRule>
  </conditionalFormatting>
  <conditionalFormatting sqref="O6">
    <cfRule type="expression" dxfId="2271" priority="406">
      <formula>IF(COUNTIF(Fériés,N6)&gt;0,1,0)</formula>
    </cfRule>
  </conditionalFormatting>
  <conditionalFormatting sqref="O6">
    <cfRule type="expression" dxfId="2270" priority="405">
      <formula>IF(COUNTIF(Fériés,N6)&gt;0,1,0)</formula>
    </cfRule>
  </conditionalFormatting>
  <conditionalFormatting sqref="O7">
    <cfRule type="expression" dxfId="2269" priority="404">
      <formula>OR($M$7="Di")</formula>
    </cfRule>
  </conditionalFormatting>
  <conditionalFormatting sqref="O7">
    <cfRule type="expression" dxfId="2268" priority="403">
      <formula>IF(COUNTIF(Fériés,N7)&gt;0,1,0)</formula>
    </cfRule>
  </conditionalFormatting>
  <conditionalFormatting sqref="O7">
    <cfRule type="expression" dxfId="2267" priority="402">
      <formula>IF(COUNTIF(Fériés,N7)&gt;0,1,0)</formula>
    </cfRule>
  </conditionalFormatting>
  <conditionalFormatting sqref="O8">
    <cfRule type="expression" dxfId="2266" priority="401">
      <formula>IF(COUNTIF(Fériés,N8)&gt;0,1,0)</formula>
    </cfRule>
  </conditionalFormatting>
  <conditionalFormatting sqref="O8">
    <cfRule type="expression" dxfId="2265" priority="400">
      <formula>IF(COUNTIF(Fériés,N8)&gt;0,1,0)</formula>
    </cfRule>
  </conditionalFormatting>
  <conditionalFormatting sqref="O9">
    <cfRule type="expression" dxfId="2264" priority="399">
      <formula>IF(COUNTIF(Fériés,N9)&gt;0,1,0)</formula>
    </cfRule>
  </conditionalFormatting>
  <conditionalFormatting sqref="O9">
    <cfRule type="expression" dxfId="2263" priority="398">
      <formula>IF(COUNTIF(Fériés,N9)&gt;0,1,0)</formula>
    </cfRule>
  </conditionalFormatting>
  <conditionalFormatting sqref="O10">
    <cfRule type="expression" dxfId="2262" priority="397">
      <formula>IF(COUNTIF(Fériés,N10)&gt;0,1,0)</formula>
    </cfRule>
  </conditionalFormatting>
  <conditionalFormatting sqref="O10">
    <cfRule type="expression" dxfId="2261" priority="396">
      <formula>IF(COUNTIF(Fériés,N10)&gt;0,1,0)</formula>
    </cfRule>
  </conditionalFormatting>
  <conditionalFormatting sqref="O11">
    <cfRule type="expression" dxfId="2260" priority="395">
      <formula>IF(COUNTIF(Fériés,N11)&gt;0,1,0)</formula>
    </cfRule>
  </conditionalFormatting>
  <conditionalFormatting sqref="O11">
    <cfRule type="expression" dxfId="2259" priority="394">
      <formula>IF(COUNTIF(Fériés,N11)&gt;0,1,0)</formula>
    </cfRule>
  </conditionalFormatting>
  <conditionalFormatting sqref="O12">
    <cfRule type="expression" dxfId="2258" priority="393">
      <formula>IF(COUNTIF(Fériés,N12)&gt;0,1,0)</formula>
    </cfRule>
  </conditionalFormatting>
  <conditionalFormatting sqref="O12">
    <cfRule type="expression" dxfId="2257" priority="392">
      <formula>IF(COUNTIF(Fériés,N12)&gt;0,1,0)</formula>
    </cfRule>
  </conditionalFormatting>
  <conditionalFormatting sqref="O13">
    <cfRule type="expression" dxfId="2256" priority="391">
      <formula>IF(COUNTIF(Fériés,N13)&gt;0,1,0)</formula>
    </cfRule>
  </conditionalFormatting>
  <conditionalFormatting sqref="O13">
    <cfRule type="expression" dxfId="2255" priority="390">
      <formula>IF(COUNTIF(Fériés,N13)&gt;0,1,0)</formula>
    </cfRule>
  </conditionalFormatting>
  <conditionalFormatting sqref="O14">
    <cfRule type="expression" dxfId="2254" priority="389">
      <formula>IF(COUNTIF(Fériés,N14)&gt;0,1,0)</formula>
    </cfRule>
  </conditionalFormatting>
  <conditionalFormatting sqref="O14">
    <cfRule type="expression" dxfId="2253" priority="388">
      <formula>IF(COUNTIF(Fériés,N14)&gt;0,1,0)</formula>
    </cfRule>
  </conditionalFormatting>
  <conditionalFormatting sqref="O15">
    <cfRule type="expression" dxfId="2252" priority="387">
      <formula>IF(COUNTIF(Fériés,N15)&gt;0,1,0)</formula>
    </cfRule>
  </conditionalFormatting>
  <conditionalFormatting sqref="O15">
    <cfRule type="expression" dxfId="2251" priority="386">
      <formula>IF(COUNTIF(Fériés,N15)&gt;0,1,0)</formula>
    </cfRule>
  </conditionalFormatting>
  <conditionalFormatting sqref="O16">
    <cfRule type="expression" dxfId="2250" priority="385">
      <formula>IF(COUNTIF(Fériés,N16)&gt;0,1,0)</formula>
    </cfRule>
  </conditionalFormatting>
  <conditionalFormatting sqref="O16">
    <cfRule type="expression" dxfId="2249" priority="384">
      <formula>IF(COUNTIF(Fériés,N16)&gt;0,1,0)</formula>
    </cfRule>
  </conditionalFormatting>
  <conditionalFormatting sqref="O17">
    <cfRule type="expression" dxfId="2248" priority="383">
      <formula>IF(COUNTIF(Fériés,N17)&gt;0,1,0)</formula>
    </cfRule>
  </conditionalFormatting>
  <conditionalFormatting sqref="O17">
    <cfRule type="expression" dxfId="2247" priority="382">
      <formula>IF(COUNTIF(Fériés,N17)&gt;0,1,0)</formula>
    </cfRule>
  </conditionalFormatting>
  <conditionalFormatting sqref="O18">
    <cfRule type="expression" dxfId="2246" priority="381">
      <formula>IF(COUNTIF(Fériés,N18)&gt;0,1,0)</formula>
    </cfRule>
  </conditionalFormatting>
  <conditionalFormatting sqref="O18">
    <cfRule type="expression" dxfId="2245" priority="380">
      <formula>IF(COUNTIF(Fériés,N18)&gt;0,1,0)</formula>
    </cfRule>
  </conditionalFormatting>
  <conditionalFormatting sqref="O19">
    <cfRule type="expression" dxfId="2244" priority="379">
      <formula>IF(COUNTIF(Fériés,N19)&gt;0,1,0)</formula>
    </cfRule>
  </conditionalFormatting>
  <conditionalFormatting sqref="O19">
    <cfRule type="expression" dxfId="2243" priority="378">
      <formula>IF(COUNTIF(Fériés,N19)&gt;0,1,0)</formula>
    </cfRule>
  </conditionalFormatting>
  <conditionalFormatting sqref="O20">
    <cfRule type="expression" dxfId="2242" priority="377">
      <formula>IF(COUNTIF(Fériés,N20)&gt;0,1,0)</formula>
    </cfRule>
  </conditionalFormatting>
  <conditionalFormatting sqref="O20">
    <cfRule type="expression" dxfId="2241" priority="376">
      <formula>IF(COUNTIF(Fériés,N20)&gt;0,1,0)</formula>
    </cfRule>
  </conditionalFormatting>
  <conditionalFormatting sqref="O21">
    <cfRule type="expression" dxfId="2240" priority="375">
      <formula>IF(COUNTIF(Fériés,N21)&gt;0,1,0)</formula>
    </cfRule>
  </conditionalFormatting>
  <conditionalFormatting sqref="O21">
    <cfRule type="expression" dxfId="2239" priority="374">
      <formula>IF(COUNTIF(Fériés,N21)&gt;0,1,0)</formula>
    </cfRule>
  </conditionalFormatting>
  <conditionalFormatting sqref="O22">
    <cfRule type="expression" dxfId="2238" priority="373">
      <formula>IF(COUNTIF(Fériés,N22)&gt;0,1,0)</formula>
    </cfRule>
  </conditionalFormatting>
  <conditionalFormatting sqref="O22">
    <cfRule type="expression" dxfId="2237" priority="372">
      <formula>IF(COUNTIF(Fériés,N22)&gt;0,1,0)</formula>
    </cfRule>
  </conditionalFormatting>
  <conditionalFormatting sqref="O23">
    <cfRule type="expression" dxfId="2236" priority="371">
      <formula>IF(COUNTIF(Fériés,N23)&gt;0,1,0)</formula>
    </cfRule>
  </conditionalFormatting>
  <conditionalFormatting sqref="O23">
    <cfRule type="expression" dxfId="2235" priority="370">
      <formula>IF(COUNTIF(Fériés,N23)&gt;0,1,0)</formula>
    </cfRule>
  </conditionalFormatting>
  <conditionalFormatting sqref="O24">
    <cfRule type="expression" dxfId="2234" priority="369">
      <formula>IF(COUNTIF(Fériés,N24)&gt;0,1,0)</formula>
    </cfRule>
  </conditionalFormatting>
  <conditionalFormatting sqref="O24">
    <cfRule type="expression" dxfId="2233" priority="368">
      <formula>IF(COUNTIF(Fériés,N24)&gt;0,1,0)</formula>
    </cfRule>
  </conditionalFormatting>
  <conditionalFormatting sqref="O25">
    <cfRule type="expression" dxfId="2232" priority="367">
      <formula>IF(COUNTIF(Fériés,N25)&gt;0,1,0)</formula>
    </cfRule>
  </conditionalFormatting>
  <conditionalFormatting sqref="O25">
    <cfRule type="expression" dxfId="2231" priority="366">
      <formula>IF(COUNTIF(Fériés,N25)&gt;0,1,0)</formula>
    </cfRule>
  </conditionalFormatting>
  <conditionalFormatting sqref="O26">
    <cfRule type="expression" dxfId="2230" priority="365">
      <formula>IF(COUNTIF(Fériés,N26)&gt;0,1,0)</formula>
    </cfRule>
  </conditionalFormatting>
  <conditionalFormatting sqref="O26">
    <cfRule type="expression" dxfId="2229" priority="364">
      <formula>IF(COUNTIF(Fériés,N26)&gt;0,1,0)</formula>
    </cfRule>
  </conditionalFormatting>
  <conditionalFormatting sqref="O27">
    <cfRule type="expression" dxfId="2228" priority="363">
      <formula>IF(COUNTIF(Fériés,N27)&gt;0,1,0)</formula>
    </cfRule>
  </conditionalFormatting>
  <conditionalFormatting sqref="O27">
    <cfRule type="expression" dxfId="2227" priority="362">
      <formula>IF(COUNTIF(Fériés,N27)&gt;0,1,0)</formula>
    </cfRule>
  </conditionalFormatting>
  <conditionalFormatting sqref="O28">
    <cfRule type="expression" dxfId="2226" priority="361">
      <formula>IF(COUNTIF(Fériés,N28)&gt;0,1,0)</formula>
    </cfRule>
  </conditionalFormatting>
  <conditionalFormatting sqref="O28">
    <cfRule type="expression" dxfId="2225" priority="360">
      <formula>IF(COUNTIF(Fériés,N28)&gt;0,1,0)</formula>
    </cfRule>
  </conditionalFormatting>
  <conditionalFormatting sqref="O29">
    <cfRule type="expression" dxfId="2224" priority="359">
      <formula>IF(COUNTIF(Fériés,N29)&gt;0,1,0)</formula>
    </cfRule>
  </conditionalFormatting>
  <conditionalFormatting sqref="O29">
    <cfRule type="expression" dxfId="2223" priority="358">
      <formula>IF(COUNTIF(Fériés,N29)&gt;0,1,0)</formula>
    </cfRule>
  </conditionalFormatting>
  <conditionalFormatting sqref="O30">
    <cfRule type="expression" dxfId="2222" priority="357">
      <formula>IF(COUNTIF(Fériés,N30)&gt;0,1,0)</formula>
    </cfRule>
  </conditionalFormatting>
  <conditionalFormatting sqref="O30">
    <cfRule type="expression" dxfId="2221" priority="356">
      <formula>IF(COUNTIF(Fériés,N30)&gt;0,1,0)</formula>
    </cfRule>
  </conditionalFormatting>
  <conditionalFormatting sqref="O31">
    <cfRule type="expression" dxfId="2220" priority="355">
      <formula>IF(COUNTIF(Fériés,N31)&gt;0,1,0)</formula>
    </cfRule>
  </conditionalFormatting>
  <conditionalFormatting sqref="O31">
    <cfRule type="expression" dxfId="2219" priority="354">
      <formula>IF(COUNTIF(Fériés,N31)&gt;0,1,0)</formula>
    </cfRule>
  </conditionalFormatting>
  <conditionalFormatting sqref="O32">
    <cfRule type="expression" dxfId="2218" priority="353">
      <formula>IF(COUNTIF(Fériés,N32)&gt;0,1,0)</formula>
    </cfRule>
  </conditionalFormatting>
  <conditionalFormatting sqref="O32">
    <cfRule type="expression" dxfId="2217" priority="352">
      <formula>IF(COUNTIF(Fériés,N32)&gt;0,1,0)</formula>
    </cfRule>
  </conditionalFormatting>
  <conditionalFormatting sqref="O33">
    <cfRule type="expression" dxfId="2216" priority="351">
      <formula>IF(COUNTIF(Fériés,N33)&gt;0,1,0)</formula>
    </cfRule>
  </conditionalFormatting>
  <conditionalFormatting sqref="O33">
    <cfRule type="expression" dxfId="2215" priority="350">
      <formula>IF(COUNTIF(Fériés,N33)&gt;0,1,0)</formula>
    </cfRule>
  </conditionalFormatting>
  <conditionalFormatting sqref="O34">
    <cfRule type="expression" dxfId="2214" priority="349">
      <formula>IF(COUNTIF(Fériés,N34)&gt;0,1,0)</formula>
    </cfRule>
  </conditionalFormatting>
  <conditionalFormatting sqref="O34">
    <cfRule type="expression" dxfId="2213" priority="348">
      <formula>IF(COUNTIF(Fériés,N34)&gt;0,1,0)</formula>
    </cfRule>
  </conditionalFormatting>
  <conditionalFormatting sqref="R4">
    <cfRule type="expression" dxfId="2212" priority="347">
      <formula>IF(COUNTIF(Fériés,Q4)&gt;0,1,0)</formula>
    </cfRule>
  </conditionalFormatting>
  <conditionalFormatting sqref="R4">
    <cfRule type="expression" dxfId="2211" priority="345">
      <formula>IF(COUNTIF(Fériés,Q4)&gt;0,1,0)</formula>
    </cfRule>
    <cfRule type="expression" dxfId="2210" priority="346">
      <formula>OR($P$4="Di")</formula>
    </cfRule>
  </conditionalFormatting>
  <conditionalFormatting sqref="R4">
    <cfRule type="expression" dxfId="2209" priority="344">
      <formula>IF(COUNTIF(Fériés,Q4)&gt;0,1,0)</formula>
    </cfRule>
  </conditionalFormatting>
  <conditionalFormatting sqref="R4">
    <cfRule type="expression" dxfId="2208" priority="343">
      <formula>IF(COUNTIF(Fériés,Q4)&gt;0,1,0)</formula>
    </cfRule>
  </conditionalFormatting>
  <conditionalFormatting sqref="R5">
    <cfRule type="expression" dxfId="2207" priority="342">
      <formula>IF(COUNTIF(Fériés,Q5)&gt;0,1,0)</formula>
    </cfRule>
  </conditionalFormatting>
  <conditionalFormatting sqref="R5">
    <cfRule type="expression" dxfId="2206" priority="340">
      <formula>IF(COUNTIF(Fériés,Q5)&gt;0,1,0)</formula>
    </cfRule>
    <cfRule type="expression" dxfId="2205" priority="341">
      <formula>OR($P$5="Di")</formula>
    </cfRule>
  </conditionalFormatting>
  <conditionalFormatting sqref="R6">
    <cfRule type="expression" dxfId="2204" priority="339">
      <formula>IF(COUNTIF(Fériés,Q6)&gt;0,1,0)</formula>
    </cfRule>
  </conditionalFormatting>
  <conditionalFormatting sqref="R6">
    <cfRule type="expression" dxfId="2203" priority="338">
      <formula>IF(COUNTIF(Fériés,Q6)&gt;0,1,0)</formula>
    </cfRule>
  </conditionalFormatting>
  <conditionalFormatting sqref="R7">
    <cfRule type="expression" dxfId="2202" priority="337">
      <formula>IF(COUNTIF(Fériés,Q7)&gt;0,1,0)</formula>
    </cfRule>
  </conditionalFormatting>
  <conditionalFormatting sqref="R7">
    <cfRule type="expression" dxfId="2201" priority="336">
      <formula>IF(COUNTIF(Fériés,Q7)&gt;0,1,0)</formula>
    </cfRule>
  </conditionalFormatting>
  <conditionalFormatting sqref="R8">
    <cfRule type="expression" dxfId="2200" priority="335">
      <formula>IF(COUNTIF(Fériés,Q8)&gt;0,1,0)</formula>
    </cfRule>
  </conditionalFormatting>
  <conditionalFormatting sqref="R8">
    <cfRule type="expression" dxfId="2199" priority="334">
      <formula>IF(COUNTIF(Fériés,Q8)&gt;0,1,0)</formula>
    </cfRule>
  </conditionalFormatting>
  <conditionalFormatting sqref="R9">
    <cfRule type="expression" dxfId="2198" priority="333">
      <formula>IF(COUNTIF(Fériés,Q9)&gt;0,1,0)</formula>
    </cfRule>
  </conditionalFormatting>
  <conditionalFormatting sqref="R9">
    <cfRule type="expression" dxfId="2197" priority="332">
      <formula>IF(COUNTIF(Fériés,Q9)&gt;0,1,0)</formula>
    </cfRule>
  </conditionalFormatting>
  <conditionalFormatting sqref="R10">
    <cfRule type="expression" dxfId="2196" priority="331">
      <formula>IF(COUNTIF(Fériés,Q10)&gt;0,1,0)</formula>
    </cfRule>
  </conditionalFormatting>
  <conditionalFormatting sqref="R10">
    <cfRule type="expression" dxfId="2195" priority="330">
      <formula>IF(COUNTIF(Fériés,Q10)&gt;0,1,0)</formula>
    </cfRule>
  </conditionalFormatting>
  <conditionalFormatting sqref="R11">
    <cfRule type="expression" dxfId="2194" priority="329">
      <formula>IF(COUNTIF(Fériés,Q11)&gt;0,1,0)</formula>
    </cfRule>
  </conditionalFormatting>
  <conditionalFormatting sqref="R11">
    <cfRule type="expression" dxfId="2193" priority="328">
      <formula>IF(COUNTIF(Fériés,Q11)&gt;0,1,0)</formula>
    </cfRule>
  </conditionalFormatting>
  <conditionalFormatting sqref="R12">
    <cfRule type="expression" dxfId="2192" priority="327">
      <formula>IF(COUNTIF(Fériés,Q12)&gt;0,1,0)</formula>
    </cfRule>
  </conditionalFormatting>
  <conditionalFormatting sqref="R12">
    <cfRule type="expression" dxfId="2191" priority="326">
      <formula>IF(COUNTIF(Fériés,Q12)&gt;0,1,0)</formula>
    </cfRule>
  </conditionalFormatting>
  <conditionalFormatting sqref="R13">
    <cfRule type="expression" dxfId="2190" priority="325">
      <formula>IF(COUNTIF(Fériés,Q13)&gt;0,1,0)</formula>
    </cfRule>
  </conditionalFormatting>
  <conditionalFormatting sqref="R13">
    <cfRule type="expression" dxfId="2189" priority="324">
      <formula>IF(COUNTIF(Fériés,Q13)&gt;0,1,0)</formula>
    </cfRule>
  </conditionalFormatting>
  <conditionalFormatting sqref="R14">
    <cfRule type="expression" dxfId="2188" priority="323">
      <formula>IF(COUNTIF(Fériés,Q14)&gt;0,1,0)</formula>
    </cfRule>
  </conditionalFormatting>
  <conditionalFormatting sqref="R14">
    <cfRule type="expression" dxfId="2187" priority="322">
      <formula>IF(COUNTIF(Fériés,Q14)&gt;0,1,0)</formula>
    </cfRule>
  </conditionalFormatting>
  <conditionalFormatting sqref="R15">
    <cfRule type="expression" dxfId="2186" priority="321">
      <formula>IF(COUNTIF(Fériés,Q15)&gt;0,1,0)</formula>
    </cfRule>
  </conditionalFormatting>
  <conditionalFormatting sqref="R15">
    <cfRule type="expression" dxfId="2185" priority="320">
      <formula>IF(COUNTIF(Fériés,Q15)&gt;0,1,0)</formula>
    </cfRule>
  </conditionalFormatting>
  <conditionalFormatting sqref="R16">
    <cfRule type="expression" dxfId="2184" priority="319">
      <formula>IF(COUNTIF(Fériés,Q16)&gt;0,1,0)</formula>
    </cfRule>
  </conditionalFormatting>
  <conditionalFormatting sqref="R16">
    <cfRule type="expression" dxfId="2183" priority="318">
      <formula>IF(COUNTIF(Fériés,Q16)&gt;0,1,0)</formula>
    </cfRule>
  </conditionalFormatting>
  <conditionalFormatting sqref="R17">
    <cfRule type="expression" dxfId="2182" priority="317">
      <formula>IF(COUNTIF(Fériés,Q17)&gt;0,1,0)</formula>
    </cfRule>
  </conditionalFormatting>
  <conditionalFormatting sqref="R17">
    <cfRule type="expression" dxfId="2181" priority="316">
      <formula>IF(COUNTIF(Fériés,Q17)&gt;0,1,0)</formula>
    </cfRule>
  </conditionalFormatting>
  <conditionalFormatting sqref="R18">
    <cfRule type="expression" dxfId="2180" priority="315">
      <formula>IF(COUNTIF(Fériés,Q18)&gt;0,1,0)</formula>
    </cfRule>
  </conditionalFormatting>
  <conditionalFormatting sqref="R18">
    <cfRule type="expression" dxfId="2179" priority="314">
      <formula>IF(COUNTIF(Fériés,Q18)&gt;0,1,0)</formula>
    </cfRule>
  </conditionalFormatting>
  <conditionalFormatting sqref="R19">
    <cfRule type="expression" dxfId="2178" priority="313">
      <formula>IF(COUNTIF(Fériés,Q19)&gt;0,1,0)</formula>
    </cfRule>
  </conditionalFormatting>
  <conditionalFormatting sqref="R19">
    <cfRule type="expression" dxfId="2177" priority="312">
      <formula>IF(COUNTIF(Fériés,Q19)&gt;0,1,0)</formula>
    </cfRule>
  </conditionalFormatting>
  <conditionalFormatting sqref="R20">
    <cfRule type="expression" dxfId="2176" priority="311">
      <formula>IF(COUNTIF(Fériés,Q20)&gt;0,1,0)</formula>
    </cfRule>
  </conditionalFormatting>
  <conditionalFormatting sqref="R20">
    <cfRule type="expression" dxfId="2175" priority="310">
      <formula>IF(COUNTIF(Fériés,Q20)&gt;0,1,0)</formula>
    </cfRule>
  </conditionalFormatting>
  <conditionalFormatting sqref="R21">
    <cfRule type="expression" dxfId="2174" priority="309">
      <formula>IF(COUNTIF(Fériés,Q21)&gt;0,1,0)</formula>
    </cfRule>
  </conditionalFormatting>
  <conditionalFormatting sqref="R21">
    <cfRule type="expression" dxfId="2173" priority="308">
      <formula>IF(COUNTIF(Fériés,Q21)&gt;0,1,0)</formula>
    </cfRule>
  </conditionalFormatting>
  <conditionalFormatting sqref="R22">
    <cfRule type="expression" dxfId="2172" priority="307">
      <formula>IF(COUNTIF(Fériés,Q22)&gt;0,1,0)</formula>
    </cfRule>
  </conditionalFormatting>
  <conditionalFormatting sqref="R22">
    <cfRule type="expression" dxfId="2171" priority="306">
      <formula>IF(COUNTIF(Fériés,Q22)&gt;0,1,0)</formula>
    </cfRule>
  </conditionalFormatting>
  <conditionalFormatting sqref="R23">
    <cfRule type="expression" dxfId="2170" priority="305">
      <formula>IF(COUNTIF(Fériés,Q23)&gt;0,1,0)</formula>
    </cfRule>
  </conditionalFormatting>
  <conditionalFormatting sqref="R23">
    <cfRule type="expression" dxfId="2169" priority="304">
      <formula>IF(COUNTIF(Fériés,Q23)&gt;0,1,0)</formula>
    </cfRule>
  </conditionalFormatting>
  <conditionalFormatting sqref="R24">
    <cfRule type="expression" dxfId="2168" priority="303">
      <formula>IF(COUNTIF(Fériés,Q24)&gt;0,1,0)</formula>
    </cfRule>
  </conditionalFormatting>
  <conditionalFormatting sqref="R24">
    <cfRule type="expression" dxfId="2167" priority="302">
      <formula>IF(COUNTIF(Fériés,Q24)&gt;0,1,0)</formula>
    </cfRule>
  </conditionalFormatting>
  <conditionalFormatting sqref="R25">
    <cfRule type="expression" dxfId="2166" priority="301">
      <formula>IF(COUNTIF(Fériés,Q25)&gt;0,1,0)</formula>
    </cfRule>
  </conditionalFormatting>
  <conditionalFormatting sqref="R25">
    <cfRule type="expression" dxfId="2165" priority="300">
      <formula>IF(COUNTIF(Fériés,Q25)&gt;0,1,0)</formula>
    </cfRule>
  </conditionalFormatting>
  <conditionalFormatting sqref="R26">
    <cfRule type="expression" dxfId="2164" priority="299">
      <formula>IF(COUNTIF(Fériés,Q26)&gt;0,1,0)</formula>
    </cfRule>
  </conditionalFormatting>
  <conditionalFormatting sqref="R26">
    <cfRule type="expression" dxfId="2163" priority="298">
      <formula>IF(COUNTIF(Fériés,Q26)&gt;0,1,0)</formula>
    </cfRule>
  </conditionalFormatting>
  <conditionalFormatting sqref="R27">
    <cfRule type="expression" dxfId="2162" priority="297">
      <formula>IF(COUNTIF(Fériés,Q27)&gt;0,1,0)</formula>
    </cfRule>
  </conditionalFormatting>
  <conditionalFormatting sqref="R27">
    <cfRule type="expression" dxfId="2161" priority="296">
      <formula>IF(COUNTIF(Fériés,Q27)&gt;0,1,0)</formula>
    </cfRule>
  </conditionalFormatting>
  <conditionalFormatting sqref="R28">
    <cfRule type="expression" dxfId="2160" priority="295">
      <formula>IF(COUNTIF(Fériés,Q28)&gt;0,1,0)</formula>
    </cfRule>
  </conditionalFormatting>
  <conditionalFormatting sqref="R28">
    <cfRule type="expression" dxfId="2159" priority="294">
      <formula>IF(COUNTIF(Fériés,Q28)&gt;0,1,0)</formula>
    </cfRule>
  </conditionalFormatting>
  <conditionalFormatting sqref="R29">
    <cfRule type="expression" dxfId="2158" priority="293">
      <formula>IF(COUNTIF(Fériés,Q29)&gt;0,1,0)</formula>
    </cfRule>
  </conditionalFormatting>
  <conditionalFormatting sqref="R29">
    <cfRule type="expression" dxfId="2157" priority="292">
      <formula>IF(COUNTIF(Fériés,Q29)&gt;0,1,0)</formula>
    </cfRule>
  </conditionalFormatting>
  <conditionalFormatting sqref="R30">
    <cfRule type="expression" dxfId="2156" priority="291">
      <formula>IF(COUNTIF(Fériés,Q30)&gt;0,1,0)</formula>
    </cfRule>
  </conditionalFormatting>
  <conditionalFormatting sqref="R30">
    <cfRule type="expression" dxfId="2155" priority="290">
      <formula>IF(COUNTIF(Fériés,Q30)&gt;0,1,0)</formula>
    </cfRule>
  </conditionalFormatting>
  <conditionalFormatting sqref="R31">
    <cfRule type="expression" dxfId="2154" priority="289">
      <formula>IF(COUNTIF(Fériés,Q31)&gt;0,1,0)</formula>
    </cfRule>
  </conditionalFormatting>
  <conditionalFormatting sqref="R31">
    <cfRule type="expression" dxfId="2153" priority="288">
      <formula>IF(COUNTIF(Fériés,Q31)&gt;0,1,0)</formula>
    </cfRule>
  </conditionalFormatting>
  <conditionalFormatting sqref="R32">
    <cfRule type="expression" dxfId="2152" priority="287">
      <formula>IF(COUNTIF(Fériés,Q32)&gt;0,1,0)</formula>
    </cfRule>
  </conditionalFormatting>
  <conditionalFormatting sqref="R32">
    <cfRule type="expression" dxfId="2151" priority="286">
      <formula>IF(COUNTIF(Fériés,Q32)&gt;0,1,0)</formula>
    </cfRule>
  </conditionalFormatting>
  <conditionalFormatting sqref="R33">
    <cfRule type="expression" dxfId="2150" priority="285">
      <formula>IF(COUNTIF(Fériés,Q33)&gt;0,1,0)</formula>
    </cfRule>
  </conditionalFormatting>
  <conditionalFormatting sqref="R33">
    <cfRule type="expression" dxfId="2149" priority="284">
      <formula>IF(COUNTIF(Fériés,Q33)&gt;0,1,0)</formula>
    </cfRule>
  </conditionalFormatting>
  <conditionalFormatting sqref="AA4">
    <cfRule type="expression" dxfId="2148" priority="283">
      <formula>IF(COUNTIF(Fériés,Z4)&gt;0,1,0)</formula>
    </cfRule>
  </conditionalFormatting>
  <conditionalFormatting sqref="AA4">
    <cfRule type="expression" dxfId="2147" priority="282">
      <formula>IF(COUNTIF(Fériés,Z4)&gt;0,1,0)</formula>
    </cfRule>
  </conditionalFormatting>
  <conditionalFormatting sqref="AA5">
    <cfRule type="expression" dxfId="2146" priority="281">
      <formula>IF(COUNTIF(Fériés,Z5)&gt;0,1,0)</formula>
    </cfRule>
  </conditionalFormatting>
  <conditionalFormatting sqref="AA5">
    <cfRule type="expression" dxfId="2145" priority="280">
      <formula>IF(COUNTIF(Fériés,Z5)&gt;0,1,0)</formula>
    </cfRule>
  </conditionalFormatting>
  <conditionalFormatting sqref="AA6">
    <cfRule type="expression" dxfId="2144" priority="279">
      <formula>IF(COUNTIF(Fériés,Z6)&gt;0,1,0)</formula>
    </cfRule>
  </conditionalFormatting>
  <conditionalFormatting sqref="AA6">
    <cfRule type="expression" dxfId="2143" priority="278">
      <formula>IF(COUNTIF(Fériés,Z6)&gt;0,1,0)</formula>
    </cfRule>
  </conditionalFormatting>
  <conditionalFormatting sqref="AA7">
    <cfRule type="expression" dxfId="2142" priority="277">
      <formula>IF(COUNTIF(Fériés,Z7)&gt;0,1,0)</formula>
    </cfRule>
  </conditionalFormatting>
  <conditionalFormatting sqref="AA7">
    <cfRule type="expression" dxfId="2141" priority="276">
      <formula>IF(COUNTIF(Fériés,Z7)&gt;0,1,0)</formula>
    </cfRule>
  </conditionalFormatting>
  <conditionalFormatting sqref="AA8">
    <cfRule type="expression" dxfId="2140" priority="275">
      <formula>IF(COUNTIF(Fériés,Z8)&gt;0,1,0)</formula>
    </cfRule>
  </conditionalFormatting>
  <conditionalFormatting sqref="AA8">
    <cfRule type="expression" dxfId="2139" priority="274">
      <formula>IF(COUNTIF(Fériés,Z8)&gt;0,1,0)</formula>
    </cfRule>
  </conditionalFormatting>
  <conditionalFormatting sqref="AA9:AA16">
    <cfRule type="expression" dxfId="2138" priority="273">
      <formula>IF(COUNTIF(Fériés,Z9)&gt;0,1,0)</formula>
    </cfRule>
  </conditionalFormatting>
  <conditionalFormatting sqref="AA9:AA16">
    <cfRule type="expression" dxfId="2137" priority="272">
      <formula>IF(COUNTIF(Fériés,Z9)&gt;0,1,0)</formula>
    </cfRule>
  </conditionalFormatting>
  <conditionalFormatting sqref="AA17:AA33">
    <cfRule type="expression" dxfId="2136" priority="271">
      <formula>IF(COUNTIF(Fériés,Z17)&gt;0,1,0)</formula>
    </cfRule>
  </conditionalFormatting>
  <conditionalFormatting sqref="AA17:AA33">
    <cfRule type="expression" dxfId="2135" priority="270">
      <formula>IF(COUNTIF(Fériés,Z17)&gt;0,1,0)</formula>
    </cfRule>
  </conditionalFormatting>
  <conditionalFormatting sqref="AB21">
    <cfRule type="cellIs" dxfId="2134" priority="268" operator="equal">
      <formula>"Di"</formula>
    </cfRule>
    <cfRule type="cellIs" dxfId="2133" priority="269" operator="equal">
      <formula>"Sa"</formula>
    </cfRule>
  </conditionalFormatting>
  <conditionalFormatting sqref="AB21">
    <cfRule type="expression" dxfId="2132" priority="266">
      <formula>IF(COUNTIF(Fériés,AC21)&gt;0,1,0)</formula>
    </cfRule>
    <cfRule type="expression" dxfId="2131" priority="267">
      <formula>IF(WEEKDAY(AC21,2)&gt;5,1,0)</formula>
    </cfRule>
  </conditionalFormatting>
  <conditionalFormatting sqref="I5">
    <cfRule type="expression" dxfId="2130" priority="265">
      <formula>IF(COUNTIF(Fériés,H5)&gt;0,1,0)</formula>
    </cfRule>
  </conditionalFormatting>
  <conditionalFormatting sqref="I5">
    <cfRule type="expression" dxfId="2129" priority="263">
      <formula>IF(COUNTIF(Fériés,H5)&gt;0,1,0)</formula>
    </cfRule>
    <cfRule type="expression" dxfId="2128" priority="264">
      <formula>OR($G$5="Di")</formula>
    </cfRule>
  </conditionalFormatting>
  <conditionalFormatting sqref="I6">
    <cfRule type="expression" dxfId="2127" priority="262">
      <formula>IF(COUNTIF(Fériés,H6)&gt;0,1,0)</formula>
    </cfRule>
  </conditionalFormatting>
  <conditionalFormatting sqref="I6">
    <cfRule type="expression" dxfId="2126" priority="260">
      <formula>IF(COUNTIF(Fériés,H6)&gt;0,1,0)</formula>
    </cfRule>
    <cfRule type="expression" dxfId="2125" priority="261">
      <formula>OR($G$6="Di")</formula>
    </cfRule>
  </conditionalFormatting>
  <conditionalFormatting sqref="I7">
    <cfRule type="expression" dxfId="2124" priority="259">
      <formula>IF(COUNTIF(Fériés,H7)&gt;0,1,0)</formula>
    </cfRule>
  </conditionalFormatting>
  <conditionalFormatting sqref="I7">
    <cfRule type="expression" dxfId="2123" priority="257">
      <formula>IF(COUNTIF(Fériés,H7)&gt;0,1,0)</formula>
    </cfRule>
    <cfRule type="expression" dxfId="2122" priority="258">
      <formula>OR($G$7="Di")</formula>
    </cfRule>
  </conditionalFormatting>
  <conditionalFormatting sqref="I9">
    <cfRule type="expression" dxfId="2121" priority="256">
      <formula>IF(COUNTIF(Fériés,H9)&gt;0,1,0)</formula>
    </cfRule>
  </conditionalFormatting>
  <conditionalFormatting sqref="I9">
    <cfRule type="expression" dxfId="2120" priority="254">
      <formula>IF(COUNTIF(Fériés,H9)&gt;0,1,0)</formula>
    </cfRule>
    <cfRule type="expression" dxfId="2119" priority="255">
      <formula>OR($G$9="Di")</formula>
    </cfRule>
  </conditionalFormatting>
  <conditionalFormatting sqref="I10">
    <cfRule type="expression" dxfId="2118" priority="253">
      <formula>IF(COUNTIF(Fériés,H10)&gt;0,1,0)</formula>
    </cfRule>
  </conditionalFormatting>
  <conditionalFormatting sqref="I10">
    <cfRule type="expression" dxfId="2117" priority="251">
      <formula>IF(COUNTIF(Fériés,H10)&gt;0,1,0)</formula>
    </cfRule>
    <cfRule type="expression" dxfId="2116" priority="252">
      <formula>OR($G$10="Di")</formula>
    </cfRule>
  </conditionalFormatting>
  <conditionalFormatting sqref="I11">
    <cfRule type="expression" dxfId="2115" priority="250">
      <formula>IF(COUNTIF(Fériés,H11)&gt;0,1,0)</formula>
    </cfRule>
  </conditionalFormatting>
  <conditionalFormatting sqref="I11">
    <cfRule type="expression" dxfId="2114" priority="248">
      <formula>IF(COUNTIF(Fériés,H11)&gt;0,1,0)</formula>
    </cfRule>
    <cfRule type="expression" dxfId="2113" priority="249">
      <formula>OR($G$11="Di")</formula>
    </cfRule>
  </conditionalFormatting>
  <conditionalFormatting sqref="I8">
    <cfRule type="expression" dxfId="2112" priority="247">
      <formula>IF(COUNTIF(Fériés,H8)&gt;0,1,0)</formula>
    </cfRule>
  </conditionalFormatting>
  <conditionalFormatting sqref="I8">
    <cfRule type="expression" dxfId="2111" priority="245">
      <formula>IF(COUNTIF(Fériés,H8)&gt;0,1,0)</formula>
    </cfRule>
    <cfRule type="expression" dxfId="2110" priority="246">
      <formula>OR($G$8="Di")</formula>
    </cfRule>
  </conditionalFormatting>
  <conditionalFormatting sqref="I12">
    <cfRule type="expression" dxfId="2109" priority="244">
      <formula>IF(COUNTIF(Fériés,H12)&gt;0,1,0)</formula>
    </cfRule>
  </conditionalFormatting>
  <conditionalFormatting sqref="I12">
    <cfRule type="expression" dxfId="2108" priority="242">
      <formula>IF(COUNTIF(Fériés,H12)&gt;0,1,0)</formula>
    </cfRule>
    <cfRule type="expression" dxfId="2107" priority="243">
      <formula>OR($G$12="Di")</formula>
    </cfRule>
  </conditionalFormatting>
  <conditionalFormatting sqref="I13">
    <cfRule type="expression" dxfId="2106" priority="241">
      <formula>IF(COUNTIF(Fériés,H13)&gt;0,1,0)</formula>
    </cfRule>
  </conditionalFormatting>
  <conditionalFormatting sqref="I13">
    <cfRule type="expression" dxfId="2105" priority="239">
      <formula>IF(COUNTIF(Fériés,H13)&gt;0,1,0)</formula>
    </cfRule>
    <cfRule type="expression" dxfId="2104" priority="240">
      <formula>OR($G$13="Di")</formula>
    </cfRule>
  </conditionalFormatting>
  <conditionalFormatting sqref="I14">
    <cfRule type="expression" dxfId="2103" priority="238">
      <formula>IF(COUNTIF(Fériés,H14)&gt;0,1,0)</formula>
    </cfRule>
  </conditionalFormatting>
  <conditionalFormatting sqref="I14">
    <cfRule type="expression" dxfId="2102" priority="236">
      <formula>IF(COUNTIF(Fériés,H14)&gt;0,1,0)</formula>
    </cfRule>
    <cfRule type="expression" dxfId="2101" priority="237">
      <formula>OR($G$14="Di")</formula>
    </cfRule>
  </conditionalFormatting>
  <conditionalFormatting sqref="I15">
    <cfRule type="expression" dxfId="2100" priority="235">
      <formula>IF(COUNTIF(Fériés,H15)&gt;0,1,0)</formula>
    </cfRule>
  </conditionalFormatting>
  <conditionalFormatting sqref="I15">
    <cfRule type="expression" dxfId="2099" priority="233">
      <formula>IF(COUNTIF(Fériés,H15)&gt;0,1,0)</formula>
    </cfRule>
    <cfRule type="expression" dxfId="2098" priority="234">
      <formula>OR($G$15="Di")</formula>
    </cfRule>
  </conditionalFormatting>
  <conditionalFormatting sqref="I16">
    <cfRule type="expression" dxfId="2097" priority="232">
      <formula>IF(COUNTIF(Fériés,H16)&gt;0,1,0)</formula>
    </cfRule>
  </conditionalFormatting>
  <conditionalFormatting sqref="I16">
    <cfRule type="expression" dxfId="2096" priority="230">
      <formula>IF(COUNTIF(Fériés,H16)&gt;0,1,0)</formula>
    </cfRule>
    <cfRule type="expression" dxfId="2095" priority="231">
      <formula>OR($G$16="Di")</formula>
    </cfRule>
  </conditionalFormatting>
  <conditionalFormatting sqref="I17">
    <cfRule type="expression" dxfId="2094" priority="229">
      <formula>IF(COUNTIF(Fériés,H17)&gt;0,1,0)</formula>
    </cfRule>
  </conditionalFormatting>
  <conditionalFormatting sqref="I17">
    <cfRule type="expression" dxfId="2093" priority="227">
      <formula>IF(COUNTIF(Fériés,H17)&gt;0,1,0)</formula>
    </cfRule>
    <cfRule type="expression" dxfId="2092" priority="228">
      <formula>OR($G$17="Di")</formula>
    </cfRule>
  </conditionalFormatting>
  <conditionalFormatting sqref="I18">
    <cfRule type="expression" dxfId="2091" priority="226">
      <formula>IF(COUNTIF(Fériés,H18)&gt;0,1,0)</formula>
    </cfRule>
  </conditionalFormatting>
  <conditionalFormatting sqref="I18">
    <cfRule type="expression" dxfId="2090" priority="224">
      <formula>IF(COUNTIF(Fériés,H18)&gt;0,1,0)</formula>
    </cfRule>
    <cfRule type="expression" dxfId="2089" priority="225">
      <formula>OR($G$18="Di")</formula>
    </cfRule>
  </conditionalFormatting>
  <conditionalFormatting sqref="I19">
    <cfRule type="expression" dxfId="2088" priority="223">
      <formula>IF(COUNTIF(Fériés,H19)&gt;0,1,0)</formula>
    </cfRule>
  </conditionalFormatting>
  <conditionalFormatting sqref="I19">
    <cfRule type="expression" dxfId="2087" priority="221">
      <formula>IF(COUNTIF(Fériés,H19)&gt;0,1,0)</formula>
    </cfRule>
    <cfRule type="expression" dxfId="2086" priority="222">
      <formula>OR($G$19="Di")</formula>
    </cfRule>
  </conditionalFormatting>
  <conditionalFormatting sqref="I20">
    <cfRule type="expression" dxfId="2085" priority="220">
      <formula>IF(COUNTIF(Fériés,H20)&gt;0,1,0)</formula>
    </cfRule>
  </conditionalFormatting>
  <conditionalFormatting sqref="I20">
    <cfRule type="expression" dxfId="2084" priority="218">
      <formula>IF(COUNTIF(Fériés,H20)&gt;0,1,0)</formula>
    </cfRule>
    <cfRule type="expression" dxfId="2083" priority="219">
      <formula>OR($G$20="Di")</formula>
    </cfRule>
  </conditionalFormatting>
  <conditionalFormatting sqref="I21">
    <cfRule type="expression" dxfId="2082" priority="217">
      <formula>IF(COUNTIF(Fériés,H21)&gt;0,1,0)</formula>
    </cfRule>
  </conditionalFormatting>
  <conditionalFormatting sqref="I21">
    <cfRule type="expression" dxfId="2081" priority="215">
      <formula>IF(COUNTIF(Fériés,H21)&gt;0,1,0)</formula>
    </cfRule>
    <cfRule type="expression" dxfId="2080" priority="216">
      <formula>OR($G$21="Di")</formula>
    </cfRule>
  </conditionalFormatting>
  <conditionalFormatting sqref="I22">
    <cfRule type="expression" dxfId="2079" priority="214">
      <formula>IF(COUNTIF(Fériés,H22)&gt;0,1,0)</formula>
    </cfRule>
  </conditionalFormatting>
  <conditionalFormatting sqref="I22">
    <cfRule type="expression" dxfId="2078" priority="212">
      <formula>IF(COUNTIF(Fériés,H22)&gt;0,1,0)</formula>
    </cfRule>
    <cfRule type="expression" dxfId="2077" priority="213">
      <formula>OR($G$22="Di")</formula>
    </cfRule>
  </conditionalFormatting>
  <conditionalFormatting sqref="I23">
    <cfRule type="expression" dxfId="2076" priority="211">
      <formula>IF(COUNTIF(Fériés,H23)&gt;0,1,0)</formula>
    </cfRule>
  </conditionalFormatting>
  <conditionalFormatting sqref="I23">
    <cfRule type="expression" dxfId="2075" priority="209">
      <formula>IF(COUNTIF(Fériés,H23)&gt;0,1,0)</formula>
    </cfRule>
    <cfRule type="expression" dxfId="2074" priority="210">
      <formula>OR($G$23="Di")</formula>
    </cfRule>
  </conditionalFormatting>
  <conditionalFormatting sqref="I24">
    <cfRule type="expression" dxfId="2073" priority="208">
      <formula>IF(COUNTIF(Fériés,H24)&gt;0,1,0)</formula>
    </cfRule>
  </conditionalFormatting>
  <conditionalFormatting sqref="I24">
    <cfRule type="expression" dxfId="2072" priority="206">
      <formula>IF(COUNTIF(Fériés,H24)&gt;0,1,0)</formula>
    </cfRule>
    <cfRule type="expression" dxfId="2071" priority="207">
      <formula>OR($G$24="Di")</formula>
    </cfRule>
  </conditionalFormatting>
  <conditionalFormatting sqref="I25">
    <cfRule type="expression" dxfId="2070" priority="205">
      <formula>IF(COUNTIF(Fériés,H25)&gt;0,1,0)</formula>
    </cfRule>
  </conditionalFormatting>
  <conditionalFormatting sqref="I25">
    <cfRule type="expression" dxfId="2069" priority="203">
      <formula>IF(COUNTIF(Fériés,H25)&gt;0,1,0)</formula>
    </cfRule>
    <cfRule type="expression" dxfId="2068" priority="204">
      <formula>OR($G$25="Di")</formula>
    </cfRule>
  </conditionalFormatting>
  <conditionalFormatting sqref="I26">
    <cfRule type="expression" dxfId="2067" priority="202">
      <formula>IF(COUNTIF(Fériés,H26)&gt;0,1,0)</formula>
    </cfRule>
  </conditionalFormatting>
  <conditionalFormatting sqref="I26">
    <cfRule type="expression" dxfId="2066" priority="200">
      <formula>IF(COUNTIF(Fériés,H26)&gt;0,1,0)</formula>
    </cfRule>
    <cfRule type="expression" dxfId="2065" priority="201">
      <formula>OR($G$26="Di")</formula>
    </cfRule>
  </conditionalFormatting>
  <conditionalFormatting sqref="I27">
    <cfRule type="expression" dxfId="2064" priority="199">
      <formula>IF(COUNTIF(Fériés,H27)&gt;0,1,0)</formula>
    </cfRule>
  </conditionalFormatting>
  <conditionalFormatting sqref="I27">
    <cfRule type="expression" dxfId="2063" priority="197">
      <formula>IF(COUNTIF(Fériés,H27)&gt;0,1,0)</formula>
    </cfRule>
    <cfRule type="expression" dxfId="2062" priority="198">
      <formula>OR($G$27="Di")</formula>
    </cfRule>
  </conditionalFormatting>
  <conditionalFormatting sqref="I28">
    <cfRule type="expression" dxfId="2061" priority="196">
      <formula>IF(COUNTIF(Fériés,H28)&gt;0,1,0)</formula>
    </cfRule>
  </conditionalFormatting>
  <conditionalFormatting sqref="I28">
    <cfRule type="expression" dxfId="2060" priority="194">
      <formula>IF(COUNTIF(Fériés,H28)&gt;0,1,0)</formula>
    </cfRule>
    <cfRule type="expression" dxfId="2059" priority="195">
      <formula>OR($G$28="Di")</formula>
    </cfRule>
  </conditionalFormatting>
  <conditionalFormatting sqref="I29">
    <cfRule type="expression" dxfId="2058" priority="193">
      <formula>IF(COUNTIF(Fériés,H29)&gt;0,1,0)</formula>
    </cfRule>
  </conditionalFormatting>
  <conditionalFormatting sqref="I29">
    <cfRule type="expression" dxfId="2057" priority="191">
      <formula>IF(COUNTIF(Fériés,H29)&gt;0,1,0)</formula>
    </cfRule>
    <cfRule type="expression" dxfId="2056" priority="192">
      <formula>OR($G$29="Di")</formula>
    </cfRule>
  </conditionalFormatting>
  <conditionalFormatting sqref="I30">
    <cfRule type="expression" dxfId="2055" priority="190">
      <formula>IF(COUNTIF(Fériés,H30)&gt;0,1,0)</formula>
    </cfRule>
  </conditionalFormatting>
  <conditionalFormatting sqref="I30">
    <cfRule type="expression" dxfId="2054" priority="188">
      <formula>IF(COUNTIF(Fériés,H30)&gt;0,1,0)</formula>
    </cfRule>
    <cfRule type="expression" dxfId="2053" priority="189">
      <formula>OR($G$30="Di")</formula>
    </cfRule>
  </conditionalFormatting>
  <conditionalFormatting sqref="I31">
    <cfRule type="expression" dxfId="2052" priority="187">
      <formula>IF(COUNTIF(Fériés,H31)&gt;0,1,0)</formula>
    </cfRule>
  </conditionalFormatting>
  <conditionalFormatting sqref="I31">
    <cfRule type="expression" dxfId="2051" priority="185">
      <formula>IF(COUNTIF(Fériés,H31)&gt;0,1,0)</formula>
    </cfRule>
    <cfRule type="expression" dxfId="2050" priority="186">
      <formula>OR($G$31="Di")</formula>
    </cfRule>
  </conditionalFormatting>
  <conditionalFormatting sqref="I32">
    <cfRule type="expression" dxfId="2049" priority="184">
      <formula>IF(COUNTIF(Fériés,H32)&gt;0,1,0)</formula>
    </cfRule>
  </conditionalFormatting>
  <conditionalFormatting sqref="I32">
    <cfRule type="expression" dxfId="2048" priority="182">
      <formula>IF(COUNTIF(Fériés,H32)&gt;0,1,0)</formula>
    </cfRule>
    <cfRule type="expression" dxfId="2047" priority="183">
      <formula>OR($G$32="Di")</formula>
    </cfRule>
  </conditionalFormatting>
  <conditionalFormatting sqref="I33">
    <cfRule type="expression" dxfId="2046" priority="181">
      <formula>IF(COUNTIF(Fériés,H33)&gt;0,1,0)</formula>
    </cfRule>
  </conditionalFormatting>
  <conditionalFormatting sqref="I33">
    <cfRule type="expression" dxfId="2045" priority="179">
      <formula>IF(COUNTIF(Fériés,H33)&gt;0,1,0)</formula>
    </cfRule>
    <cfRule type="expression" dxfId="2044" priority="180">
      <formula>OR($G$33="Di")</formula>
    </cfRule>
  </conditionalFormatting>
  <conditionalFormatting sqref="I34">
    <cfRule type="expression" dxfId="2043" priority="178">
      <formula>IF(COUNTIF(Fériés,H34)&gt;0,1,0)</formula>
    </cfRule>
  </conditionalFormatting>
  <conditionalFormatting sqref="I34">
    <cfRule type="expression" dxfId="2042" priority="176">
      <formula>IF(COUNTIF(Fériés,H34)&gt;0,1,0)</formula>
    </cfRule>
    <cfRule type="expression" dxfId="2041" priority="177">
      <formula>OR($G$34="Di")</formula>
    </cfRule>
  </conditionalFormatting>
  <conditionalFormatting sqref="F4">
    <cfRule type="expression" dxfId="2040" priority="175">
      <formula>IF(COUNTIF(Fériés,E4)&gt;0,1,0)</formula>
    </cfRule>
  </conditionalFormatting>
  <conditionalFormatting sqref="F4">
    <cfRule type="expression" dxfId="2039" priority="173">
      <formula>IF(COUNTIF(Fériés,E4)&gt;0,1,0)</formula>
    </cfRule>
    <cfRule type="expression" dxfId="2038" priority="174">
      <formula>OR($D$4="Di")</formula>
    </cfRule>
  </conditionalFormatting>
  <conditionalFormatting sqref="F10">
    <cfRule type="expression" dxfId="2037" priority="172">
      <formula>IF(COUNTIF(Fériés,E10)&gt;0,1,0)</formula>
    </cfRule>
  </conditionalFormatting>
  <conditionalFormatting sqref="F10">
    <cfRule type="expression" dxfId="2036" priority="170">
      <formula>IF(COUNTIF(Fériés,E10)&gt;0,1,0)</formula>
    </cfRule>
    <cfRule type="expression" dxfId="2035" priority="171">
      <formula>OR($D$10="Di")</formula>
    </cfRule>
  </conditionalFormatting>
  <conditionalFormatting sqref="F9">
    <cfRule type="expression" dxfId="2034" priority="169">
      <formula>IF(COUNTIF(Fériés,E9)&gt;0,1,0)</formula>
    </cfRule>
  </conditionalFormatting>
  <conditionalFormatting sqref="F9">
    <cfRule type="expression" dxfId="2033" priority="167">
      <formula>IF(COUNTIF(Fériés,E9)&gt;0,1,0)</formula>
    </cfRule>
    <cfRule type="expression" dxfId="2032" priority="168">
      <formula>OR($D$9="Di")</formula>
    </cfRule>
  </conditionalFormatting>
  <conditionalFormatting sqref="F5">
    <cfRule type="expression" dxfId="2031" priority="166">
      <formula>IF(COUNTIF(Fériés,E5)&gt;0,1,0)</formula>
    </cfRule>
  </conditionalFormatting>
  <conditionalFormatting sqref="F5">
    <cfRule type="expression" dxfId="2030" priority="164">
      <formula>IF(COUNTIF(Fériés,E5)&gt;0,1,0)</formula>
    </cfRule>
    <cfRule type="expression" dxfId="2029" priority="165">
      <formula>OR($D$5="Di")</formula>
    </cfRule>
  </conditionalFormatting>
  <conditionalFormatting sqref="F6">
    <cfRule type="expression" dxfId="2028" priority="163">
      <formula>IF(COUNTIF(Fériés,E6)&gt;0,1,0)</formula>
    </cfRule>
  </conditionalFormatting>
  <conditionalFormatting sqref="F6">
    <cfRule type="expression" dxfId="2027" priority="161">
      <formula>IF(COUNTIF(Fériés,E6)&gt;0,1,0)</formula>
    </cfRule>
    <cfRule type="expression" dxfId="2026" priority="162">
      <formula>OR($D$6="Di")</formula>
    </cfRule>
  </conditionalFormatting>
  <conditionalFormatting sqref="F7">
    <cfRule type="expression" dxfId="2025" priority="160">
      <formula>IF(COUNTIF(Fériés,E7)&gt;0,1,0)</formula>
    </cfRule>
  </conditionalFormatting>
  <conditionalFormatting sqref="F7">
    <cfRule type="expression" dxfId="2024" priority="158">
      <formula>IF(COUNTIF(Fériés,E7)&gt;0,1,0)</formula>
    </cfRule>
    <cfRule type="expression" dxfId="2023" priority="159">
      <formula>OR($D$7="Di")</formula>
    </cfRule>
  </conditionalFormatting>
  <conditionalFormatting sqref="F8">
    <cfRule type="expression" dxfId="2022" priority="157">
      <formula>IF(COUNTIF(Fériés,E8)&gt;0,1,0)</formula>
    </cfRule>
  </conditionalFormatting>
  <conditionalFormatting sqref="F8">
    <cfRule type="expression" dxfId="2021" priority="155">
      <formula>IF(COUNTIF(Fériés,E8)&gt;0,1,0)</formula>
    </cfRule>
    <cfRule type="expression" dxfId="2020" priority="156">
      <formula>OR($D$8="Di")</formula>
    </cfRule>
  </conditionalFormatting>
  <conditionalFormatting sqref="F11">
    <cfRule type="expression" dxfId="2019" priority="154">
      <formula>IF(COUNTIF(Fériés,E11)&gt;0,1,0)</formula>
    </cfRule>
  </conditionalFormatting>
  <conditionalFormatting sqref="F11">
    <cfRule type="expression" dxfId="2018" priority="152">
      <formula>IF(COUNTIF(Fériés,E11)&gt;0,1,0)</formula>
    </cfRule>
    <cfRule type="expression" dxfId="2017" priority="153">
      <formula>OR($D$11="Di")</formula>
    </cfRule>
  </conditionalFormatting>
  <conditionalFormatting sqref="F12">
    <cfRule type="expression" dxfId="2016" priority="151">
      <formula>IF(COUNTIF(Fériés,E12)&gt;0,1,0)</formula>
    </cfRule>
  </conditionalFormatting>
  <conditionalFormatting sqref="F12">
    <cfRule type="expression" dxfId="2015" priority="149">
      <formula>IF(COUNTIF(Fériés,E12)&gt;0,1,0)</formula>
    </cfRule>
    <cfRule type="expression" dxfId="2014" priority="150">
      <formula>OR($D$12="Di")</formula>
    </cfRule>
  </conditionalFormatting>
  <conditionalFormatting sqref="F13">
    <cfRule type="expression" dxfId="2013" priority="148">
      <formula>IF(COUNTIF(Fériés,E13)&gt;0,1,0)</formula>
    </cfRule>
  </conditionalFormatting>
  <conditionalFormatting sqref="F13">
    <cfRule type="expression" dxfId="2012" priority="146">
      <formula>IF(COUNTIF(Fériés,E13)&gt;0,1,0)</formula>
    </cfRule>
    <cfRule type="expression" dxfId="2011" priority="147">
      <formula>OR($D$13="Di")</formula>
    </cfRule>
  </conditionalFormatting>
  <conditionalFormatting sqref="F14">
    <cfRule type="expression" dxfId="2010" priority="145">
      <formula>IF(COUNTIF(Fériés,E14)&gt;0,1,0)</formula>
    </cfRule>
  </conditionalFormatting>
  <conditionalFormatting sqref="F14">
    <cfRule type="expression" dxfId="2009" priority="143">
      <formula>IF(COUNTIF(Fériés,E14)&gt;0,1,0)</formula>
    </cfRule>
    <cfRule type="expression" dxfId="2008" priority="144">
      <formula>OR($D$14="Di")</formula>
    </cfRule>
  </conditionalFormatting>
  <conditionalFormatting sqref="F15">
    <cfRule type="expression" dxfId="2007" priority="142">
      <formula>IF(COUNTIF(Fériés,E15)&gt;0,1,0)</formula>
    </cfRule>
  </conditionalFormatting>
  <conditionalFormatting sqref="F15">
    <cfRule type="expression" dxfId="2006" priority="140">
      <formula>IF(COUNTIF(Fériés,E15)&gt;0,1,0)</formula>
    </cfRule>
    <cfRule type="expression" dxfId="2005" priority="141">
      <formula>OR($D$15="Di")</formula>
    </cfRule>
  </conditionalFormatting>
  <conditionalFormatting sqref="F16">
    <cfRule type="expression" dxfId="2004" priority="139">
      <formula>IF(COUNTIF(Fériés,E16)&gt;0,1,0)</formula>
    </cfRule>
  </conditionalFormatting>
  <conditionalFormatting sqref="F16">
    <cfRule type="expression" dxfId="2003" priority="137">
      <formula>IF(COUNTIF(Fériés,E16)&gt;0,1,0)</formula>
    </cfRule>
    <cfRule type="expression" dxfId="2002" priority="138">
      <formula>OR($D$16="Di")</formula>
    </cfRule>
  </conditionalFormatting>
  <conditionalFormatting sqref="F17">
    <cfRule type="expression" dxfId="2001" priority="136">
      <formula>IF(COUNTIF(Fériés,E17)&gt;0,1,0)</formula>
    </cfRule>
  </conditionalFormatting>
  <conditionalFormatting sqref="F17">
    <cfRule type="expression" dxfId="2000" priority="134">
      <formula>IF(COUNTIF(Fériés,E17)&gt;0,1,0)</formula>
    </cfRule>
    <cfRule type="expression" dxfId="1999" priority="135">
      <formula>OR($D$17="Di")</formula>
    </cfRule>
  </conditionalFormatting>
  <conditionalFormatting sqref="F18">
    <cfRule type="expression" dxfId="1998" priority="133">
      <formula>IF(COUNTIF(Fériés,E18)&gt;0,1,0)</formula>
    </cfRule>
  </conditionalFormatting>
  <conditionalFormatting sqref="F18">
    <cfRule type="expression" dxfId="1997" priority="131">
      <formula>IF(COUNTIF(Fériés,E18)&gt;0,1,0)</formula>
    </cfRule>
    <cfRule type="expression" dxfId="1996" priority="132">
      <formula>OR($D$18="Di")</formula>
    </cfRule>
  </conditionalFormatting>
  <conditionalFormatting sqref="F19">
    <cfRule type="expression" dxfId="1995" priority="130">
      <formula>IF(COUNTIF(Fériés,E19)&gt;0,1,0)</formula>
    </cfRule>
  </conditionalFormatting>
  <conditionalFormatting sqref="F19">
    <cfRule type="expression" dxfId="1994" priority="128">
      <formula>IF(COUNTIF(Fériés,E19)&gt;0,1,0)</formula>
    </cfRule>
    <cfRule type="expression" dxfId="1993" priority="129">
      <formula>OR($D$19="Di")</formula>
    </cfRule>
  </conditionalFormatting>
  <conditionalFormatting sqref="F20">
    <cfRule type="expression" dxfId="1992" priority="127">
      <formula>IF(COUNTIF(Fériés,E20)&gt;0,1,0)</formula>
    </cfRule>
  </conditionalFormatting>
  <conditionalFormatting sqref="F20">
    <cfRule type="expression" dxfId="1991" priority="125">
      <formula>IF(COUNTIF(Fériés,E20)&gt;0,1,0)</formula>
    </cfRule>
    <cfRule type="expression" dxfId="1990" priority="126">
      <formula>OR($D$20="Di")</formula>
    </cfRule>
  </conditionalFormatting>
  <conditionalFormatting sqref="F21">
    <cfRule type="expression" dxfId="1989" priority="124">
      <formula>IF(COUNTIF(Fériés,E21)&gt;0,1,0)</formula>
    </cfRule>
  </conditionalFormatting>
  <conditionalFormatting sqref="F21">
    <cfRule type="expression" dxfId="1988" priority="122">
      <formula>IF(COUNTIF(Fériés,E21)&gt;0,1,0)</formula>
    </cfRule>
    <cfRule type="expression" dxfId="1987" priority="123">
      <formula>OR($D$21="Di")</formula>
    </cfRule>
  </conditionalFormatting>
  <conditionalFormatting sqref="F23">
    <cfRule type="expression" dxfId="1986" priority="121">
      <formula>IF(COUNTIF(Fériés,E23)&gt;0,1,0)</formula>
    </cfRule>
  </conditionalFormatting>
  <conditionalFormatting sqref="F23">
    <cfRule type="expression" dxfId="1985" priority="119">
      <formula>IF(COUNTIF(Fériés,E23)&gt;0,1,0)</formula>
    </cfRule>
    <cfRule type="expression" dxfId="1984" priority="120">
      <formula>OR($D$23="Di")</formula>
    </cfRule>
  </conditionalFormatting>
  <conditionalFormatting sqref="F24">
    <cfRule type="expression" dxfId="1983" priority="118">
      <formula>IF(COUNTIF(Fériés,E24)&gt;0,1,0)</formula>
    </cfRule>
  </conditionalFormatting>
  <conditionalFormatting sqref="F24">
    <cfRule type="expression" dxfId="1982" priority="116">
      <formula>IF(COUNTIF(Fériés,E24)&gt;0,1,0)</formula>
    </cfRule>
    <cfRule type="expression" dxfId="1981" priority="117">
      <formula>OR($D$24="Di")</formula>
    </cfRule>
  </conditionalFormatting>
  <conditionalFormatting sqref="F22">
    <cfRule type="expression" dxfId="1980" priority="115">
      <formula>IF(COUNTIF(Fériés,E22)&gt;0,1,0)</formula>
    </cfRule>
  </conditionalFormatting>
  <conditionalFormatting sqref="F22">
    <cfRule type="expression" dxfId="1979" priority="113">
      <formula>IF(COUNTIF(Fériés,E22)&gt;0,1,0)</formula>
    </cfRule>
    <cfRule type="expression" dxfId="1978" priority="114">
      <formula>OR($D$22="Di")</formula>
    </cfRule>
  </conditionalFormatting>
  <conditionalFormatting sqref="F25">
    <cfRule type="expression" dxfId="1977" priority="112">
      <formula>IF(COUNTIF(Fériés,E25)&gt;0,1,0)</formula>
    </cfRule>
  </conditionalFormatting>
  <conditionalFormatting sqref="F25">
    <cfRule type="expression" dxfId="1976" priority="110">
      <formula>IF(COUNTIF(Fériés,E25)&gt;0,1,0)</formula>
    </cfRule>
    <cfRule type="expression" dxfId="1975" priority="111">
      <formula>OR($D$25="Di")</formula>
    </cfRule>
  </conditionalFormatting>
  <conditionalFormatting sqref="F26">
    <cfRule type="expression" dxfId="1974" priority="109">
      <formula>IF(COUNTIF(Fériés,E26)&gt;0,1,0)</formula>
    </cfRule>
  </conditionalFormatting>
  <conditionalFormatting sqref="F26">
    <cfRule type="expression" dxfId="1973" priority="107">
      <formula>IF(COUNTIF(Fériés,E26)&gt;0,1,0)</formula>
    </cfRule>
    <cfRule type="expression" dxfId="1972" priority="108">
      <formula>OR($D$26="Di")</formula>
    </cfRule>
  </conditionalFormatting>
  <conditionalFormatting sqref="F27">
    <cfRule type="expression" dxfId="1971" priority="106">
      <formula>IF(COUNTIF(Fériés,E27)&gt;0,1,0)</formula>
    </cfRule>
  </conditionalFormatting>
  <conditionalFormatting sqref="F27">
    <cfRule type="expression" dxfId="1970" priority="104">
      <formula>IF(COUNTIF(Fériés,E27)&gt;0,1,0)</formula>
    </cfRule>
    <cfRule type="expression" dxfId="1969" priority="105">
      <formula>OR($D$27="Di")</formula>
    </cfRule>
  </conditionalFormatting>
  <conditionalFormatting sqref="F28">
    <cfRule type="expression" dxfId="1968" priority="103">
      <formula>IF(COUNTIF(Fériés,E28)&gt;0,1,0)</formula>
    </cfRule>
  </conditionalFormatting>
  <conditionalFormatting sqref="F28">
    <cfRule type="expression" dxfId="1967" priority="101">
      <formula>IF(COUNTIF(Fériés,E28)&gt;0,1,0)</formula>
    </cfRule>
    <cfRule type="expression" dxfId="1966" priority="102">
      <formula>OR($D$28="Di")</formula>
    </cfRule>
  </conditionalFormatting>
  <conditionalFormatting sqref="F29">
    <cfRule type="expression" dxfId="1965" priority="100">
      <formula>IF(COUNTIF(Fériés,E29)&gt;0,1,0)</formula>
    </cfRule>
  </conditionalFormatting>
  <conditionalFormatting sqref="F29">
    <cfRule type="expression" dxfId="1964" priority="98">
      <formula>IF(COUNTIF(Fériés,E29)&gt;0,1,0)</formula>
    </cfRule>
    <cfRule type="expression" dxfId="1963" priority="99">
      <formula>OR($D$29="Di")</formula>
    </cfRule>
  </conditionalFormatting>
  <conditionalFormatting sqref="F30">
    <cfRule type="expression" dxfId="1962" priority="97">
      <formula>IF(COUNTIF(Fériés,E30)&gt;0,1,0)</formula>
    </cfRule>
  </conditionalFormatting>
  <conditionalFormatting sqref="F30">
    <cfRule type="expression" dxfId="1961" priority="95">
      <formula>IF(COUNTIF(Fériés,E30)&gt;0,1,0)</formula>
    </cfRule>
    <cfRule type="expression" dxfId="1960" priority="96">
      <formula>OR($D$30="Di")</formula>
    </cfRule>
  </conditionalFormatting>
  <conditionalFormatting sqref="F31">
    <cfRule type="expression" dxfId="1959" priority="94">
      <formula>IF(COUNTIF(Fériés,E31)&gt;0,1,0)</formula>
    </cfRule>
  </conditionalFormatting>
  <conditionalFormatting sqref="F31">
    <cfRule type="expression" dxfId="1958" priority="92">
      <formula>IF(COUNTIF(Fériés,E31)&gt;0,1,0)</formula>
    </cfRule>
    <cfRule type="expression" dxfId="1957" priority="93">
      <formula>OR($D$31="Di")</formula>
    </cfRule>
  </conditionalFormatting>
  <conditionalFormatting sqref="F32">
    <cfRule type="expression" dxfId="1956" priority="91">
      <formula>IF(COUNTIF(Fériés,E32)&gt;0,1,0)</formula>
    </cfRule>
  </conditionalFormatting>
  <conditionalFormatting sqref="F32">
    <cfRule type="expression" dxfId="1955" priority="89">
      <formula>IF(COUNTIF(Fériés,E32)&gt;0,1,0)</formula>
    </cfRule>
    <cfRule type="expression" dxfId="1954" priority="90">
      <formula>OR($D$32="Di")</formula>
    </cfRule>
  </conditionalFormatting>
  <conditionalFormatting sqref="C6">
    <cfRule type="expression" dxfId="1953" priority="88">
      <formula>IF(COUNTIF(Fériés,B6)&gt;0,1,0)</formula>
    </cfRule>
  </conditionalFormatting>
  <conditionalFormatting sqref="C6">
    <cfRule type="expression" dxfId="1952" priority="86">
      <formula>IF(COUNTIF(Fériés,B6)&gt;0,1,0)</formula>
    </cfRule>
    <cfRule type="expression" dxfId="1951" priority="87">
      <formula>OR($A$6="Di")</formula>
    </cfRule>
  </conditionalFormatting>
  <conditionalFormatting sqref="C7">
    <cfRule type="expression" dxfId="1949" priority="1">
      <formula>IF(J2=1,"Cours","")</formula>
    </cfRule>
    <cfRule type="expression" dxfId="1950" priority="84">
      <formula>IF(COUNTIF(Fériés,B7)&gt;0,1,0)</formula>
    </cfRule>
  </conditionalFormatting>
  <conditionalFormatting sqref="C7">
    <cfRule type="expression" dxfId="1948" priority="83">
      <formula>IF(COUNTIF(Fériés,B7)&gt;0,1,0)</formula>
    </cfRule>
    <cfRule type="expression" dxfId="1947" priority="85">
      <formula>OR($A$7="Di")</formula>
    </cfRule>
  </conditionalFormatting>
  <conditionalFormatting sqref="C8">
    <cfRule type="expression" dxfId="1946" priority="81">
      <formula>IF(COUNTIF(Fériés,B8)&gt;0,1,0)</formula>
    </cfRule>
  </conditionalFormatting>
  <conditionalFormatting sqref="C8">
    <cfRule type="expression" dxfId="1945" priority="80">
      <formula>IF(COUNTIF(Fériés,B8)&gt;0,1,0)</formula>
    </cfRule>
    <cfRule type="expression" dxfId="1944" priority="82">
      <formula>OR($A$8="Di")</formula>
    </cfRule>
  </conditionalFormatting>
  <conditionalFormatting sqref="C9">
    <cfRule type="expression" dxfId="1943" priority="79">
      <formula>IF(COUNTIF(Fériés,B9)&gt;0,1,0)</formula>
    </cfRule>
  </conditionalFormatting>
  <conditionalFormatting sqref="C9">
    <cfRule type="expression" dxfId="1942" priority="77">
      <formula>IF(COUNTIF(Fériés,B9)&gt;0,1,0)</formula>
    </cfRule>
    <cfRule type="expression" dxfId="1941" priority="78">
      <formula>OR($A$9="Di")</formula>
    </cfRule>
  </conditionalFormatting>
  <conditionalFormatting sqref="C10">
    <cfRule type="expression" dxfId="1940" priority="76">
      <formula>IF(COUNTIF(Fériés,B10)&gt;0,1,0)</formula>
    </cfRule>
  </conditionalFormatting>
  <conditionalFormatting sqref="C10">
    <cfRule type="expression" dxfId="1939" priority="74">
      <formula>IF(COUNTIF(Fériés,B10)&gt;0,1,0)</formula>
    </cfRule>
    <cfRule type="expression" dxfId="1938" priority="75">
      <formula>OR($A$10="Di")</formula>
    </cfRule>
  </conditionalFormatting>
  <conditionalFormatting sqref="C11">
    <cfRule type="expression" dxfId="1937" priority="73">
      <formula>IF(COUNTIF(Fériés,B11)&gt;0,1,0)</formula>
    </cfRule>
  </conditionalFormatting>
  <conditionalFormatting sqref="C11">
    <cfRule type="expression" dxfId="1936" priority="71">
      <formula>IF(COUNTIF(Fériés,B11)&gt;0,1,0)</formula>
    </cfRule>
    <cfRule type="expression" dxfId="1935" priority="72">
      <formula>OR($A$11="Di")</formula>
    </cfRule>
  </conditionalFormatting>
  <conditionalFormatting sqref="C12">
    <cfRule type="expression" dxfId="1934" priority="70">
      <formula>IF(COUNTIF(Fériés,B12)&gt;0,1,0)</formula>
    </cfRule>
  </conditionalFormatting>
  <conditionalFormatting sqref="C12">
    <cfRule type="expression" dxfId="1933" priority="68">
      <formula>IF(COUNTIF(Fériés,B12)&gt;0,1,0)</formula>
    </cfRule>
    <cfRule type="expression" dxfId="1932" priority="69">
      <formula>OR($A$12="Di")</formula>
    </cfRule>
  </conditionalFormatting>
  <conditionalFormatting sqref="C13">
    <cfRule type="expression" dxfId="1931" priority="67">
      <formula>IF(COUNTIF(Fériés,B13)&gt;0,1,0)</formula>
    </cfRule>
  </conditionalFormatting>
  <conditionalFormatting sqref="C13">
    <cfRule type="expression" dxfId="1930" priority="65">
      <formula>IF(COUNTIF(Fériés,B13)&gt;0,1,0)</formula>
    </cfRule>
    <cfRule type="expression" dxfId="1929" priority="66">
      <formula>OR($A$13="Di")</formula>
    </cfRule>
  </conditionalFormatting>
  <conditionalFormatting sqref="C14">
    <cfRule type="expression" dxfId="1928" priority="64">
      <formula>IF(COUNTIF(Fériés,B14)&gt;0,1,0)</formula>
    </cfRule>
  </conditionalFormatting>
  <conditionalFormatting sqref="C14">
    <cfRule type="expression" dxfId="1927" priority="62">
      <formula>IF(COUNTIF(Fériés,B14)&gt;0,1,0)</formula>
    </cfRule>
    <cfRule type="expression" dxfId="1926" priority="63">
      <formula>OR($A$14="Di")</formula>
    </cfRule>
  </conditionalFormatting>
  <conditionalFormatting sqref="C15">
    <cfRule type="expression" dxfId="1925" priority="61">
      <formula>IF(COUNTIF(Fériés,B15)&gt;0,1,0)</formula>
    </cfRule>
  </conditionalFormatting>
  <conditionalFormatting sqref="C15">
    <cfRule type="expression" dxfId="1924" priority="59">
      <formula>IF(COUNTIF(Fériés,B15)&gt;0,1,0)</formula>
    </cfRule>
    <cfRule type="expression" dxfId="1923" priority="60">
      <formula>OR($A$15="Di")</formula>
    </cfRule>
  </conditionalFormatting>
  <conditionalFormatting sqref="C16">
    <cfRule type="expression" dxfId="1922" priority="58">
      <formula>IF(COUNTIF(Fériés,B16)&gt;0,1,0)</formula>
    </cfRule>
  </conditionalFormatting>
  <conditionalFormatting sqref="C16">
    <cfRule type="expression" dxfId="1921" priority="56">
      <formula>IF(COUNTIF(Fériés,B16)&gt;0,1,0)</formula>
    </cfRule>
    <cfRule type="expression" dxfId="1920" priority="57">
      <formula>OR($A$16="Di")</formula>
    </cfRule>
  </conditionalFormatting>
  <conditionalFormatting sqref="C17">
    <cfRule type="expression" dxfId="1919" priority="55">
      <formula>IF(COUNTIF(Fériés,B17)&gt;0,1,0)</formula>
    </cfRule>
  </conditionalFormatting>
  <conditionalFormatting sqref="C17">
    <cfRule type="expression" dxfId="1918" priority="53">
      <formula>IF(COUNTIF(Fériés,B17)&gt;0,1,0)</formula>
    </cfRule>
    <cfRule type="expression" dxfId="1917" priority="54">
      <formula>OR($A$17="Di")</formula>
    </cfRule>
  </conditionalFormatting>
  <conditionalFormatting sqref="C18">
    <cfRule type="expression" dxfId="1916" priority="52">
      <formula>IF(COUNTIF(Fériés,B18)&gt;0,1,0)</formula>
    </cfRule>
  </conditionalFormatting>
  <conditionalFormatting sqref="C18">
    <cfRule type="expression" dxfId="1915" priority="50">
      <formula>IF(COUNTIF(Fériés,B18)&gt;0,1,0)</formula>
    </cfRule>
    <cfRule type="expression" dxfId="1914" priority="51">
      <formula>OR($A$18="Di")</formula>
    </cfRule>
  </conditionalFormatting>
  <conditionalFormatting sqref="C19">
    <cfRule type="expression" dxfId="1913" priority="49">
      <formula>IF(COUNTIF(Fériés,B19)&gt;0,1,0)</formula>
    </cfRule>
  </conditionalFormatting>
  <conditionalFormatting sqref="C19">
    <cfRule type="expression" dxfId="1912" priority="47">
      <formula>IF(COUNTIF(Fériés,B19)&gt;0,1,0)</formula>
    </cfRule>
    <cfRule type="expression" dxfId="1911" priority="48">
      <formula>OR($A$19="Di")</formula>
    </cfRule>
  </conditionalFormatting>
  <conditionalFormatting sqref="C20">
    <cfRule type="expression" dxfId="1910" priority="46">
      <formula>IF(COUNTIF(Fériés,B20)&gt;0,1,0)</formula>
    </cfRule>
  </conditionalFormatting>
  <conditionalFormatting sqref="C20">
    <cfRule type="expression" dxfId="1909" priority="44">
      <formula>IF(COUNTIF(Fériés,B20)&gt;0,1,0)</formula>
    </cfRule>
    <cfRule type="expression" dxfId="1908" priority="45">
      <formula>OR($A$20="Di")</formula>
    </cfRule>
  </conditionalFormatting>
  <conditionalFormatting sqref="C21">
    <cfRule type="expression" dxfId="1907" priority="43">
      <formula>IF(COUNTIF(Fériés,B21)&gt;0,1,0)</formula>
    </cfRule>
  </conditionalFormatting>
  <conditionalFormatting sqref="C21">
    <cfRule type="expression" dxfId="1906" priority="41">
      <formula>IF(COUNTIF(Fériés,B21)&gt;0,1,0)</formula>
    </cfRule>
    <cfRule type="expression" dxfId="1905" priority="42">
      <formula>OR($A$21="Di")</formula>
    </cfRule>
  </conditionalFormatting>
  <conditionalFormatting sqref="C22">
    <cfRule type="expression" dxfId="1904" priority="40">
      <formula>IF(COUNTIF(Fériés,B22)&gt;0,1,0)</formula>
    </cfRule>
  </conditionalFormatting>
  <conditionalFormatting sqref="C22">
    <cfRule type="expression" dxfId="1903" priority="38">
      <formula>IF(COUNTIF(Fériés,B22)&gt;0,1,0)</formula>
    </cfRule>
    <cfRule type="expression" dxfId="1902" priority="39">
      <formula>OR($A$22="Di")</formula>
    </cfRule>
  </conditionalFormatting>
  <conditionalFormatting sqref="C23">
    <cfRule type="expression" dxfId="1901" priority="37">
      <formula>IF(COUNTIF(Fériés,B23)&gt;0,1,0)</formula>
    </cfRule>
  </conditionalFormatting>
  <conditionalFormatting sqref="C23">
    <cfRule type="expression" dxfId="1900" priority="35">
      <formula>IF(COUNTIF(Fériés,B23)&gt;0,1,0)</formula>
    </cfRule>
    <cfRule type="expression" dxfId="1899" priority="36">
      <formula>OR($A$23="Di")</formula>
    </cfRule>
  </conditionalFormatting>
  <conditionalFormatting sqref="C24">
    <cfRule type="expression" dxfId="1898" priority="34">
      <formula>IF(COUNTIF(Fériés,B24)&gt;0,1,0)</formula>
    </cfRule>
  </conditionalFormatting>
  <conditionalFormatting sqref="C24">
    <cfRule type="expression" dxfId="1897" priority="32">
      <formula>IF(COUNTIF(Fériés,B24)&gt;0,1,0)</formula>
    </cfRule>
    <cfRule type="expression" dxfId="1896" priority="33">
      <formula>OR($A$24="Di")</formula>
    </cfRule>
  </conditionalFormatting>
  <conditionalFormatting sqref="C25">
    <cfRule type="expression" dxfId="1895" priority="31">
      <formula>IF(COUNTIF(Fériés,B25)&gt;0,1,0)</formula>
    </cfRule>
  </conditionalFormatting>
  <conditionalFormatting sqref="C25">
    <cfRule type="expression" dxfId="1894" priority="29">
      <formula>IF(COUNTIF(Fériés,B25)&gt;0,1,0)</formula>
    </cfRule>
    <cfRule type="expression" dxfId="1893" priority="30">
      <formula>OR($A$25="Di")</formula>
    </cfRule>
  </conditionalFormatting>
  <conditionalFormatting sqref="C26">
    <cfRule type="expression" dxfId="1892" priority="28">
      <formula>IF(COUNTIF(Fériés,B26)&gt;0,1,0)</formula>
    </cfRule>
  </conditionalFormatting>
  <conditionalFormatting sqref="C26">
    <cfRule type="expression" dxfId="1891" priority="26">
      <formula>IF(COUNTIF(Fériés,B26)&gt;0,1,0)</formula>
    </cfRule>
    <cfRule type="expression" dxfId="1890" priority="27">
      <formula>OR($A$26="Di")</formula>
    </cfRule>
  </conditionalFormatting>
  <conditionalFormatting sqref="C27">
    <cfRule type="expression" dxfId="1889" priority="25">
      <formula>IF(COUNTIF(Fériés,B27)&gt;0,1,0)</formula>
    </cfRule>
  </conditionalFormatting>
  <conditionalFormatting sqref="C27">
    <cfRule type="expression" dxfId="1888" priority="23">
      <formula>IF(COUNTIF(Fériés,B27)&gt;0,1,0)</formula>
    </cfRule>
    <cfRule type="expression" dxfId="1887" priority="24">
      <formula>OR($A$27="Di")</formula>
    </cfRule>
  </conditionalFormatting>
  <conditionalFormatting sqref="C28">
    <cfRule type="expression" dxfId="1886" priority="22">
      <formula>IF(COUNTIF(Fériés,B28)&gt;0,1,0)</formula>
    </cfRule>
  </conditionalFormatting>
  <conditionalFormatting sqref="C28">
    <cfRule type="expression" dxfId="1885" priority="20">
      <formula>IF(COUNTIF(Fériés,B28)&gt;0,1,0)</formula>
    </cfRule>
    <cfRule type="expression" dxfId="1884" priority="21">
      <formula>OR($A$28="Di")</formula>
    </cfRule>
  </conditionalFormatting>
  <conditionalFormatting sqref="C29">
    <cfRule type="expression" dxfId="1883" priority="19">
      <formula>IF(COUNTIF(Fériés,B29)&gt;0,1,0)</formula>
    </cfRule>
  </conditionalFormatting>
  <conditionalFormatting sqref="C29">
    <cfRule type="expression" dxfId="1882" priority="17">
      <formula>IF(COUNTIF(Fériés,B29)&gt;0,1,0)</formula>
    </cfRule>
    <cfRule type="expression" dxfId="1881" priority="18">
      <formula>OR($A$29="Di")</formula>
    </cfRule>
  </conditionalFormatting>
  <conditionalFormatting sqref="C30">
    <cfRule type="expression" dxfId="1880" priority="16">
      <formula>IF(COUNTIF(Fériés,B30)&gt;0,1,0)</formula>
    </cfRule>
  </conditionalFormatting>
  <conditionalFormatting sqref="C30">
    <cfRule type="expression" dxfId="1879" priority="14">
      <formula>IF(COUNTIF(Fériés,B30)&gt;0,1,0)</formula>
    </cfRule>
    <cfRule type="expression" dxfId="1878" priority="15">
      <formula>OR($A$30="Di")</formula>
    </cfRule>
  </conditionalFormatting>
  <conditionalFormatting sqref="C31">
    <cfRule type="expression" dxfId="1877" priority="13">
      <formula>IF(COUNTIF(Fériés,B31)&gt;0,1,0)</formula>
    </cfRule>
  </conditionalFormatting>
  <conditionalFormatting sqref="C31">
    <cfRule type="expression" dxfId="1876" priority="11">
      <formula>IF(COUNTIF(Fériés,B31)&gt;0,1,0)</formula>
    </cfRule>
    <cfRule type="expression" dxfId="1875" priority="12">
      <formula>OR($A$31="Di")</formula>
    </cfRule>
  </conditionalFormatting>
  <conditionalFormatting sqref="C32">
    <cfRule type="expression" dxfId="1874" priority="10">
      <formula>IF(COUNTIF(Fériés,B32)&gt;0,1,0)</formula>
    </cfRule>
  </conditionalFormatting>
  <conditionalFormatting sqref="C32">
    <cfRule type="expression" dxfId="1873" priority="8">
      <formula>IF(COUNTIF(Fériés,B32)&gt;0,1,0)</formula>
    </cfRule>
    <cfRule type="expression" dxfId="1872" priority="9">
      <formula>OR($A$32="Di")</formula>
    </cfRule>
  </conditionalFormatting>
  <conditionalFormatting sqref="C33">
    <cfRule type="expression" dxfId="1871" priority="7">
      <formula>IF(COUNTIF(Fériés,B33)&gt;0,1,0)</formula>
    </cfRule>
  </conditionalFormatting>
  <conditionalFormatting sqref="C33">
    <cfRule type="expression" dxfId="1870" priority="5">
      <formula>IF(COUNTIF(Fériés,B33)&gt;0,1,0)</formula>
    </cfRule>
    <cfRule type="expression" dxfId="1869" priority="6">
      <formula>OR($A$33="Di")</formula>
    </cfRule>
  </conditionalFormatting>
  <conditionalFormatting sqref="C34">
    <cfRule type="expression" dxfId="1868" priority="4">
      <formula>IF(COUNTIF(Fériés,B34)&gt;0,1,0)</formula>
    </cfRule>
  </conditionalFormatting>
  <conditionalFormatting sqref="C34">
    <cfRule type="expression" dxfId="1867" priority="2">
      <formula>IF(COUNTIF(Fériés,B34)&gt;0,1,0)</formula>
    </cfRule>
    <cfRule type="expression" dxfId="1866" priority="3">
      <formula>OR($A$34="Di")</formula>
    </cfRule>
  </conditionalFormatting>
  <dataValidations count="1">
    <dataValidation type="list" allowBlank="1" showInputMessage="1" showErrorMessage="1" sqref="AK5" xr:uid="{9C77E87F-FFE6-4C51-AC03-E918EDC51B97}">
      <formula1>#REF!</formula1>
    </dataValidation>
  </dataValidations>
  <printOptions horizontalCentered="1"/>
  <pageMargins left="0" right="0" top="0.55118110236220474" bottom="0.15748031496062992" header="0.51181102362204722" footer="0.11811023622047245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35</xdr:col>
                    <xdr:colOff>142875</xdr:colOff>
                    <xdr:row>0</xdr:row>
                    <xdr:rowOff>57150</xdr:rowOff>
                  </from>
                  <to>
                    <xdr:col>35</xdr:col>
                    <xdr:colOff>447675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9511F-845C-456A-A745-7C746E6B957B}">
  <dimension ref="A1:AJ35"/>
  <sheetViews>
    <sheetView workbookViewId="0">
      <selection activeCell="Q36" sqref="Q36"/>
    </sheetView>
  </sheetViews>
  <sheetFormatPr baseColWidth="10" defaultRowHeight="15" x14ac:dyDescent="0.25"/>
  <cols>
    <col min="1" max="2" width="2.42578125" style="6" customWidth="1"/>
    <col min="3" max="3" width="7.140625" style="6" customWidth="1"/>
    <col min="4" max="5" width="2.42578125" style="6" customWidth="1"/>
    <col min="6" max="6" width="7.140625" style="6" customWidth="1"/>
    <col min="7" max="7" width="2.42578125" style="6" customWidth="1"/>
    <col min="8" max="8" width="2.5703125" style="6" customWidth="1"/>
    <col min="9" max="9" width="7.140625" style="6" customWidth="1"/>
    <col min="10" max="10" width="2.42578125" style="6" customWidth="1"/>
    <col min="11" max="11" width="2.5703125" style="6" customWidth="1"/>
    <col min="12" max="12" width="7.140625" style="6" customWidth="1"/>
    <col min="13" max="13" width="2.42578125" style="6" customWidth="1"/>
    <col min="14" max="14" width="2.5703125" style="6" customWidth="1"/>
    <col min="15" max="15" width="7.140625" style="6" customWidth="1"/>
    <col min="16" max="16" width="2.42578125" style="6" customWidth="1"/>
    <col min="17" max="17" width="2.5703125" style="6" customWidth="1"/>
    <col min="18" max="18" width="7.140625" style="6" customWidth="1"/>
    <col min="19" max="19" width="2.42578125" style="6" customWidth="1"/>
    <col min="20" max="20" width="2.5703125" style="6" customWidth="1"/>
    <col min="21" max="21" width="6.42578125" style="6" customWidth="1"/>
    <col min="22" max="22" width="2.42578125" style="6" customWidth="1"/>
    <col min="23" max="23" width="2.5703125" style="6" customWidth="1"/>
    <col min="24" max="24" width="6.42578125" style="6" customWidth="1"/>
    <col min="25" max="25" width="2.42578125" style="6" customWidth="1"/>
    <col min="26" max="26" width="2.5703125" style="6" customWidth="1"/>
    <col min="27" max="27" width="7.140625" style="6" customWidth="1"/>
    <col min="28" max="28" width="2.42578125" style="6" customWidth="1"/>
    <col min="29" max="29" width="2.5703125" style="6" customWidth="1"/>
    <col min="30" max="30" width="7.140625" style="6" customWidth="1"/>
    <col min="31" max="31" width="2.42578125" style="6" customWidth="1"/>
    <col min="32" max="32" width="2.5703125" style="6" customWidth="1"/>
    <col min="33" max="33" width="7.140625" style="6" customWidth="1"/>
    <col min="34" max="34" width="2.42578125" style="6" customWidth="1"/>
    <col min="35" max="35" width="2.5703125" style="6" customWidth="1"/>
    <col min="36" max="36" width="7.140625" style="6" customWidth="1"/>
    <col min="37" max="16384" width="11.42578125" style="6"/>
  </cols>
  <sheetData>
    <row r="1" spans="1:36" ht="21" x14ac:dyDescent="0.25">
      <c r="A1" s="55" t="str">
        <f>"Planification Annuelle "&amp;An</f>
        <v>Planification Annuelle 2020</v>
      </c>
      <c r="B1" s="55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6"/>
      <c r="AG1" s="56"/>
      <c r="AH1" s="56"/>
      <c r="AI1" s="56"/>
      <c r="AJ1" s="56"/>
    </row>
    <row r="2" spans="1:36" ht="18.75" customHeight="1" x14ac:dyDescent="0.25">
      <c r="A2" s="60" t="s">
        <v>33</v>
      </c>
      <c r="B2" s="58"/>
      <c r="C2" s="65" t="s">
        <v>38</v>
      </c>
      <c r="D2" s="58"/>
      <c r="E2" s="58"/>
      <c r="F2" s="58"/>
      <c r="G2" s="58"/>
      <c r="H2" s="58"/>
      <c r="I2" s="58"/>
      <c r="J2" s="58"/>
      <c r="K2" s="59"/>
      <c r="L2" s="59"/>
      <c r="M2" s="59"/>
      <c r="N2" s="58"/>
      <c r="O2" s="60" t="s">
        <v>32</v>
      </c>
      <c r="P2" s="58"/>
      <c r="Q2" s="65" t="s">
        <v>37</v>
      </c>
      <c r="R2" s="6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x14ac:dyDescent="0.25">
      <c r="A3" s="61" t="s">
        <v>0</v>
      </c>
      <c r="B3" s="62"/>
      <c r="C3" s="63"/>
      <c r="D3" s="61" t="s">
        <v>1</v>
      </c>
      <c r="E3" s="62"/>
      <c r="F3" s="63"/>
      <c r="G3" s="61" t="s">
        <v>2</v>
      </c>
      <c r="H3" s="62"/>
      <c r="I3" s="63"/>
      <c r="J3" s="61" t="s">
        <v>3</v>
      </c>
      <c r="K3" s="62"/>
      <c r="L3" s="63"/>
      <c r="M3" s="61" t="s">
        <v>4</v>
      </c>
      <c r="N3" s="62"/>
      <c r="O3" s="63"/>
      <c r="P3" s="61" t="s">
        <v>5</v>
      </c>
      <c r="Q3" s="62"/>
      <c r="R3" s="63"/>
      <c r="S3" s="61" t="s">
        <v>6</v>
      </c>
      <c r="T3" s="62"/>
      <c r="U3" s="63"/>
      <c r="V3" s="61" t="s">
        <v>7</v>
      </c>
      <c r="W3" s="62"/>
      <c r="X3" s="63"/>
      <c r="Y3" s="61" t="s">
        <v>8</v>
      </c>
      <c r="Z3" s="62"/>
      <c r="AA3" s="63"/>
      <c r="AB3" s="61" t="s">
        <v>9</v>
      </c>
      <c r="AC3" s="62"/>
      <c r="AD3" s="63"/>
      <c r="AE3" s="61" t="s">
        <v>10</v>
      </c>
      <c r="AF3" s="62"/>
      <c r="AG3" s="63"/>
      <c r="AH3" s="61" t="s">
        <v>11</v>
      </c>
      <c r="AI3" s="62"/>
      <c r="AJ3" s="63"/>
    </row>
    <row r="4" spans="1:36" x14ac:dyDescent="0.25">
      <c r="A4" s="52" t="str">
        <f>CHOOSE(WEEKDAY(B4,2),"Lu","Ma","Me","Je","Ve","Sa","Di")</f>
        <v>Me</v>
      </c>
      <c r="B4" s="67">
        <f>VALUE("01/01/"&amp;An)</f>
        <v>43831</v>
      </c>
      <c r="C4" s="75" t="s">
        <v>36</v>
      </c>
      <c r="D4" s="52" t="str">
        <f>CHOOSE(WEEKDAY(E4,2),"Lu","Ma","Me","Je","Ve","Sa","Di")</f>
        <v>Sa</v>
      </c>
      <c r="E4" s="67">
        <f>VALUE("01/02/"&amp;An)</f>
        <v>43862</v>
      </c>
      <c r="F4" s="75"/>
      <c r="G4" s="52" t="str">
        <f>CHOOSE(WEEKDAY(H4,2),"Lu","Ma","Me","Je","Ve","Sa","Di")</f>
        <v>Di</v>
      </c>
      <c r="H4" s="67">
        <f>VALUE("01/03/"&amp;An)</f>
        <v>43891</v>
      </c>
      <c r="I4" s="75" t="s">
        <v>36</v>
      </c>
      <c r="J4" s="52" t="str">
        <f t="shared" ref="J4:J33" si="0">CHOOSE(WEEKDAY(K4,2),"Lu","Ma","Me","Je","Ve","Sa","Di")</f>
        <v>Me</v>
      </c>
      <c r="K4" s="67">
        <f>VALUE("01/04/"&amp;An)</f>
        <v>43922</v>
      </c>
      <c r="L4" s="75"/>
      <c r="M4" s="52" t="str">
        <f>CHOOSE(WEEKDAY(N4,2),"Lu","Ma","Me","Je","Ve","Sa","Di")</f>
        <v>Ve</v>
      </c>
      <c r="N4" s="67">
        <f>VALUE("01/05/"&amp;An)</f>
        <v>43952</v>
      </c>
      <c r="O4" s="75" t="s">
        <v>36</v>
      </c>
      <c r="P4" s="52" t="str">
        <f>CHOOSE(WEEKDAY(Q4,2),"Lu","Ma","Me","Je","Ve","Sa","Di")</f>
        <v>Lu</v>
      </c>
      <c r="Q4" s="67">
        <f>VALUE("01/06/"&amp;An)</f>
        <v>43983</v>
      </c>
      <c r="R4" s="75"/>
      <c r="S4" s="52" t="str">
        <f>CHOOSE(WEEKDAY(T4,2),"Lu","Ma","Me","Je","Ve","Sa","Di")</f>
        <v>Me</v>
      </c>
      <c r="T4" s="67">
        <f>VALUE("01/07/"&amp;An)</f>
        <v>44013</v>
      </c>
      <c r="U4" s="72"/>
      <c r="V4" s="52" t="str">
        <f>CHOOSE(WEEKDAY(W4,2),"Lu","Ma","Me","Je","Ve","Sa","Di")</f>
        <v>Sa</v>
      </c>
      <c r="W4" s="67">
        <f>VALUE("01/08/"&amp;An)</f>
        <v>44044</v>
      </c>
      <c r="X4" s="75" t="s">
        <v>36</v>
      </c>
      <c r="Y4" s="52" t="str">
        <f>CHOOSE(WEEKDAY(Z4,2),"Lu","Ma","Me","Je","Ve","Sa","Di")</f>
        <v>Ma</v>
      </c>
      <c r="Z4" s="71">
        <f>VALUE("01/09/"&amp;An)</f>
        <v>44075</v>
      </c>
      <c r="AA4" s="75"/>
      <c r="AB4" s="52" t="str">
        <f>CHOOSE(WEEKDAY(AC4,2),"Lu","Ma","Me","Je","Ve","Sa","Di")</f>
        <v>Je</v>
      </c>
      <c r="AC4" s="71">
        <f>VALUE("01/10/"&amp;An)</f>
        <v>44105</v>
      </c>
      <c r="AD4" s="72"/>
      <c r="AE4" s="52" t="str">
        <f>CHOOSE(WEEKDAY(AF4,2),"Lu","Ma","Me","Je","Ve","Sa","Di")</f>
        <v>Di</v>
      </c>
      <c r="AF4" s="71">
        <f>VALUE("01/11/"&amp;An)</f>
        <v>44136</v>
      </c>
      <c r="AG4" s="72"/>
      <c r="AH4" s="52" t="str">
        <f>CHOOSE(WEEKDAY(AI4,2),"Lu","Ma","Me","Je","Ve","Sa","Di")</f>
        <v>Ma</v>
      </c>
      <c r="AI4" s="71">
        <f>VALUE("01/12/"&amp;An)</f>
        <v>44166</v>
      </c>
      <c r="AJ4" s="72"/>
    </row>
    <row r="5" spans="1:36" x14ac:dyDescent="0.25">
      <c r="A5" s="53" t="str">
        <f t="shared" ref="A5:A34" si="1">CHOOSE(WEEKDAY(B5,2),"Lu","Ma","Me","Je","Ve","Sa","Di")</f>
        <v>Je</v>
      </c>
      <c r="B5" s="68">
        <f>B4+1</f>
        <v>43832</v>
      </c>
      <c r="C5" s="75" t="s">
        <v>36</v>
      </c>
      <c r="D5" s="53" t="str">
        <f t="shared" ref="D5:D31" si="2">CHOOSE(WEEKDAY(E5,2),"Lu","Ma","Me","Je","Ve","Sa","Di")</f>
        <v>Di</v>
      </c>
      <c r="E5" s="68">
        <f>E4+1</f>
        <v>43863</v>
      </c>
      <c r="F5" s="75"/>
      <c r="G5" s="53" t="str">
        <f t="shared" ref="G5:G34" si="3">CHOOSE(WEEKDAY(H5,2),"Lu","Ma","Me","Je","Ve","Sa","Di")</f>
        <v>Lu</v>
      </c>
      <c r="H5" s="69">
        <f>H4+1</f>
        <v>43892</v>
      </c>
      <c r="I5" s="75"/>
      <c r="J5" s="53" t="str">
        <f t="shared" si="0"/>
        <v>Je</v>
      </c>
      <c r="K5" s="68">
        <f>K4+1</f>
        <v>43923</v>
      </c>
      <c r="L5" s="75"/>
      <c r="M5" s="53" t="str">
        <f t="shared" ref="M5:M34" si="4">CHOOSE(WEEKDAY(N5,2),"Lu","Ma","Me","Je","Ve","Sa","Di")</f>
        <v>Sa</v>
      </c>
      <c r="N5" s="68">
        <f t="shared" ref="N5:N34" si="5">N4+1</f>
        <v>43953</v>
      </c>
      <c r="O5" s="75"/>
      <c r="P5" s="53" t="str">
        <f t="shared" ref="P5:P33" si="6">CHOOSE(WEEKDAY(Q5,2),"Lu","Ma","Me","Je","Ve","Sa","Di")</f>
        <v>Ma</v>
      </c>
      <c r="Q5" s="69">
        <f>Q4+1</f>
        <v>43984</v>
      </c>
      <c r="R5" s="75"/>
      <c r="S5" s="53" t="str">
        <f t="shared" ref="S5:S34" si="7">CHOOSE(WEEKDAY(T5,2),"Lu","Ma","Me","Je","Ve","Sa","Di")</f>
        <v>Je</v>
      </c>
      <c r="T5" s="68">
        <f>T4+1</f>
        <v>44014</v>
      </c>
      <c r="U5" s="72"/>
      <c r="V5" s="53" t="str">
        <f t="shared" ref="V5:V34" si="8">CHOOSE(WEEKDAY(W5,2),"Lu","Ma","Me","Je","Ve","Sa","Di")</f>
        <v>Di</v>
      </c>
      <c r="W5" s="68">
        <f>W4+1</f>
        <v>44045</v>
      </c>
      <c r="X5" s="72"/>
      <c r="Y5" s="53" t="str">
        <f t="shared" ref="Y5:Y33" si="9">CHOOSE(WEEKDAY(Z5,2),"Lu","Ma","Me","Je","Ve","Sa","Di")</f>
        <v>Me</v>
      </c>
      <c r="Z5" s="69">
        <f>Z4+1</f>
        <v>44076</v>
      </c>
      <c r="AA5" s="75"/>
      <c r="AB5" s="53" t="str">
        <f t="shared" ref="AB5:AB34" si="10">CHOOSE(WEEKDAY(AC5,2),"Lu","Ma","Me","Je","Ve","Sa","Di")</f>
        <v>Ve</v>
      </c>
      <c r="AC5" s="69">
        <f>AC4+1</f>
        <v>44106</v>
      </c>
      <c r="AD5" s="72"/>
      <c r="AE5" s="53" t="str">
        <f t="shared" ref="AE5:AE33" si="11">CHOOSE(WEEKDAY(AF5,2),"Lu","Ma","Me","Je","Ve","Sa","Di")</f>
        <v>Lu</v>
      </c>
      <c r="AF5" s="69">
        <f>AF4+1</f>
        <v>44137</v>
      </c>
      <c r="AG5" s="72"/>
      <c r="AH5" s="53" t="str">
        <f t="shared" ref="AH5:AH34" si="12">CHOOSE(WEEKDAY(AI5,2),"Lu","Ma","Me","Je","Ve","Sa","Di")</f>
        <v>Me</v>
      </c>
      <c r="AI5" s="69">
        <f>AI4+1</f>
        <v>44167</v>
      </c>
      <c r="AJ5" s="72"/>
    </row>
    <row r="6" spans="1:36" x14ac:dyDescent="0.25">
      <c r="A6" s="53" t="str">
        <f t="shared" si="1"/>
        <v>Ve</v>
      </c>
      <c r="B6" s="69">
        <f t="shared" ref="B6:B34" si="13">B5+1</f>
        <v>43833</v>
      </c>
      <c r="C6" s="75"/>
      <c r="D6" s="76" t="str">
        <f t="shared" si="2"/>
        <v>Lu</v>
      </c>
      <c r="E6" s="69">
        <f t="shared" ref="E6:E31" si="14">E5+1</f>
        <v>43864</v>
      </c>
      <c r="F6" s="75"/>
      <c r="G6" s="76" t="str">
        <f t="shared" si="3"/>
        <v>Ma</v>
      </c>
      <c r="H6" s="69">
        <f t="shared" ref="H6:H34" si="15">H5+1</f>
        <v>43893</v>
      </c>
      <c r="I6" s="75"/>
      <c r="J6" s="76" t="str">
        <f t="shared" si="0"/>
        <v>Ve</v>
      </c>
      <c r="K6" s="69">
        <f t="shared" ref="K6:K33" si="16">K5+1</f>
        <v>43924</v>
      </c>
      <c r="L6" s="75"/>
      <c r="M6" s="76" t="str">
        <f t="shared" si="4"/>
        <v>Di</v>
      </c>
      <c r="N6" s="69">
        <f t="shared" si="5"/>
        <v>43954</v>
      </c>
      <c r="O6" s="75"/>
      <c r="P6" s="76" t="str">
        <f t="shared" si="6"/>
        <v>Me</v>
      </c>
      <c r="Q6" s="69">
        <f t="shared" ref="Q6:Q33" si="17">Q5+1</f>
        <v>43985</v>
      </c>
      <c r="R6" s="75"/>
      <c r="S6" s="76" t="str">
        <f t="shared" si="7"/>
        <v>Ve</v>
      </c>
      <c r="T6" s="69">
        <f t="shared" ref="T6:T34" si="18">T5+1</f>
        <v>44015</v>
      </c>
      <c r="U6" s="72"/>
      <c r="V6" s="76" t="str">
        <f t="shared" si="8"/>
        <v>Lu</v>
      </c>
      <c r="W6" s="69">
        <f t="shared" ref="W6:W34" si="19">W5+1</f>
        <v>44046</v>
      </c>
      <c r="X6" s="72"/>
      <c r="Y6" s="76" t="str">
        <f t="shared" si="9"/>
        <v>Je</v>
      </c>
      <c r="Z6" s="69">
        <f t="shared" ref="Z6:Z33" si="20">Z5+1</f>
        <v>44077</v>
      </c>
      <c r="AA6" s="75"/>
      <c r="AB6" s="76" t="str">
        <f t="shared" si="10"/>
        <v>Sa</v>
      </c>
      <c r="AC6" s="69">
        <f t="shared" ref="AC6:AC34" si="21">AC5+1</f>
        <v>44107</v>
      </c>
      <c r="AD6" s="72"/>
      <c r="AE6" s="76" t="str">
        <f t="shared" si="11"/>
        <v>Ma</v>
      </c>
      <c r="AF6" s="69">
        <f t="shared" ref="AF6:AF33" si="22">AF5+1</f>
        <v>44138</v>
      </c>
      <c r="AG6" s="72"/>
      <c r="AH6" s="76" t="str">
        <f t="shared" si="12"/>
        <v>Je</v>
      </c>
      <c r="AI6" s="69">
        <f t="shared" ref="AI6:AI34" si="23">AI5+1</f>
        <v>44168</v>
      </c>
      <c r="AJ6" s="72"/>
    </row>
    <row r="7" spans="1:36" x14ac:dyDescent="0.25">
      <c r="A7" s="53" t="str">
        <f t="shared" si="1"/>
        <v>Sa</v>
      </c>
      <c r="B7" s="69">
        <f t="shared" si="13"/>
        <v>43834</v>
      </c>
      <c r="C7" s="75" t="str">
        <f>IF(A7="Lu","école","")</f>
        <v/>
      </c>
      <c r="D7" s="76" t="str">
        <f t="shared" si="2"/>
        <v>Ma</v>
      </c>
      <c r="E7" s="69">
        <f t="shared" si="14"/>
        <v>43865</v>
      </c>
      <c r="F7" s="75"/>
      <c r="G7" s="76" t="str">
        <f t="shared" si="3"/>
        <v>Me</v>
      </c>
      <c r="H7" s="69">
        <f t="shared" si="15"/>
        <v>43894</v>
      </c>
      <c r="I7" s="75"/>
      <c r="J7" s="76" t="str">
        <f t="shared" si="0"/>
        <v>Sa</v>
      </c>
      <c r="K7" s="69">
        <f t="shared" si="16"/>
        <v>43925</v>
      </c>
      <c r="L7" s="75"/>
      <c r="M7" s="76" t="str">
        <f t="shared" si="4"/>
        <v>Lu</v>
      </c>
      <c r="N7" s="69">
        <f t="shared" si="5"/>
        <v>43955</v>
      </c>
      <c r="O7" s="75"/>
      <c r="P7" s="76" t="str">
        <f t="shared" si="6"/>
        <v>Je</v>
      </c>
      <c r="Q7" s="69">
        <f t="shared" si="17"/>
        <v>43986</v>
      </c>
      <c r="R7" s="75"/>
      <c r="S7" s="76" t="str">
        <f t="shared" si="7"/>
        <v>Sa</v>
      </c>
      <c r="T7" s="69">
        <f t="shared" si="18"/>
        <v>44016</v>
      </c>
      <c r="U7" s="72"/>
      <c r="V7" s="76" t="str">
        <f t="shared" si="8"/>
        <v>Ma</v>
      </c>
      <c r="W7" s="69">
        <f t="shared" si="19"/>
        <v>44047</v>
      </c>
      <c r="X7" s="72"/>
      <c r="Y7" s="76" t="str">
        <f t="shared" si="9"/>
        <v>Ve</v>
      </c>
      <c r="Z7" s="69">
        <f t="shared" si="20"/>
        <v>44078</v>
      </c>
      <c r="AA7" s="75"/>
      <c r="AB7" s="76" t="str">
        <f t="shared" si="10"/>
        <v>Di</v>
      </c>
      <c r="AC7" s="69">
        <f t="shared" si="21"/>
        <v>44108</v>
      </c>
      <c r="AD7" s="72"/>
      <c r="AE7" s="76" t="str">
        <f t="shared" si="11"/>
        <v>Me</v>
      </c>
      <c r="AF7" s="69">
        <f t="shared" si="22"/>
        <v>44139</v>
      </c>
      <c r="AG7" s="72"/>
      <c r="AH7" s="76" t="str">
        <f t="shared" si="12"/>
        <v>Ve</v>
      </c>
      <c r="AI7" s="69">
        <f t="shared" si="23"/>
        <v>44169</v>
      </c>
      <c r="AJ7" s="72"/>
    </row>
    <row r="8" spans="1:36" x14ac:dyDescent="0.25">
      <c r="A8" s="53" t="str">
        <f t="shared" si="1"/>
        <v>Di</v>
      </c>
      <c r="B8" s="69">
        <f t="shared" si="13"/>
        <v>43835</v>
      </c>
      <c r="C8" s="75"/>
      <c r="D8" s="76" t="str">
        <f t="shared" si="2"/>
        <v>Me</v>
      </c>
      <c r="E8" s="69">
        <f t="shared" si="14"/>
        <v>43866</v>
      </c>
      <c r="F8" s="75"/>
      <c r="G8" s="76" t="str">
        <f t="shared" si="3"/>
        <v>Je</v>
      </c>
      <c r="H8" s="69">
        <f t="shared" si="15"/>
        <v>43895</v>
      </c>
      <c r="I8" s="75"/>
      <c r="J8" s="76" t="str">
        <f t="shared" si="0"/>
        <v>Di</v>
      </c>
      <c r="K8" s="69">
        <f t="shared" si="16"/>
        <v>43926</v>
      </c>
      <c r="L8" s="75"/>
      <c r="M8" s="76" t="str">
        <f t="shared" si="4"/>
        <v>Ma</v>
      </c>
      <c r="N8" s="69">
        <f t="shared" si="5"/>
        <v>43956</v>
      </c>
      <c r="O8" s="75"/>
      <c r="P8" s="76" t="str">
        <f t="shared" si="6"/>
        <v>Ve</v>
      </c>
      <c r="Q8" s="69">
        <f t="shared" si="17"/>
        <v>43987</v>
      </c>
      <c r="R8" s="75"/>
      <c r="S8" s="76" t="str">
        <f t="shared" si="7"/>
        <v>Di</v>
      </c>
      <c r="T8" s="69">
        <f t="shared" si="18"/>
        <v>44017</v>
      </c>
      <c r="U8" s="72"/>
      <c r="V8" s="76" t="str">
        <f t="shared" si="8"/>
        <v>Me</v>
      </c>
      <c r="W8" s="69">
        <f t="shared" si="19"/>
        <v>44048</v>
      </c>
      <c r="X8" s="72"/>
      <c r="Y8" s="76" t="str">
        <f t="shared" si="9"/>
        <v>Sa</v>
      </c>
      <c r="Z8" s="69">
        <f t="shared" si="20"/>
        <v>44079</v>
      </c>
      <c r="AA8" s="75"/>
      <c r="AB8" s="76" t="str">
        <f t="shared" si="10"/>
        <v>Lu</v>
      </c>
      <c r="AC8" s="69">
        <f t="shared" si="21"/>
        <v>44109</v>
      </c>
      <c r="AD8" s="72"/>
      <c r="AE8" s="76" t="str">
        <f t="shared" si="11"/>
        <v>Je</v>
      </c>
      <c r="AF8" s="69">
        <f t="shared" si="22"/>
        <v>44140</v>
      </c>
      <c r="AG8" s="72"/>
      <c r="AH8" s="76" t="str">
        <f t="shared" si="12"/>
        <v>Sa</v>
      </c>
      <c r="AI8" s="69">
        <f t="shared" si="23"/>
        <v>44170</v>
      </c>
      <c r="AJ8" s="72"/>
    </row>
    <row r="9" spans="1:36" x14ac:dyDescent="0.25">
      <c r="A9" s="53" t="str">
        <f t="shared" si="1"/>
        <v>Lu</v>
      </c>
      <c r="B9" s="69">
        <f t="shared" si="13"/>
        <v>43836</v>
      </c>
      <c r="C9" s="75"/>
      <c r="D9" s="76" t="str">
        <f t="shared" si="2"/>
        <v>Je</v>
      </c>
      <c r="E9" s="69">
        <f t="shared" si="14"/>
        <v>43867</v>
      </c>
      <c r="F9" s="75"/>
      <c r="G9" s="76" t="str">
        <f t="shared" si="3"/>
        <v>Ve</v>
      </c>
      <c r="H9" s="69">
        <f t="shared" si="15"/>
        <v>43896</v>
      </c>
      <c r="I9" s="75"/>
      <c r="J9" s="76" t="str">
        <f t="shared" si="0"/>
        <v>Lu</v>
      </c>
      <c r="K9" s="69">
        <f t="shared" si="16"/>
        <v>43927</v>
      </c>
      <c r="L9" s="75"/>
      <c r="M9" s="76" t="str">
        <f t="shared" si="4"/>
        <v>Me</v>
      </c>
      <c r="N9" s="69">
        <f t="shared" si="5"/>
        <v>43957</v>
      </c>
      <c r="O9" s="75"/>
      <c r="P9" s="76" t="str">
        <f t="shared" si="6"/>
        <v>Sa</v>
      </c>
      <c r="Q9" s="69">
        <f t="shared" si="17"/>
        <v>43988</v>
      </c>
      <c r="R9" s="75"/>
      <c r="S9" s="76" t="str">
        <f t="shared" si="7"/>
        <v>Lu</v>
      </c>
      <c r="T9" s="69">
        <f t="shared" si="18"/>
        <v>44018</v>
      </c>
      <c r="U9" s="72"/>
      <c r="V9" s="76" t="str">
        <f t="shared" si="8"/>
        <v>Je</v>
      </c>
      <c r="W9" s="69">
        <f t="shared" si="19"/>
        <v>44049</v>
      </c>
      <c r="X9" s="72"/>
      <c r="Y9" s="76" t="str">
        <f t="shared" si="9"/>
        <v>Di</v>
      </c>
      <c r="Z9" s="69">
        <f t="shared" si="20"/>
        <v>44080</v>
      </c>
      <c r="AA9" s="75"/>
      <c r="AB9" s="76" t="str">
        <f t="shared" si="10"/>
        <v>Ma</v>
      </c>
      <c r="AC9" s="69">
        <f t="shared" si="21"/>
        <v>44110</v>
      </c>
      <c r="AD9" s="72"/>
      <c r="AE9" s="76" t="str">
        <f t="shared" si="11"/>
        <v>Ve</v>
      </c>
      <c r="AF9" s="69">
        <f t="shared" si="22"/>
        <v>44141</v>
      </c>
      <c r="AG9" s="72"/>
      <c r="AH9" s="76" t="str">
        <f t="shared" si="12"/>
        <v>Di</v>
      </c>
      <c r="AI9" s="69">
        <f t="shared" si="23"/>
        <v>44171</v>
      </c>
      <c r="AJ9" s="72"/>
    </row>
    <row r="10" spans="1:36" x14ac:dyDescent="0.25">
      <c r="A10" s="53" t="str">
        <f t="shared" si="1"/>
        <v>Ma</v>
      </c>
      <c r="B10" s="69">
        <f t="shared" si="13"/>
        <v>43837</v>
      </c>
      <c r="C10" s="75"/>
      <c r="D10" s="76" t="str">
        <f t="shared" si="2"/>
        <v>Ve</v>
      </c>
      <c r="E10" s="69">
        <f t="shared" si="14"/>
        <v>43868</v>
      </c>
      <c r="F10" s="75"/>
      <c r="G10" s="76" t="str">
        <f t="shared" si="3"/>
        <v>Sa</v>
      </c>
      <c r="H10" s="69">
        <f t="shared" si="15"/>
        <v>43897</v>
      </c>
      <c r="I10" s="75"/>
      <c r="J10" s="76" t="str">
        <f t="shared" si="0"/>
        <v>Ma</v>
      </c>
      <c r="K10" s="69">
        <f t="shared" si="16"/>
        <v>43928</v>
      </c>
      <c r="L10" s="75"/>
      <c r="M10" s="76" t="str">
        <f t="shared" si="4"/>
        <v>Je</v>
      </c>
      <c r="N10" s="69">
        <f t="shared" si="5"/>
        <v>43958</v>
      </c>
      <c r="O10" s="75"/>
      <c r="P10" s="76" t="str">
        <f t="shared" si="6"/>
        <v>Di</v>
      </c>
      <c r="Q10" s="69">
        <f t="shared" si="17"/>
        <v>43989</v>
      </c>
      <c r="R10" s="75"/>
      <c r="S10" s="76" t="str">
        <f t="shared" si="7"/>
        <v>Ma</v>
      </c>
      <c r="T10" s="69">
        <f t="shared" si="18"/>
        <v>44019</v>
      </c>
      <c r="U10" s="72"/>
      <c r="V10" s="76" t="str">
        <f t="shared" si="8"/>
        <v>Ve</v>
      </c>
      <c r="W10" s="69">
        <f t="shared" si="19"/>
        <v>44050</v>
      </c>
      <c r="X10" s="72"/>
      <c r="Y10" s="76" t="str">
        <f t="shared" si="9"/>
        <v>Lu</v>
      </c>
      <c r="Z10" s="69">
        <f t="shared" si="20"/>
        <v>44081</v>
      </c>
      <c r="AA10" s="75"/>
      <c r="AB10" s="76" t="str">
        <f t="shared" si="10"/>
        <v>Me</v>
      </c>
      <c r="AC10" s="69">
        <f t="shared" si="21"/>
        <v>44111</v>
      </c>
      <c r="AD10" s="72"/>
      <c r="AE10" s="76" t="str">
        <f t="shared" si="11"/>
        <v>Sa</v>
      </c>
      <c r="AF10" s="69">
        <f t="shared" si="22"/>
        <v>44142</v>
      </c>
      <c r="AG10" s="72"/>
      <c r="AH10" s="76" t="str">
        <f t="shared" si="12"/>
        <v>Lu</v>
      </c>
      <c r="AI10" s="69">
        <f t="shared" si="23"/>
        <v>44172</v>
      </c>
      <c r="AJ10" s="72"/>
    </row>
    <row r="11" spans="1:36" x14ac:dyDescent="0.25">
      <c r="A11" s="53" t="str">
        <f t="shared" si="1"/>
        <v>Me</v>
      </c>
      <c r="B11" s="69">
        <f t="shared" si="13"/>
        <v>43838</v>
      </c>
      <c r="C11" s="75"/>
      <c r="D11" s="76" t="str">
        <f t="shared" si="2"/>
        <v>Sa</v>
      </c>
      <c r="E11" s="69">
        <f t="shared" si="14"/>
        <v>43869</v>
      </c>
      <c r="F11" s="75"/>
      <c r="G11" s="76" t="str">
        <f t="shared" si="3"/>
        <v>Di</v>
      </c>
      <c r="H11" s="69">
        <f t="shared" si="15"/>
        <v>43898</v>
      </c>
      <c r="I11" s="75"/>
      <c r="J11" s="76" t="str">
        <f t="shared" si="0"/>
        <v>Me</v>
      </c>
      <c r="K11" s="69">
        <f t="shared" si="16"/>
        <v>43929</v>
      </c>
      <c r="L11" s="75"/>
      <c r="M11" s="76" t="str">
        <f t="shared" si="4"/>
        <v>Ve</v>
      </c>
      <c r="N11" s="69">
        <f t="shared" si="5"/>
        <v>43959</v>
      </c>
      <c r="O11" s="75"/>
      <c r="P11" s="76" t="str">
        <f t="shared" si="6"/>
        <v>Lu</v>
      </c>
      <c r="Q11" s="69">
        <f t="shared" si="17"/>
        <v>43990</v>
      </c>
      <c r="R11" s="75"/>
      <c r="S11" s="76" t="str">
        <f t="shared" si="7"/>
        <v>Me</v>
      </c>
      <c r="T11" s="69">
        <f t="shared" si="18"/>
        <v>44020</v>
      </c>
      <c r="U11" s="72"/>
      <c r="V11" s="76" t="str">
        <f t="shared" si="8"/>
        <v>Sa</v>
      </c>
      <c r="W11" s="69">
        <f t="shared" si="19"/>
        <v>44051</v>
      </c>
      <c r="X11" s="72"/>
      <c r="Y11" s="76" t="str">
        <f t="shared" si="9"/>
        <v>Ma</v>
      </c>
      <c r="Z11" s="69">
        <f t="shared" si="20"/>
        <v>44082</v>
      </c>
      <c r="AA11" s="75"/>
      <c r="AB11" s="76" t="str">
        <f t="shared" si="10"/>
        <v>Je</v>
      </c>
      <c r="AC11" s="69">
        <f t="shared" si="21"/>
        <v>44112</v>
      </c>
      <c r="AD11" s="72"/>
      <c r="AE11" s="76" t="str">
        <f t="shared" si="11"/>
        <v>Di</v>
      </c>
      <c r="AF11" s="69">
        <f t="shared" si="22"/>
        <v>44143</v>
      </c>
      <c r="AG11" s="72"/>
      <c r="AH11" s="76" t="str">
        <f t="shared" si="12"/>
        <v>Ma</v>
      </c>
      <c r="AI11" s="69">
        <f t="shared" si="23"/>
        <v>44173</v>
      </c>
      <c r="AJ11" s="72"/>
    </row>
    <row r="12" spans="1:36" x14ac:dyDescent="0.25">
      <c r="A12" s="53" t="str">
        <f t="shared" si="1"/>
        <v>Je</v>
      </c>
      <c r="B12" s="69">
        <f t="shared" si="13"/>
        <v>43839</v>
      </c>
      <c r="C12" s="75"/>
      <c r="D12" s="76" t="str">
        <f t="shared" si="2"/>
        <v>Di</v>
      </c>
      <c r="E12" s="69">
        <f t="shared" si="14"/>
        <v>43870</v>
      </c>
      <c r="F12" s="75"/>
      <c r="G12" s="76" t="str">
        <f t="shared" si="3"/>
        <v>Lu</v>
      </c>
      <c r="H12" s="69">
        <f t="shared" si="15"/>
        <v>43899</v>
      </c>
      <c r="I12" s="75"/>
      <c r="J12" s="76" t="str">
        <f t="shared" si="0"/>
        <v>Je</v>
      </c>
      <c r="K12" s="69">
        <f t="shared" si="16"/>
        <v>43930</v>
      </c>
      <c r="L12" s="75"/>
      <c r="M12" s="76" t="str">
        <f t="shared" si="4"/>
        <v>Sa</v>
      </c>
      <c r="N12" s="69">
        <f t="shared" si="5"/>
        <v>43960</v>
      </c>
      <c r="O12" s="75"/>
      <c r="P12" s="76" t="str">
        <f t="shared" si="6"/>
        <v>Ma</v>
      </c>
      <c r="Q12" s="69">
        <f t="shared" si="17"/>
        <v>43991</v>
      </c>
      <c r="R12" s="75"/>
      <c r="S12" s="76" t="str">
        <f t="shared" si="7"/>
        <v>Je</v>
      </c>
      <c r="T12" s="69">
        <f t="shared" si="18"/>
        <v>44021</v>
      </c>
      <c r="U12" s="72"/>
      <c r="V12" s="76" t="str">
        <f t="shared" si="8"/>
        <v>Di</v>
      </c>
      <c r="W12" s="69">
        <f t="shared" si="19"/>
        <v>44052</v>
      </c>
      <c r="X12" s="72"/>
      <c r="Y12" s="76" t="str">
        <f t="shared" si="9"/>
        <v>Me</v>
      </c>
      <c r="Z12" s="69">
        <f t="shared" si="20"/>
        <v>44083</v>
      </c>
      <c r="AA12" s="75"/>
      <c r="AB12" s="76" t="str">
        <f t="shared" si="10"/>
        <v>Ve</v>
      </c>
      <c r="AC12" s="69">
        <f t="shared" si="21"/>
        <v>44113</v>
      </c>
      <c r="AD12" s="72"/>
      <c r="AE12" s="76" t="str">
        <f t="shared" si="11"/>
        <v>Lu</v>
      </c>
      <c r="AF12" s="69">
        <f t="shared" si="22"/>
        <v>44144</v>
      </c>
      <c r="AG12" s="72"/>
      <c r="AH12" s="76" t="str">
        <f t="shared" si="12"/>
        <v>Me</v>
      </c>
      <c r="AI12" s="69">
        <f t="shared" si="23"/>
        <v>44174</v>
      </c>
      <c r="AJ12" s="72"/>
    </row>
    <row r="13" spans="1:36" x14ac:dyDescent="0.25">
      <c r="A13" s="53" t="str">
        <f t="shared" si="1"/>
        <v>Ve</v>
      </c>
      <c r="B13" s="69">
        <f t="shared" si="13"/>
        <v>43840</v>
      </c>
      <c r="C13" s="75"/>
      <c r="D13" s="76" t="str">
        <f t="shared" si="2"/>
        <v>Lu</v>
      </c>
      <c r="E13" s="69">
        <f t="shared" si="14"/>
        <v>43871</v>
      </c>
      <c r="F13" s="75"/>
      <c r="G13" s="76" t="str">
        <f t="shared" si="3"/>
        <v>Ma</v>
      </c>
      <c r="H13" s="69">
        <f t="shared" si="15"/>
        <v>43900</v>
      </c>
      <c r="I13" s="75"/>
      <c r="J13" s="76" t="str">
        <f t="shared" si="0"/>
        <v>Ve</v>
      </c>
      <c r="K13" s="69">
        <f t="shared" si="16"/>
        <v>43931</v>
      </c>
      <c r="L13" s="75"/>
      <c r="M13" s="76" t="str">
        <f t="shared" si="4"/>
        <v>Di</v>
      </c>
      <c r="N13" s="69">
        <f t="shared" si="5"/>
        <v>43961</v>
      </c>
      <c r="O13" s="75"/>
      <c r="P13" s="76" t="str">
        <f t="shared" si="6"/>
        <v>Me</v>
      </c>
      <c r="Q13" s="69">
        <f t="shared" si="17"/>
        <v>43992</v>
      </c>
      <c r="R13" s="75"/>
      <c r="S13" s="76" t="str">
        <f t="shared" si="7"/>
        <v>Ve</v>
      </c>
      <c r="T13" s="69">
        <f t="shared" si="18"/>
        <v>44022</v>
      </c>
      <c r="U13" s="72"/>
      <c r="V13" s="76" t="str">
        <f t="shared" si="8"/>
        <v>Lu</v>
      </c>
      <c r="W13" s="69">
        <f t="shared" si="19"/>
        <v>44053</v>
      </c>
      <c r="X13" s="72"/>
      <c r="Y13" s="76" t="str">
        <f t="shared" si="9"/>
        <v>Je</v>
      </c>
      <c r="Z13" s="69">
        <f t="shared" si="20"/>
        <v>44084</v>
      </c>
      <c r="AA13" s="75"/>
      <c r="AB13" s="76" t="str">
        <f t="shared" si="10"/>
        <v>Sa</v>
      </c>
      <c r="AC13" s="69">
        <f t="shared" si="21"/>
        <v>44114</v>
      </c>
      <c r="AD13" s="72"/>
      <c r="AE13" s="76" t="str">
        <f t="shared" si="11"/>
        <v>Ma</v>
      </c>
      <c r="AF13" s="69">
        <f t="shared" si="22"/>
        <v>44145</v>
      </c>
      <c r="AG13" s="72"/>
      <c r="AH13" s="76" t="str">
        <f t="shared" si="12"/>
        <v>Je</v>
      </c>
      <c r="AI13" s="69">
        <f t="shared" si="23"/>
        <v>44175</v>
      </c>
      <c r="AJ13" s="72"/>
    </row>
    <row r="14" spans="1:36" x14ac:dyDescent="0.25">
      <c r="A14" s="53" t="str">
        <f t="shared" si="1"/>
        <v>Sa</v>
      </c>
      <c r="B14" s="69">
        <f t="shared" si="13"/>
        <v>43841</v>
      </c>
      <c r="C14" s="75"/>
      <c r="D14" s="76" t="str">
        <f t="shared" si="2"/>
        <v>Ma</v>
      </c>
      <c r="E14" s="69">
        <f t="shared" si="14"/>
        <v>43872</v>
      </c>
      <c r="F14" s="75"/>
      <c r="G14" s="76" t="str">
        <f t="shared" si="3"/>
        <v>Me</v>
      </c>
      <c r="H14" s="69">
        <f t="shared" si="15"/>
        <v>43901</v>
      </c>
      <c r="I14" s="75"/>
      <c r="J14" s="76" t="str">
        <f t="shared" si="0"/>
        <v>Sa</v>
      </c>
      <c r="K14" s="69">
        <f t="shared" si="16"/>
        <v>43932</v>
      </c>
      <c r="L14" s="75"/>
      <c r="M14" s="76" t="str">
        <f t="shared" si="4"/>
        <v>Lu</v>
      </c>
      <c r="N14" s="69">
        <f t="shared" si="5"/>
        <v>43962</v>
      </c>
      <c r="O14" s="75"/>
      <c r="P14" s="76" t="str">
        <f t="shared" si="6"/>
        <v>Je</v>
      </c>
      <c r="Q14" s="69">
        <f t="shared" si="17"/>
        <v>43993</v>
      </c>
      <c r="R14" s="75"/>
      <c r="S14" s="76" t="str">
        <f t="shared" si="7"/>
        <v>Sa</v>
      </c>
      <c r="T14" s="69">
        <f t="shared" si="18"/>
        <v>44023</v>
      </c>
      <c r="U14" s="72"/>
      <c r="V14" s="76" t="str">
        <f t="shared" si="8"/>
        <v>Ma</v>
      </c>
      <c r="W14" s="69">
        <f t="shared" si="19"/>
        <v>44054</v>
      </c>
      <c r="X14" s="72"/>
      <c r="Y14" s="76" t="str">
        <f t="shared" si="9"/>
        <v>Ve</v>
      </c>
      <c r="Z14" s="69">
        <f t="shared" si="20"/>
        <v>44085</v>
      </c>
      <c r="AA14" s="75"/>
      <c r="AB14" s="76" t="str">
        <f t="shared" si="10"/>
        <v>Di</v>
      </c>
      <c r="AC14" s="69">
        <f t="shared" si="21"/>
        <v>44115</v>
      </c>
      <c r="AD14" s="72"/>
      <c r="AE14" s="76" t="str">
        <f t="shared" si="11"/>
        <v>Me</v>
      </c>
      <c r="AF14" s="69">
        <f t="shared" si="22"/>
        <v>44146</v>
      </c>
      <c r="AG14" s="72"/>
      <c r="AH14" s="76" t="str">
        <f t="shared" si="12"/>
        <v>Ve</v>
      </c>
      <c r="AI14" s="69">
        <f t="shared" si="23"/>
        <v>44176</v>
      </c>
      <c r="AJ14" s="72"/>
    </row>
    <row r="15" spans="1:36" x14ac:dyDescent="0.25">
      <c r="A15" s="53" t="str">
        <f t="shared" si="1"/>
        <v>Di</v>
      </c>
      <c r="B15" s="69">
        <f t="shared" si="13"/>
        <v>43842</v>
      </c>
      <c r="C15" s="75"/>
      <c r="D15" s="76" t="str">
        <f t="shared" si="2"/>
        <v>Me</v>
      </c>
      <c r="E15" s="69">
        <f t="shared" si="14"/>
        <v>43873</v>
      </c>
      <c r="F15" s="75"/>
      <c r="G15" s="76" t="str">
        <f t="shared" si="3"/>
        <v>Je</v>
      </c>
      <c r="H15" s="69">
        <f t="shared" si="15"/>
        <v>43902</v>
      </c>
      <c r="I15" s="75"/>
      <c r="J15" s="76" t="str">
        <f t="shared" si="0"/>
        <v>Di</v>
      </c>
      <c r="K15" s="69">
        <f t="shared" si="16"/>
        <v>43933</v>
      </c>
      <c r="L15" s="75"/>
      <c r="M15" s="76" t="str">
        <f t="shared" si="4"/>
        <v>Ma</v>
      </c>
      <c r="N15" s="69">
        <f t="shared" si="5"/>
        <v>43963</v>
      </c>
      <c r="O15" s="75"/>
      <c r="P15" s="76" t="str">
        <f t="shared" si="6"/>
        <v>Ve</v>
      </c>
      <c r="Q15" s="69">
        <f t="shared" si="17"/>
        <v>43994</v>
      </c>
      <c r="R15" s="75"/>
      <c r="S15" s="76" t="str">
        <f t="shared" si="7"/>
        <v>Di</v>
      </c>
      <c r="T15" s="69">
        <f t="shared" si="18"/>
        <v>44024</v>
      </c>
      <c r="U15" s="72"/>
      <c r="V15" s="76" t="str">
        <f t="shared" si="8"/>
        <v>Me</v>
      </c>
      <c r="W15" s="69">
        <f t="shared" si="19"/>
        <v>44055</v>
      </c>
      <c r="X15" s="72"/>
      <c r="Y15" s="76" t="str">
        <f t="shared" si="9"/>
        <v>Sa</v>
      </c>
      <c r="Z15" s="69">
        <f t="shared" si="20"/>
        <v>44086</v>
      </c>
      <c r="AA15" s="75"/>
      <c r="AB15" s="76" t="str">
        <f t="shared" si="10"/>
        <v>Lu</v>
      </c>
      <c r="AC15" s="69">
        <f t="shared" si="21"/>
        <v>44116</v>
      </c>
      <c r="AD15" s="72"/>
      <c r="AE15" s="76" t="str">
        <f t="shared" si="11"/>
        <v>Je</v>
      </c>
      <c r="AF15" s="69">
        <f t="shared" si="22"/>
        <v>44147</v>
      </c>
      <c r="AG15" s="72"/>
      <c r="AH15" s="76" t="str">
        <f t="shared" si="12"/>
        <v>Sa</v>
      </c>
      <c r="AI15" s="69">
        <f t="shared" si="23"/>
        <v>44177</v>
      </c>
      <c r="AJ15" s="72"/>
    </row>
    <row r="16" spans="1:36" x14ac:dyDescent="0.25">
      <c r="A16" s="53" t="str">
        <f t="shared" si="1"/>
        <v>Lu</v>
      </c>
      <c r="B16" s="69">
        <f t="shared" si="13"/>
        <v>43843</v>
      </c>
      <c r="C16" s="75"/>
      <c r="D16" s="76" t="str">
        <f t="shared" si="2"/>
        <v>Je</v>
      </c>
      <c r="E16" s="69">
        <f t="shared" si="14"/>
        <v>43874</v>
      </c>
      <c r="F16" s="75"/>
      <c r="G16" s="76" t="str">
        <f t="shared" si="3"/>
        <v>Ve</v>
      </c>
      <c r="H16" s="69">
        <f t="shared" si="15"/>
        <v>43903</v>
      </c>
      <c r="I16" s="75"/>
      <c r="J16" s="76" t="str">
        <f t="shared" si="0"/>
        <v>Lu</v>
      </c>
      <c r="K16" s="69">
        <f t="shared" si="16"/>
        <v>43934</v>
      </c>
      <c r="L16" s="75"/>
      <c r="M16" s="76" t="str">
        <f t="shared" si="4"/>
        <v>Me</v>
      </c>
      <c r="N16" s="69">
        <f t="shared" si="5"/>
        <v>43964</v>
      </c>
      <c r="O16" s="75"/>
      <c r="P16" s="76" t="str">
        <f t="shared" si="6"/>
        <v>Sa</v>
      </c>
      <c r="Q16" s="69">
        <f t="shared" si="17"/>
        <v>43995</v>
      </c>
      <c r="R16" s="75"/>
      <c r="S16" s="76" t="str">
        <f t="shared" si="7"/>
        <v>Lu</v>
      </c>
      <c r="T16" s="69">
        <f t="shared" si="18"/>
        <v>44025</v>
      </c>
      <c r="U16" s="72"/>
      <c r="V16" s="76" t="str">
        <f t="shared" si="8"/>
        <v>Je</v>
      </c>
      <c r="W16" s="69">
        <f t="shared" si="19"/>
        <v>44056</v>
      </c>
      <c r="X16" s="72"/>
      <c r="Y16" s="76" t="str">
        <f t="shared" si="9"/>
        <v>Di</v>
      </c>
      <c r="Z16" s="69">
        <f t="shared" si="20"/>
        <v>44087</v>
      </c>
      <c r="AA16" s="75"/>
      <c r="AB16" s="76" t="str">
        <f t="shared" si="10"/>
        <v>Ma</v>
      </c>
      <c r="AC16" s="69">
        <f t="shared" si="21"/>
        <v>44117</v>
      </c>
      <c r="AD16" s="72"/>
      <c r="AE16" s="76" t="str">
        <f t="shared" si="11"/>
        <v>Ve</v>
      </c>
      <c r="AF16" s="69">
        <f t="shared" si="22"/>
        <v>44148</v>
      </c>
      <c r="AG16" s="72"/>
      <c r="AH16" s="76" t="str">
        <f t="shared" si="12"/>
        <v>Di</v>
      </c>
      <c r="AI16" s="69">
        <f t="shared" si="23"/>
        <v>44178</v>
      </c>
      <c r="AJ16" s="72"/>
    </row>
    <row r="17" spans="1:36" x14ac:dyDescent="0.25">
      <c r="A17" s="53" t="str">
        <f t="shared" si="1"/>
        <v>Ma</v>
      </c>
      <c r="B17" s="69">
        <f t="shared" si="13"/>
        <v>43844</v>
      </c>
      <c r="C17" s="75"/>
      <c r="D17" s="76" t="str">
        <f t="shared" si="2"/>
        <v>Ve</v>
      </c>
      <c r="E17" s="69">
        <f t="shared" si="14"/>
        <v>43875</v>
      </c>
      <c r="F17" s="75"/>
      <c r="G17" s="76" t="str">
        <f t="shared" si="3"/>
        <v>Sa</v>
      </c>
      <c r="H17" s="69">
        <f t="shared" si="15"/>
        <v>43904</v>
      </c>
      <c r="I17" s="75"/>
      <c r="J17" s="76" t="str">
        <f t="shared" si="0"/>
        <v>Ma</v>
      </c>
      <c r="K17" s="69">
        <f t="shared" si="16"/>
        <v>43935</v>
      </c>
      <c r="L17" s="75"/>
      <c r="M17" s="76" t="str">
        <f t="shared" si="4"/>
        <v>Je</v>
      </c>
      <c r="N17" s="69">
        <f t="shared" si="5"/>
        <v>43965</v>
      </c>
      <c r="O17" s="75"/>
      <c r="P17" s="76" t="str">
        <f t="shared" si="6"/>
        <v>Di</v>
      </c>
      <c r="Q17" s="69">
        <f t="shared" si="17"/>
        <v>43996</v>
      </c>
      <c r="R17" s="75"/>
      <c r="S17" s="76" t="str">
        <f t="shared" si="7"/>
        <v>Ma</v>
      </c>
      <c r="T17" s="69">
        <f t="shared" si="18"/>
        <v>44026</v>
      </c>
      <c r="U17" s="72"/>
      <c r="V17" s="76" t="str">
        <f t="shared" si="8"/>
        <v>Ve</v>
      </c>
      <c r="W17" s="69">
        <f t="shared" si="19"/>
        <v>44057</v>
      </c>
      <c r="X17" s="72"/>
      <c r="Y17" s="76" t="str">
        <f t="shared" si="9"/>
        <v>Lu</v>
      </c>
      <c r="Z17" s="69">
        <f t="shared" si="20"/>
        <v>44088</v>
      </c>
      <c r="AA17" s="75"/>
      <c r="AB17" s="76" t="str">
        <f t="shared" si="10"/>
        <v>Me</v>
      </c>
      <c r="AC17" s="69">
        <f t="shared" si="21"/>
        <v>44118</v>
      </c>
      <c r="AD17" s="72"/>
      <c r="AE17" s="76" t="str">
        <f t="shared" si="11"/>
        <v>Sa</v>
      </c>
      <c r="AF17" s="69">
        <f t="shared" si="22"/>
        <v>44149</v>
      </c>
      <c r="AG17" s="72"/>
      <c r="AH17" s="76" t="str">
        <f t="shared" si="12"/>
        <v>Lu</v>
      </c>
      <c r="AI17" s="69">
        <f t="shared" si="23"/>
        <v>44179</v>
      </c>
      <c r="AJ17" s="72"/>
    </row>
    <row r="18" spans="1:36" x14ac:dyDescent="0.25">
      <c r="A18" s="53" t="str">
        <f t="shared" si="1"/>
        <v>Me</v>
      </c>
      <c r="B18" s="69">
        <f t="shared" si="13"/>
        <v>43845</v>
      </c>
      <c r="C18" s="75"/>
      <c r="D18" s="76" t="str">
        <f t="shared" si="2"/>
        <v>Sa</v>
      </c>
      <c r="E18" s="69">
        <f t="shared" si="14"/>
        <v>43876</v>
      </c>
      <c r="F18" s="75"/>
      <c r="G18" s="76" t="str">
        <f t="shared" si="3"/>
        <v>Di</v>
      </c>
      <c r="H18" s="69">
        <f t="shared" si="15"/>
        <v>43905</v>
      </c>
      <c r="I18" s="75"/>
      <c r="J18" s="76" t="str">
        <f t="shared" si="0"/>
        <v>Me</v>
      </c>
      <c r="K18" s="69">
        <f t="shared" si="16"/>
        <v>43936</v>
      </c>
      <c r="L18" s="75"/>
      <c r="M18" s="76" t="str">
        <f t="shared" si="4"/>
        <v>Ve</v>
      </c>
      <c r="N18" s="69">
        <f t="shared" si="5"/>
        <v>43966</v>
      </c>
      <c r="O18" s="75"/>
      <c r="P18" s="76" t="str">
        <f t="shared" si="6"/>
        <v>Lu</v>
      </c>
      <c r="Q18" s="69">
        <f t="shared" si="17"/>
        <v>43997</v>
      </c>
      <c r="R18" s="75"/>
      <c r="S18" s="76" t="str">
        <f t="shared" si="7"/>
        <v>Me</v>
      </c>
      <c r="T18" s="69">
        <f t="shared" si="18"/>
        <v>44027</v>
      </c>
      <c r="U18" s="72"/>
      <c r="V18" s="76" t="str">
        <f t="shared" si="8"/>
        <v>Sa</v>
      </c>
      <c r="W18" s="69">
        <f t="shared" si="19"/>
        <v>44058</v>
      </c>
      <c r="X18" s="72"/>
      <c r="Y18" s="76" t="str">
        <f t="shared" si="9"/>
        <v>Ma</v>
      </c>
      <c r="Z18" s="69">
        <f t="shared" si="20"/>
        <v>44089</v>
      </c>
      <c r="AA18" s="75"/>
      <c r="AB18" s="76" t="str">
        <f t="shared" si="10"/>
        <v>Je</v>
      </c>
      <c r="AC18" s="69">
        <f t="shared" si="21"/>
        <v>44119</v>
      </c>
      <c r="AD18" s="72"/>
      <c r="AE18" s="76" t="str">
        <f t="shared" si="11"/>
        <v>Di</v>
      </c>
      <c r="AF18" s="69">
        <f t="shared" si="22"/>
        <v>44150</v>
      </c>
      <c r="AG18" s="72"/>
      <c r="AH18" s="76" t="str">
        <f t="shared" si="12"/>
        <v>Ma</v>
      </c>
      <c r="AI18" s="69">
        <f t="shared" si="23"/>
        <v>44180</v>
      </c>
      <c r="AJ18" s="72"/>
    </row>
    <row r="19" spans="1:36" x14ac:dyDescent="0.25">
      <c r="A19" s="53" t="str">
        <f t="shared" si="1"/>
        <v>Je</v>
      </c>
      <c r="B19" s="69">
        <f t="shared" si="13"/>
        <v>43846</v>
      </c>
      <c r="C19" s="75"/>
      <c r="D19" s="76" t="str">
        <f t="shared" si="2"/>
        <v>Di</v>
      </c>
      <c r="E19" s="69">
        <f t="shared" si="14"/>
        <v>43877</v>
      </c>
      <c r="F19" s="75"/>
      <c r="G19" s="76" t="str">
        <f t="shared" si="3"/>
        <v>Lu</v>
      </c>
      <c r="H19" s="69">
        <f t="shared" si="15"/>
        <v>43906</v>
      </c>
      <c r="I19" s="75"/>
      <c r="J19" s="76" t="str">
        <f t="shared" si="0"/>
        <v>Je</v>
      </c>
      <c r="K19" s="69">
        <f t="shared" si="16"/>
        <v>43937</v>
      </c>
      <c r="L19" s="75"/>
      <c r="M19" s="76" t="str">
        <f t="shared" si="4"/>
        <v>Sa</v>
      </c>
      <c r="N19" s="69">
        <f t="shared" si="5"/>
        <v>43967</v>
      </c>
      <c r="O19" s="75"/>
      <c r="P19" s="76" t="str">
        <f t="shared" si="6"/>
        <v>Ma</v>
      </c>
      <c r="Q19" s="69">
        <f t="shared" si="17"/>
        <v>43998</v>
      </c>
      <c r="R19" s="75"/>
      <c r="S19" s="76" t="str">
        <f t="shared" si="7"/>
        <v>Je</v>
      </c>
      <c r="T19" s="69">
        <f t="shared" si="18"/>
        <v>44028</v>
      </c>
      <c r="U19" s="72"/>
      <c r="V19" s="76" t="str">
        <f t="shared" si="8"/>
        <v>Di</v>
      </c>
      <c r="W19" s="69">
        <f t="shared" si="19"/>
        <v>44059</v>
      </c>
      <c r="X19" s="72"/>
      <c r="Y19" s="76" t="str">
        <f t="shared" si="9"/>
        <v>Me</v>
      </c>
      <c r="Z19" s="69">
        <f t="shared" si="20"/>
        <v>44090</v>
      </c>
      <c r="AA19" s="75"/>
      <c r="AB19" s="76" t="str">
        <f t="shared" si="10"/>
        <v>Ve</v>
      </c>
      <c r="AC19" s="69">
        <f t="shared" si="21"/>
        <v>44120</v>
      </c>
      <c r="AD19" s="72"/>
      <c r="AE19" s="76" t="str">
        <f t="shared" si="11"/>
        <v>Lu</v>
      </c>
      <c r="AF19" s="69">
        <f t="shared" si="22"/>
        <v>44151</v>
      </c>
      <c r="AG19" s="72"/>
      <c r="AH19" s="76" t="str">
        <f t="shared" si="12"/>
        <v>Me</v>
      </c>
      <c r="AI19" s="69">
        <f t="shared" si="23"/>
        <v>44181</v>
      </c>
      <c r="AJ19" s="72"/>
    </row>
    <row r="20" spans="1:36" x14ac:dyDescent="0.25">
      <c r="A20" s="53" t="str">
        <f t="shared" si="1"/>
        <v>Ve</v>
      </c>
      <c r="B20" s="69">
        <f t="shared" si="13"/>
        <v>43847</v>
      </c>
      <c r="C20" s="75"/>
      <c r="D20" s="76" t="str">
        <f t="shared" si="2"/>
        <v>Lu</v>
      </c>
      <c r="E20" s="69">
        <f t="shared" si="14"/>
        <v>43878</v>
      </c>
      <c r="F20" s="75"/>
      <c r="G20" s="76" t="str">
        <f t="shared" si="3"/>
        <v>Ma</v>
      </c>
      <c r="H20" s="69">
        <f t="shared" si="15"/>
        <v>43907</v>
      </c>
      <c r="I20" s="75"/>
      <c r="J20" s="76" t="str">
        <f t="shared" si="0"/>
        <v>Ve</v>
      </c>
      <c r="K20" s="69">
        <f t="shared" si="16"/>
        <v>43938</v>
      </c>
      <c r="L20" s="75"/>
      <c r="M20" s="76" t="str">
        <f t="shared" si="4"/>
        <v>Di</v>
      </c>
      <c r="N20" s="69">
        <f t="shared" si="5"/>
        <v>43968</v>
      </c>
      <c r="O20" s="75"/>
      <c r="P20" s="76" t="str">
        <f t="shared" si="6"/>
        <v>Me</v>
      </c>
      <c r="Q20" s="69">
        <f t="shared" si="17"/>
        <v>43999</v>
      </c>
      <c r="R20" s="75"/>
      <c r="S20" s="76" t="str">
        <f t="shared" si="7"/>
        <v>Ve</v>
      </c>
      <c r="T20" s="69">
        <f t="shared" si="18"/>
        <v>44029</v>
      </c>
      <c r="U20" s="72"/>
      <c r="V20" s="76" t="str">
        <f t="shared" si="8"/>
        <v>Lu</v>
      </c>
      <c r="W20" s="69">
        <f t="shared" si="19"/>
        <v>44060</v>
      </c>
      <c r="X20" s="72"/>
      <c r="Y20" s="76" t="str">
        <f t="shared" si="9"/>
        <v>Je</v>
      </c>
      <c r="Z20" s="69">
        <f t="shared" si="20"/>
        <v>44091</v>
      </c>
      <c r="AA20" s="75"/>
      <c r="AB20" s="76" t="str">
        <f t="shared" si="10"/>
        <v>Sa</v>
      </c>
      <c r="AC20" s="69">
        <f t="shared" si="21"/>
        <v>44121</v>
      </c>
      <c r="AD20" s="72"/>
      <c r="AE20" s="76" t="str">
        <f t="shared" si="11"/>
        <v>Ma</v>
      </c>
      <c r="AF20" s="69">
        <f t="shared" si="22"/>
        <v>44152</v>
      </c>
      <c r="AG20" s="72"/>
      <c r="AH20" s="76" t="str">
        <f t="shared" si="12"/>
        <v>Je</v>
      </c>
      <c r="AI20" s="69">
        <f t="shared" si="23"/>
        <v>44182</v>
      </c>
      <c r="AJ20" s="72"/>
    </row>
    <row r="21" spans="1:36" x14ac:dyDescent="0.25">
      <c r="A21" s="53" t="str">
        <f t="shared" si="1"/>
        <v>Sa</v>
      </c>
      <c r="B21" s="69">
        <f t="shared" si="13"/>
        <v>43848</v>
      </c>
      <c r="C21" s="75"/>
      <c r="D21" s="76" t="str">
        <f t="shared" si="2"/>
        <v>Ma</v>
      </c>
      <c r="E21" s="69">
        <f t="shared" si="14"/>
        <v>43879</v>
      </c>
      <c r="F21" s="75"/>
      <c r="G21" s="76" t="str">
        <f t="shared" si="3"/>
        <v>Me</v>
      </c>
      <c r="H21" s="69">
        <f t="shared" si="15"/>
        <v>43908</v>
      </c>
      <c r="I21" s="75"/>
      <c r="J21" s="76" t="str">
        <f t="shared" si="0"/>
        <v>Sa</v>
      </c>
      <c r="K21" s="69">
        <f t="shared" si="16"/>
        <v>43939</v>
      </c>
      <c r="L21" s="75"/>
      <c r="M21" s="76" t="str">
        <f t="shared" si="4"/>
        <v>Lu</v>
      </c>
      <c r="N21" s="69">
        <f t="shared" si="5"/>
        <v>43969</v>
      </c>
      <c r="O21" s="75"/>
      <c r="P21" s="76" t="str">
        <f t="shared" si="6"/>
        <v>Je</v>
      </c>
      <c r="Q21" s="69">
        <f t="shared" si="17"/>
        <v>44000</v>
      </c>
      <c r="R21" s="75"/>
      <c r="S21" s="76" t="str">
        <f t="shared" si="7"/>
        <v>Sa</v>
      </c>
      <c r="T21" s="69">
        <f t="shared" si="18"/>
        <v>44030</v>
      </c>
      <c r="U21" s="72"/>
      <c r="V21" s="76" t="str">
        <f t="shared" si="8"/>
        <v>Ma</v>
      </c>
      <c r="W21" s="69">
        <f t="shared" si="19"/>
        <v>44061</v>
      </c>
      <c r="X21" s="72"/>
      <c r="Y21" s="76" t="str">
        <f t="shared" si="9"/>
        <v>Ve</v>
      </c>
      <c r="Z21" s="69">
        <f t="shared" si="20"/>
        <v>44092</v>
      </c>
      <c r="AA21" s="75"/>
      <c r="AB21" s="76" t="str">
        <f t="shared" si="10"/>
        <v>Di</v>
      </c>
      <c r="AC21" s="69">
        <f t="shared" si="21"/>
        <v>44122</v>
      </c>
      <c r="AD21" s="72"/>
      <c r="AE21" s="76" t="str">
        <f t="shared" si="11"/>
        <v>Me</v>
      </c>
      <c r="AF21" s="69">
        <f t="shared" si="22"/>
        <v>44153</v>
      </c>
      <c r="AG21" s="72"/>
      <c r="AH21" s="76" t="str">
        <f t="shared" si="12"/>
        <v>Ve</v>
      </c>
      <c r="AI21" s="69">
        <f t="shared" si="23"/>
        <v>44183</v>
      </c>
      <c r="AJ21" s="72"/>
    </row>
    <row r="22" spans="1:36" x14ac:dyDescent="0.25">
      <c r="A22" s="53" t="str">
        <f t="shared" si="1"/>
        <v>Di</v>
      </c>
      <c r="B22" s="69">
        <f t="shared" si="13"/>
        <v>43849</v>
      </c>
      <c r="C22" s="75"/>
      <c r="D22" s="76" t="str">
        <f t="shared" si="2"/>
        <v>Me</v>
      </c>
      <c r="E22" s="69">
        <f t="shared" si="14"/>
        <v>43880</v>
      </c>
      <c r="F22" s="75"/>
      <c r="G22" s="76" t="str">
        <f t="shared" si="3"/>
        <v>Je</v>
      </c>
      <c r="H22" s="69">
        <f t="shared" si="15"/>
        <v>43909</v>
      </c>
      <c r="I22" s="75"/>
      <c r="J22" s="76" t="str">
        <f t="shared" si="0"/>
        <v>Di</v>
      </c>
      <c r="K22" s="69">
        <f t="shared" si="16"/>
        <v>43940</v>
      </c>
      <c r="L22" s="75"/>
      <c r="M22" s="76" t="str">
        <f t="shared" si="4"/>
        <v>Ma</v>
      </c>
      <c r="N22" s="69">
        <f t="shared" si="5"/>
        <v>43970</v>
      </c>
      <c r="O22" s="75"/>
      <c r="P22" s="76" t="str">
        <f t="shared" si="6"/>
        <v>Ve</v>
      </c>
      <c r="Q22" s="69">
        <f t="shared" si="17"/>
        <v>44001</v>
      </c>
      <c r="R22" s="75"/>
      <c r="S22" s="76" t="str">
        <f t="shared" si="7"/>
        <v>Di</v>
      </c>
      <c r="T22" s="69">
        <f t="shared" si="18"/>
        <v>44031</v>
      </c>
      <c r="U22" s="72"/>
      <c r="V22" s="76" t="str">
        <f t="shared" si="8"/>
        <v>Me</v>
      </c>
      <c r="W22" s="69">
        <f t="shared" si="19"/>
        <v>44062</v>
      </c>
      <c r="X22" s="72"/>
      <c r="Y22" s="76" t="str">
        <f t="shared" si="9"/>
        <v>Sa</v>
      </c>
      <c r="Z22" s="69">
        <f t="shared" si="20"/>
        <v>44093</v>
      </c>
      <c r="AA22" s="75"/>
      <c r="AB22" s="76" t="str">
        <f t="shared" si="10"/>
        <v>Lu</v>
      </c>
      <c r="AC22" s="69">
        <f t="shared" si="21"/>
        <v>44123</v>
      </c>
      <c r="AD22" s="72"/>
      <c r="AE22" s="76" t="str">
        <f t="shared" si="11"/>
        <v>Je</v>
      </c>
      <c r="AF22" s="69">
        <f t="shared" si="22"/>
        <v>44154</v>
      </c>
      <c r="AG22" s="72"/>
      <c r="AH22" s="76" t="str">
        <f t="shared" si="12"/>
        <v>Sa</v>
      </c>
      <c r="AI22" s="69">
        <f t="shared" si="23"/>
        <v>44184</v>
      </c>
      <c r="AJ22" s="72"/>
    </row>
    <row r="23" spans="1:36" x14ac:dyDescent="0.25">
      <c r="A23" s="53" t="str">
        <f t="shared" si="1"/>
        <v>Lu</v>
      </c>
      <c r="B23" s="69">
        <f t="shared" si="13"/>
        <v>43850</v>
      </c>
      <c r="C23" s="75"/>
      <c r="D23" s="76" t="str">
        <f t="shared" si="2"/>
        <v>Je</v>
      </c>
      <c r="E23" s="69">
        <f t="shared" si="14"/>
        <v>43881</v>
      </c>
      <c r="F23" s="75"/>
      <c r="G23" s="76" t="str">
        <f t="shared" si="3"/>
        <v>Ve</v>
      </c>
      <c r="H23" s="69">
        <f t="shared" si="15"/>
        <v>43910</v>
      </c>
      <c r="I23" s="75"/>
      <c r="J23" s="76" t="str">
        <f t="shared" si="0"/>
        <v>Lu</v>
      </c>
      <c r="K23" s="69">
        <f t="shared" si="16"/>
        <v>43941</v>
      </c>
      <c r="L23" s="75"/>
      <c r="M23" s="76" t="str">
        <f t="shared" si="4"/>
        <v>Me</v>
      </c>
      <c r="N23" s="69">
        <f t="shared" si="5"/>
        <v>43971</v>
      </c>
      <c r="O23" s="75"/>
      <c r="P23" s="76" t="str">
        <f t="shared" si="6"/>
        <v>Sa</v>
      </c>
      <c r="Q23" s="69">
        <f t="shared" si="17"/>
        <v>44002</v>
      </c>
      <c r="R23" s="75"/>
      <c r="S23" s="76" t="str">
        <f t="shared" si="7"/>
        <v>Lu</v>
      </c>
      <c r="T23" s="69">
        <f t="shared" si="18"/>
        <v>44032</v>
      </c>
      <c r="U23" s="72"/>
      <c r="V23" s="76" t="str">
        <f t="shared" si="8"/>
        <v>Je</v>
      </c>
      <c r="W23" s="69">
        <f t="shared" si="19"/>
        <v>44063</v>
      </c>
      <c r="X23" s="72"/>
      <c r="Y23" s="76" t="str">
        <f t="shared" si="9"/>
        <v>Di</v>
      </c>
      <c r="Z23" s="69">
        <f t="shared" si="20"/>
        <v>44094</v>
      </c>
      <c r="AA23" s="75"/>
      <c r="AB23" s="76" t="str">
        <f t="shared" si="10"/>
        <v>Ma</v>
      </c>
      <c r="AC23" s="69">
        <f t="shared" si="21"/>
        <v>44124</v>
      </c>
      <c r="AD23" s="72"/>
      <c r="AE23" s="76" t="str">
        <f t="shared" si="11"/>
        <v>Ve</v>
      </c>
      <c r="AF23" s="69">
        <f t="shared" si="22"/>
        <v>44155</v>
      </c>
      <c r="AG23" s="72"/>
      <c r="AH23" s="76" t="str">
        <f t="shared" si="12"/>
        <v>Di</v>
      </c>
      <c r="AI23" s="69">
        <f t="shared" si="23"/>
        <v>44185</v>
      </c>
      <c r="AJ23" s="72"/>
    </row>
    <row r="24" spans="1:36" x14ac:dyDescent="0.25">
      <c r="A24" s="53" t="str">
        <f t="shared" si="1"/>
        <v>Ma</v>
      </c>
      <c r="B24" s="69">
        <f t="shared" si="13"/>
        <v>43851</v>
      </c>
      <c r="C24" s="75"/>
      <c r="D24" s="76" t="str">
        <f t="shared" si="2"/>
        <v>Ve</v>
      </c>
      <c r="E24" s="69">
        <f t="shared" si="14"/>
        <v>43882</v>
      </c>
      <c r="F24" s="75"/>
      <c r="G24" s="76" t="str">
        <f t="shared" si="3"/>
        <v>Sa</v>
      </c>
      <c r="H24" s="69">
        <f t="shared" si="15"/>
        <v>43911</v>
      </c>
      <c r="I24" s="75"/>
      <c r="J24" s="76" t="str">
        <f t="shared" si="0"/>
        <v>Ma</v>
      </c>
      <c r="K24" s="69">
        <f t="shared" si="16"/>
        <v>43942</v>
      </c>
      <c r="L24" s="75"/>
      <c r="M24" s="76" t="str">
        <f t="shared" si="4"/>
        <v>Je</v>
      </c>
      <c r="N24" s="69">
        <f t="shared" si="5"/>
        <v>43972</v>
      </c>
      <c r="O24" s="75"/>
      <c r="P24" s="76" t="str">
        <f t="shared" si="6"/>
        <v>Di</v>
      </c>
      <c r="Q24" s="69">
        <f t="shared" si="17"/>
        <v>44003</v>
      </c>
      <c r="R24" s="75"/>
      <c r="S24" s="76" t="str">
        <f t="shared" si="7"/>
        <v>Ma</v>
      </c>
      <c r="T24" s="69">
        <f t="shared" si="18"/>
        <v>44033</v>
      </c>
      <c r="U24" s="72"/>
      <c r="V24" s="76" t="str">
        <f t="shared" si="8"/>
        <v>Ve</v>
      </c>
      <c r="W24" s="69">
        <f t="shared" si="19"/>
        <v>44064</v>
      </c>
      <c r="X24" s="72"/>
      <c r="Y24" s="76" t="str">
        <f t="shared" si="9"/>
        <v>Lu</v>
      </c>
      <c r="Z24" s="69">
        <f t="shared" si="20"/>
        <v>44095</v>
      </c>
      <c r="AA24" s="75"/>
      <c r="AB24" s="76" t="str">
        <f t="shared" si="10"/>
        <v>Me</v>
      </c>
      <c r="AC24" s="69">
        <f t="shared" si="21"/>
        <v>44125</v>
      </c>
      <c r="AD24" s="72"/>
      <c r="AE24" s="76" t="str">
        <f t="shared" si="11"/>
        <v>Sa</v>
      </c>
      <c r="AF24" s="69">
        <f t="shared" si="22"/>
        <v>44156</v>
      </c>
      <c r="AG24" s="72"/>
      <c r="AH24" s="76" t="str">
        <f t="shared" si="12"/>
        <v>Lu</v>
      </c>
      <c r="AI24" s="69">
        <f t="shared" si="23"/>
        <v>44186</v>
      </c>
      <c r="AJ24" s="72"/>
    </row>
    <row r="25" spans="1:36" x14ac:dyDescent="0.25">
      <c r="A25" s="53" t="str">
        <f t="shared" si="1"/>
        <v>Me</v>
      </c>
      <c r="B25" s="69">
        <f t="shared" si="13"/>
        <v>43852</v>
      </c>
      <c r="C25" s="75"/>
      <c r="D25" s="76" t="str">
        <f t="shared" si="2"/>
        <v>Sa</v>
      </c>
      <c r="E25" s="69">
        <f t="shared" si="14"/>
        <v>43883</v>
      </c>
      <c r="F25" s="75"/>
      <c r="G25" s="76" t="str">
        <f t="shared" si="3"/>
        <v>Di</v>
      </c>
      <c r="H25" s="69">
        <f t="shared" si="15"/>
        <v>43912</v>
      </c>
      <c r="I25" s="75"/>
      <c r="J25" s="76" t="str">
        <f t="shared" si="0"/>
        <v>Me</v>
      </c>
      <c r="K25" s="69">
        <f t="shared" si="16"/>
        <v>43943</v>
      </c>
      <c r="L25" s="75"/>
      <c r="M25" s="76" t="str">
        <f t="shared" si="4"/>
        <v>Ve</v>
      </c>
      <c r="N25" s="69">
        <f t="shared" si="5"/>
        <v>43973</v>
      </c>
      <c r="O25" s="75"/>
      <c r="P25" s="76" t="str">
        <f t="shared" si="6"/>
        <v>Lu</v>
      </c>
      <c r="Q25" s="69">
        <f t="shared" si="17"/>
        <v>44004</v>
      </c>
      <c r="R25" s="75"/>
      <c r="S25" s="76" t="str">
        <f t="shared" si="7"/>
        <v>Me</v>
      </c>
      <c r="T25" s="69">
        <f t="shared" si="18"/>
        <v>44034</v>
      </c>
      <c r="U25" s="72"/>
      <c r="V25" s="76" t="str">
        <f t="shared" si="8"/>
        <v>Sa</v>
      </c>
      <c r="W25" s="69">
        <f t="shared" si="19"/>
        <v>44065</v>
      </c>
      <c r="X25" s="72"/>
      <c r="Y25" s="76" t="str">
        <f t="shared" si="9"/>
        <v>Ma</v>
      </c>
      <c r="Z25" s="69">
        <f t="shared" si="20"/>
        <v>44096</v>
      </c>
      <c r="AA25" s="75"/>
      <c r="AB25" s="76" t="str">
        <f t="shared" si="10"/>
        <v>Je</v>
      </c>
      <c r="AC25" s="69">
        <f t="shared" si="21"/>
        <v>44126</v>
      </c>
      <c r="AD25" s="72"/>
      <c r="AE25" s="76" t="str">
        <f t="shared" si="11"/>
        <v>Di</v>
      </c>
      <c r="AF25" s="69">
        <f t="shared" si="22"/>
        <v>44157</v>
      </c>
      <c r="AG25" s="72"/>
      <c r="AH25" s="76" t="str">
        <f t="shared" si="12"/>
        <v>Ma</v>
      </c>
      <c r="AI25" s="69">
        <f t="shared" si="23"/>
        <v>44187</v>
      </c>
      <c r="AJ25" s="72"/>
    </row>
    <row r="26" spans="1:36" x14ac:dyDescent="0.25">
      <c r="A26" s="53" t="str">
        <f t="shared" si="1"/>
        <v>Je</v>
      </c>
      <c r="B26" s="69">
        <f t="shared" si="13"/>
        <v>43853</v>
      </c>
      <c r="C26" s="75"/>
      <c r="D26" s="76" t="str">
        <f t="shared" si="2"/>
        <v>Di</v>
      </c>
      <c r="E26" s="69">
        <f t="shared" si="14"/>
        <v>43884</v>
      </c>
      <c r="F26" s="75"/>
      <c r="G26" s="76" t="str">
        <f t="shared" si="3"/>
        <v>Lu</v>
      </c>
      <c r="H26" s="69">
        <f t="shared" si="15"/>
        <v>43913</v>
      </c>
      <c r="I26" s="75"/>
      <c r="J26" s="76" t="str">
        <f t="shared" si="0"/>
        <v>Je</v>
      </c>
      <c r="K26" s="69">
        <f t="shared" si="16"/>
        <v>43944</v>
      </c>
      <c r="L26" s="75"/>
      <c r="M26" s="76" t="str">
        <f t="shared" si="4"/>
        <v>Sa</v>
      </c>
      <c r="N26" s="69">
        <f t="shared" si="5"/>
        <v>43974</v>
      </c>
      <c r="O26" s="75"/>
      <c r="P26" s="76" t="str">
        <f t="shared" si="6"/>
        <v>Ma</v>
      </c>
      <c r="Q26" s="69">
        <f t="shared" si="17"/>
        <v>44005</v>
      </c>
      <c r="R26" s="75"/>
      <c r="S26" s="76" t="str">
        <f t="shared" si="7"/>
        <v>Je</v>
      </c>
      <c r="T26" s="69">
        <f t="shared" si="18"/>
        <v>44035</v>
      </c>
      <c r="U26" s="72"/>
      <c r="V26" s="76" t="str">
        <f t="shared" si="8"/>
        <v>Di</v>
      </c>
      <c r="W26" s="69">
        <f t="shared" si="19"/>
        <v>44066</v>
      </c>
      <c r="X26" s="72"/>
      <c r="Y26" s="76" t="str">
        <f t="shared" si="9"/>
        <v>Me</v>
      </c>
      <c r="Z26" s="69">
        <f t="shared" si="20"/>
        <v>44097</v>
      </c>
      <c r="AA26" s="75"/>
      <c r="AB26" s="76" t="str">
        <f t="shared" si="10"/>
        <v>Ve</v>
      </c>
      <c r="AC26" s="69">
        <f t="shared" si="21"/>
        <v>44127</v>
      </c>
      <c r="AD26" s="72"/>
      <c r="AE26" s="76" t="str">
        <f t="shared" si="11"/>
        <v>Lu</v>
      </c>
      <c r="AF26" s="69">
        <f t="shared" si="22"/>
        <v>44158</v>
      </c>
      <c r="AG26" s="72"/>
      <c r="AH26" s="76" t="str">
        <f t="shared" si="12"/>
        <v>Me</v>
      </c>
      <c r="AI26" s="69">
        <f t="shared" si="23"/>
        <v>44188</v>
      </c>
      <c r="AJ26" s="72"/>
    </row>
    <row r="27" spans="1:36" x14ac:dyDescent="0.25">
      <c r="A27" s="53" t="str">
        <f t="shared" si="1"/>
        <v>Ve</v>
      </c>
      <c r="B27" s="69">
        <f t="shared" si="13"/>
        <v>43854</v>
      </c>
      <c r="C27" s="75"/>
      <c r="D27" s="76" t="str">
        <f t="shared" si="2"/>
        <v>Lu</v>
      </c>
      <c r="E27" s="69">
        <f t="shared" si="14"/>
        <v>43885</v>
      </c>
      <c r="F27" s="75"/>
      <c r="G27" s="76" t="str">
        <f t="shared" si="3"/>
        <v>Ma</v>
      </c>
      <c r="H27" s="69">
        <f t="shared" si="15"/>
        <v>43914</v>
      </c>
      <c r="I27" s="75"/>
      <c r="J27" s="76" t="str">
        <f t="shared" si="0"/>
        <v>Ve</v>
      </c>
      <c r="K27" s="69">
        <f t="shared" si="16"/>
        <v>43945</v>
      </c>
      <c r="L27" s="75"/>
      <c r="M27" s="76" t="str">
        <f t="shared" si="4"/>
        <v>Di</v>
      </c>
      <c r="N27" s="69">
        <f t="shared" si="5"/>
        <v>43975</v>
      </c>
      <c r="O27" s="75"/>
      <c r="P27" s="76" t="str">
        <f t="shared" si="6"/>
        <v>Me</v>
      </c>
      <c r="Q27" s="69">
        <f t="shared" si="17"/>
        <v>44006</v>
      </c>
      <c r="R27" s="75"/>
      <c r="S27" s="76" t="str">
        <f t="shared" si="7"/>
        <v>Ve</v>
      </c>
      <c r="T27" s="69">
        <f t="shared" si="18"/>
        <v>44036</v>
      </c>
      <c r="U27" s="72"/>
      <c r="V27" s="76" t="str">
        <f t="shared" si="8"/>
        <v>Lu</v>
      </c>
      <c r="W27" s="69">
        <f t="shared" si="19"/>
        <v>44067</v>
      </c>
      <c r="X27" s="72"/>
      <c r="Y27" s="76" t="str">
        <f t="shared" si="9"/>
        <v>Je</v>
      </c>
      <c r="Z27" s="69">
        <f t="shared" si="20"/>
        <v>44098</v>
      </c>
      <c r="AA27" s="75"/>
      <c r="AB27" s="76" t="str">
        <f t="shared" si="10"/>
        <v>Sa</v>
      </c>
      <c r="AC27" s="69">
        <f t="shared" si="21"/>
        <v>44128</v>
      </c>
      <c r="AD27" s="72"/>
      <c r="AE27" s="76" t="str">
        <f t="shared" si="11"/>
        <v>Ma</v>
      </c>
      <c r="AF27" s="69">
        <f t="shared" si="22"/>
        <v>44159</v>
      </c>
      <c r="AG27" s="72"/>
      <c r="AH27" s="76" t="str">
        <f t="shared" si="12"/>
        <v>Je</v>
      </c>
      <c r="AI27" s="69">
        <f t="shared" si="23"/>
        <v>44189</v>
      </c>
      <c r="AJ27" s="72"/>
    </row>
    <row r="28" spans="1:36" x14ac:dyDescent="0.25">
      <c r="A28" s="53" t="str">
        <f t="shared" si="1"/>
        <v>Sa</v>
      </c>
      <c r="B28" s="69">
        <f t="shared" si="13"/>
        <v>43855</v>
      </c>
      <c r="C28" s="75"/>
      <c r="D28" s="76" t="str">
        <f t="shared" si="2"/>
        <v>Ma</v>
      </c>
      <c r="E28" s="69">
        <f t="shared" si="14"/>
        <v>43886</v>
      </c>
      <c r="F28" s="75"/>
      <c r="G28" s="76" t="str">
        <f t="shared" si="3"/>
        <v>Me</v>
      </c>
      <c r="H28" s="69">
        <f t="shared" si="15"/>
        <v>43915</v>
      </c>
      <c r="I28" s="75"/>
      <c r="J28" s="76" t="str">
        <f t="shared" si="0"/>
        <v>Sa</v>
      </c>
      <c r="K28" s="69">
        <f t="shared" si="16"/>
        <v>43946</v>
      </c>
      <c r="L28" s="75"/>
      <c r="M28" s="76" t="str">
        <f t="shared" si="4"/>
        <v>Lu</v>
      </c>
      <c r="N28" s="69">
        <f t="shared" si="5"/>
        <v>43976</v>
      </c>
      <c r="O28" s="75"/>
      <c r="P28" s="76" t="str">
        <f t="shared" si="6"/>
        <v>Je</v>
      </c>
      <c r="Q28" s="69">
        <f t="shared" si="17"/>
        <v>44007</v>
      </c>
      <c r="R28" s="75"/>
      <c r="S28" s="76" t="str">
        <f t="shared" si="7"/>
        <v>Sa</v>
      </c>
      <c r="T28" s="69">
        <f t="shared" si="18"/>
        <v>44037</v>
      </c>
      <c r="U28" s="72"/>
      <c r="V28" s="76" t="str">
        <f t="shared" si="8"/>
        <v>Ma</v>
      </c>
      <c r="W28" s="69">
        <f t="shared" si="19"/>
        <v>44068</v>
      </c>
      <c r="X28" s="72"/>
      <c r="Y28" s="76" t="str">
        <f t="shared" si="9"/>
        <v>Ve</v>
      </c>
      <c r="Z28" s="69">
        <f t="shared" si="20"/>
        <v>44099</v>
      </c>
      <c r="AA28" s="75"/>
      <c r="AB28" s="76" t="str">
        <f t="shared" si="10"/>
        <v>Di</v>
      </c>
      <c r="AC28" s="69">
        <f t="shared" si="21"/>
        <v>44129</v>
      </c>
      <c r="AD28" s="72"/>
      <c r="AE28" s="76" t="str">
        <f t="shared" si="11"/>
        <v>Me</v>
      </c>
      <c r="AF28" s="69">
        <f t="shared" si="22"/>
        <v>44160</v>
      </c>
      <c r="AG28" s="72"/>
      <c r="AH28" s="76" t="str">
        <f t="shared" si="12"/>
        <v>Ve</v>
      </c>
      <c r="AI28" s="69">
        <f t="shared" si="23"/>
        <v>44190</v>
      </c>
      <c r="AJ28" s="75" t="s">
        <v>36</v>
      </c>
    </row>
    <row r="29" spans="1:36" x14ac:dyDescent="0.25">
      <c r="A29" s="53" t="str">
        <f t="shared" si="1"/>
        <v>Di</v>
      </c>
      <c r="B29" s="69">
        <f t="shared" si="13"/>
        <v>43856</v>
      </c>
      <c r="C29" s="75"/>
      <c r="D29" s="76" t="str">
        <f t="shared" si="2"/>
        <v>Me</v>
      </c>
      <c r="E29" s="69">
        <f t="shared" si="14"/>
        <v>43887</v>
      </c>
      <c r="F29" s="75"/>
      <c r="G29" s="76" t="str">
        <f t="shared" si="3"/>
        <v>Je</v>
      </c>
      <c r="H29" s="69">
        <f t="shared" si="15"/>
        <v>43916</v>
      </c>
      <c r="I29" s="75"/>
      <c r="J29" s="76" t="str">
        <f t="shared" si="0"/>
        <v>Di</v>
      </c>
      <c r="K29" s="69">
        <f t="shared" si="16"/>
        <v>43947</v>
      </c>
      <c r="L29" s="75"/>
      <c r="M29" s="76" t="str">
        <f t="shared" si="4"/>
        <v>Ma</v>
      </c>
      <c r="N29" s="69">
        <f t="shared" si="5"/>
        <v>43977</v>
      </c>
      <c r="O29" s="75"/>
      <c r="P29" s="76" t="str">
        <f t="shared" si="6"/>
        <v>Ve</v>
      </c>
      <c r="Q29" s="69">
        <f t="shared" si="17"/>
        <v>44008</v>
      </c>
      <c r="R29" s="75"/>
      <c r="S29" s="76" t="str">
        <f t="shared" si="7"/>
        <v>Di</v>
      </c>
      <c r="T29" s="69">
        <f t="shared" si="18"/>
        <v>44038</v>
      </c>
      <c r="U29" s="72"/>
      <c r="V29" s="76" t="str">
        <f t="shared" si="8"/>
        <v>Me</v>
      </c>
      <c r="W29" s="69">
        <f t="shared" si="19"/>
        <v>44069</v>
      </c>
      <c r="X29" s="72"/>
      <c r="Y29" s="76" t="str">
        <f t="shared" si="9"/>
        <v>Sa</v>
      </c>
      <c r="Z29" s="69">
        <f t="shared" si="20"/>
        <v>44100</v>
      </c>
      <c r="AA29" s="75"/>
      <c r="AB29" s="76" t="str">
        <f t="shared" si="10"/>
        <v>Lu</v>
      </c>
      <c r="AC29" s="69">
        <f t="shared" si="21"/>
        <v>44130</v>
      </c>
      <c r="AD29" s="72"/>
      <c r="AE29" s="76" t="str">
        <f t="shared" si="11"/>
        <v>Je</v>
      </c>
      <c r="AF29" s="69">
        <f t="shared" si="22"/>
        <v>44161</v>
      </c>
      <c r="AG29" s="72"/>
      <c r="AH29" s="76" t="str">
        <f t="shared" si="12"/>
        <v>Sa</v>
      </c>
      <c r="AI29" s="69">
        <f t="shared" si="23"/>
        <v>44191</v>
      </c>
      <c r="AJ29" s="75" t="s">
        <v>36</v>
      </c>
    </row>
    <row r="30" spans="1:36" x14ac:dyDescent="0.25">
      <c r="A30" s="53" t="str">
        <f t="shared" si="1"/>
        <v>Lu</v>
      </c>
      <c r="B30" s="69">
        <f t="shared" si="13"/>
        <v>43857</v>
      </c>
      <c r="C30" s="75"/>
      <c r="D30" s="76" t="str">
        <f t="shared" si="2"/>
        <v>Je</v>
      </c>
      <c r="E30" s="69">
        <f t="shared" si="14"/>
        <v>43888</v>
      </c>
      <c r="F30" s="75"/>
      <c r="G30" s="76" t="str">
        <f t="shared" si="3"/>
        <v>Ve</v>
      </c>
      <c r="H30" s="69">
        <f t="shared" si="15"/>
        <v>43917</v>
      </c>
      <c r="I30" s="75"/>
      <c r="J30" s="76" t="str">
        <f t="shared" si="0"/>
        <v>Lu</v>
      </c>
      <c r="K30" s="69">
        <f t="shared" si="16"/>
        <v>43948</v>
      </c>
      <c r="L30" s="75"/>
      <c r="M30" s="76" t="str">
        <f t="shared" si="4"/>
        <v>Me</v>
      </c>
      <c r="N30" s="69">
        <f t="shared" si="5"/>
        <v>43978</v>
      </c>
      <c r="O30" s="75"/>
      <c r="P30" s="76" t="str">
        <f t="shared" si="6"/>
        <v>Sa</v>
      </c>
      <c r="Q30" s="69">
        <f t="shared" si="17"/>
        <v>44009</v>
      </c>
      <c r="R30" s="75"/>
      <c r="S30" s="76" t="str">
        <f t="shared" si="7"/>
        <v>Lu</v>
      </c>
      <c r="T30" s="69">
        <f t="shared" si="18"/>
        <v>44039</v>
      </c>
      <c r="U30" s="72"/>
      <c r="V30" s="76" t="str">
        <f t="shared" si="8"/>
        <v>Je</v>
      </c>
      <c r="W30" s="69">
        <f t="shared" si="19"/>
        <v>44070</v>
      </c>
      <c r="X30" s="72"/>
      <c r="Y30" s="76" t="str">
        <f t="shared" si="9"/>
        <v>Di</v>
      </c>
      <c r="Z30" s="69">
        <f t="shared" si="20"/>
        <v>44101</v>
      </c>
      <c r="AA30" s="75"/>
      <c r="AB30" s="76" t="str">
        <f t="shared" si="10"/>
        <v>Ma</v>
      </c>
      <c r="AC30" s="69">
        <f t="shared" si="21"/>
        <v>44131</v>
      </c>
      <c r="AD30" s="72"/>
      <c r="AE30" s="76" t="str">
        <f t="shared" si="11"/>
        <v>Ve</v>
      </c>
      <c r="AF30" s="69">
        <f t="shared" si="22"/>
        <v>44162</v>
      </c>
      <c r="AG30" s="72"/>
      <c r="AH30" s="76" t="str">
        <f t="shared" si="12"/>
        <v>Di</v>
      </c>
      <c r="AI30" s="69">
        <f t="shared" si="23"/>
        <v>44192</v>
      </c>
      <c r="AJ30" s="72"/>
    </row>
    <row r="31" spans="1:36" x14ac:dyDescent="0.25">
      <c r="A31" s="53" t="str">
        <f t="shared" si="1"/>
        <v>Ma</v>
      </c>
      <c r="B31" s="69">
        <f t="shared" si="13"/>
        <v>43858</v>
      </c>
      <c r="C31" s="75"/>
      <c r="D31" s="76" t="str">
        <f t="shared" si="2"/>
        <v>Ve</v>
      </c>
      <c r="E31" s="69">
        <f t="shared" si="14"/>
        <v>43889</v>
      </c>
      <c r="F31" s="75"/>
      <c r="G31" s="76" t="str">
        <f t="shared" si="3"/>
        <v>Sa</v>
      </c>
      <c r="H31" s="69">
        <f t="shared" si="15"/>
        <v>43918</v>
      </c>
      <c r="I31" s="75"/>
      <c r="J31" s="76" t="str">
        <f t="shared" si="0"/>
        <v>Ma</v>
      </c>
      <c r="K31" s="69">
        <f t="shared" si="16"/>
        <v>43949</v>
      </c>
      <c r="L31" s="75"/>
      <c r="M31" s="76" t="str">
        <f t="shared" si="4"/>
        <v>Je</v>
      </c>
      <c r="N31" s="69">
        <f t="shared" si="5"/>
        <v>43979</v>
      </c>
      <c r="O31" s="75"/>
      <c r="P31" s="76" t="str">
        <f t="shared" si="6"/>
        <v>Di</v>
      </c>
      <c r="Q31" s="69">
        <f t="shared" si="17"/>
        <v>44010</v>
      </c>
      <c r="R31" s="75"/>
      <c r="S31" s="76" t="str">
        <f t="shared" si="7"/>
        <v>Ma</v>
      </c>
      <c r="T31" s="69">
        <f t="shared" si="18"/>
        <v>44040</v>
      </c>
      <c r="U31" s="72"/>
      <c r="V31" s="76" t="str">
        <f t="shared" si="8"/>
        <v>Ve</v>
      </c>
      <c r="W31" s="69">
        <f t="shared" si="19"/>
        <v>44071</v>
      </c>
      <c r="X31" s="72"/>
      <c r="Y31" s="76" t="str">
        <f t="shared" si="9"/>
        <v>Lu</v>
      </c>
      <c r="Z31" s="69">
        <f t="shared" si="20"/>
        <v>44102</v>
      </c>
      <c r="AA31" s="75"/>
      <c r="AB31" s="76" t="str">
        <f t="shared" si="10"/>
        <v>Me</v>
      </c>
      <c r="AC31" s="69">
        <f t="shared" si="21"/>
        <v>44132</v>
      </c>
      <c r="AD31" s="72"/>
      <c r="AE31" s="76" t="str">
        <f t="shared" si="11"/>
        <v>Sa</v>
      </c>
      <c r="AF31" s="69">
        <f t="shared" si="22"/>
        <v>44163</v>
      </c>
      <c r="AG31" s="72"/>
      <c r="AH31" s="76" t="str">
        <f t="shared" si="12"/>
        <v>Lu</v>
      </c>
      <c r="AI31" s="69">
        <f t="shared" si="23"/>
        <v>44193</v>
      </c>
      <c r="AJ31" s="72"/>
    </row>
    <row r="32" spans="1:36" x14ac:dyDescent="0.25">
      <c r="A32" s="53" t="str">
        <f t="shared" si="1"/>
        <v>Me</v>
      </c>
      <c r="B32" s="69">
        <f t="shared" si="13"/>
        <v>43859</v>
      </c>
      <c r="C32" s="75"/>
      <c r="D32" s="76" t="str">
        <f>IF(E32="","",CHOOSE(WEEKDAY(E32,2),"Lu","Ma","Me","Je","Ve","Sa","Di"))</f>
        <v>Sa</v>
      </c>
      <c r="E32" s="69">
        <f>IF((DAY(EOMONTH(E4,0)))=29,E31+1,"")</f>
        <v>43890</v>
      </c>
      <c r="F32" s="75"/>
      <c r="G32" s="76" t="str">
        <f t="shared" si="3"/>
        <v>Di</v>
      </c>
      <c r="H32" s="69">
        <f t="shared" si="15"/>
        <v>43919</v>
      </c>
      <c r="I32" s="75"/>
      <c r="J32" s="76" t="str">
        <f t="shared" si="0"/>
        <v>Me</v>
      </c>
      <c r="K32" s="69">
        <f t="shared" si="16"/>
        <v>43950</v>
      </c>
      <c r="L32" s="75"/>
      <c r="M32" s="76" t="str">
        <f t="shared" si="4"/>
        <v>Ve</v>
      </c>
      <c r="N32" s="69">
        <f t="shared" si="5"/>
        <v>43980</v>
      </c>
      <c r="O32" s="75"/>
      <c r="P32" s="76" t="str">
        <f t="shared" si="6"/>
        <v>Lu</v>
      </c>
      <c r="Q32" s="69">
        <f t="shared" si="17"/>
        <v>44011</v>
      </c>
      <c r="R32" s="75"/>
      <c r="S32" s="76" t="str">
        <f t="shared" si="7"/>
        <v>Me</v>
      </c>
      <c r="T32" s="69">
        <f t="shared" si="18"/>
        <v>44041</v>
      </c>
      <c r="U32" s="72"/>
      <c r="V32" s="76" t="str">
        <f t="shared" si="8"/>
        <v>Sa</v>
      </c>
      <c r="W32" s="69">
        <f t="shared" si="19"/>
        <v>44072</v>
      </c>
      <c r="X32" s="72"/>
      <c r="Y32" s="76" t="str">
        <f t="shared" si="9"/>
        <v>Ma</v>
      </c>
      <c r="Z32" s="69">
        <f t="shared" si="20"/>
        <v>44103</v>
      </c>
      <c r="AA32" s="75"/>
      <c r="AB32" s="76" t="str">
        <f t="shared" si="10"/>
        <v>Je</v>
      </c>
      <c r="AC32" s="69">
        <f t="shared" si="21"/>
        <v>44133</v>
      </c>
      <c r="AD32" s="72"/>
      <c r="AE32" s="76" t="str">
        <f t="shared" si="11"/>
        <v>Di</v>
      </c>
      <c r="AF32" s="69">
        <f t="shared" si="22"/>
        <v>44164</v>
      </c>
      <c r="AG32" s="72"/>
      <c r="AH32" s="76" t="str">
        <f t="shared" si="12"/>
        <v>Ma</v>
      </c>
      <c r="AI32" s="69">
        <f t="shared" si="23"/>
        <v>44194</v>
      </c>
      <c r="AJ32" s="72"/>
    </row>
    <row r="33" spans="1:36" x14ac:dyDescent="0.25">
      <c r="A33" s="53" t="str">
        <f t="shared" si="1"/>
        <v>Je</v>
      </c>
      <c r="B33" s="69">
        <f t="shared" si="13"/>
        <v>43860</v>
      </c>
      <c r="C33" s="75"/>
      <c r="D33" s="76"/>
      <c r="E33" s="69"/>
      <c r="F33" s="77"/>
      <c r="G33" s="76" t="str">
        <f t="shared" si="3"/>
        <v>Lu</v>
      </c>
      <c r="H33" s="69">
        <f t="shared" si="15"/>
        <v>43920</v>
      </c>
      <c r="I33" s="75"/>
      <c r="J33" s="76" t="str">
        <f t="shared" si="0"/>
        <v>Je</v>
      </c>
      <c r="K33" s="69">
        <f t="shared" si="16"/>
        <v>43951</v>
      </c>
      <c r="L33" s="75"/>
      <c r="M33" s="76" t="str">
        <f t="shared" si="4"/>
        <v>Sa</v>
      </c>
      <c r="N33" s="69">
        <f t="shared" si="5"/>
        <v>43981</v>
      </c>
      <c r="O33" s="75"/>
      <c r="P33" s="76" t="str">
        <f t="shared" si="6"/>
        <v>Ma</v>
      </c>
      <c r="Q33" s="69">
        <f t="shared" si="17"/>
        <v>44012</v>
      </c>
      <c r="R33" s="75"/>
      <c r="S33" s="76" t="str">
        <f t="shared" si="7"/>
        <v>Je</v>
      </c>
      <c r="T33" s="69">
        <f t="shared" si="18"/>
        <v>44042</v>
      </c>
      <c r="U33" s="72"/>
      <c r="V33" s="78" t="str">
        <f t="shared" si="8"/>
        <v>Di</v>
      </c>
      <c r="W33" s="70">
        <f t="shared" si="19"/>
        <v>44073</v>
      </c>
      <c r="X33" s="72"/>
      <c r="Y33" s="76" t="str">
        <f t="shared" si="9"/>
        <v>Me</v>
      </c>
      <c r="Z33" s="69">
        <f t="shared" si="20"/>
        <v>44104</v>
      </c>
      <c r="AA33" s="75"/>
      <c r="AB33" s="76" t="str">
        <f t="shared" si="10"/>
        <v>Ve</v>
      </c>
      <c r="AC33" s="69">
        <f t="shared" si="21"/>
        <v>44134</v>
      </c>
      <c r="AD33" s="72"/>
      <c r="AE33" s="76" t="str">
        <f t="shared" si="11"/>
        <v>Lu</v>
      </c>
      <c r="AF33" s="69">
        <f t="shared" si="22"/>
        <v>44165</v>
      </c>
      <c r="AG33" s="72"/>
      <c r="AH33" s="76" t="str">
        <f t="shared" si="12"/>
        <v>Me</v>
      </c>
      <c r="AI33" s="69">
        <f t="shared" si="23"/>
        <v>44195</v>
      </c>
      <c r="AJ33" s="72"/>
    </row>
    <row r="34" spans="1:36" x14ac:dyDescent="0.25">
      <c r="A34" s="54" t="str">
        <f t="shared" si="1"/>
        <v>Ve</v>
      </c>
      <c r="B34" s="70">
        <f t="shared" si="13"/>
        <v>43861</v>
      </c>
      <c r="C34" s="74"/>
      <c r="D34" s="78"/>
      <c r="E34" s="70"/>
      <c r="F34" s="79"/>
      <c r="G34" s="78" t="str">
        <f t="shared" si="3"/>
        <v>Ma</v>
      </c>
      <c r="H34" s="70">
        <f t="shared" si="15"/>
        <v>43921</v>
      </c>
      <c r="I34" s="74"/>
      <c r="J34" s="78"/>
      <c r="K34" s="80"/>
      <c r="L34" s="81"/>
      <c r="M34" s="78" t="str">
        <f t="shared" si="4"/>
        <v>Di</v>
      </c>
      <c r="N34" s="70">
        <f t="shared" si="5"/>
        <v>43982</v>
      </c>
      <c r="O34" s="74"/>
      <c r="P34" s="78"/>
      <c r="Q34" s="80"/>
      <c r="R34" s="81"/>
      <c r="S34" s="78" t="str">
        <f t="shared" si="7"/>
        <v>Ve</v>
      </c>
      <c r="T34" s="70">
        <f t="shared" si="18"/>
        <v>44043</v>
      </c>
      <c r="U34" s="73"/>
      <c r="V34" s="82" t="str">
        <f t="shared" si="8"/>
        <v>Lu</v>
      </c>
      <c r="W34" s="83">
        <f t="shared" si="19"/>
        <v>44074</v>
      </c>
      <c r="X34" s="73"/>
      <c r="Y34" s="78"/>
      <c r="Z34" s="70"/>
      <c r="AA34" s="84"/>
      <c r="AB34" s="78" t="str">
        <f t="shared" si="10"/>
        <v>Sa</v>
      </c>
      <c r="AC34" s="70">
        <f t="shared" si="21"/>
        <v>44135</v>
      </c>
      <c r="AD34" s="73"/>
      <c r="AE34" s="78"/>
      <c r="AF34" s="80"/>
      <c r="AG34" s="73"/>
      <c r="AH34" s="78" t="str">
        <f t="shared" si="12"/>
        <v>Je</v>
      </c>
      <c r="AI34" s="70">
        <f t="shared" si="23"/>
        <v>44196</v>
      </c>
      <c r="AJ34" s="73"/>
    </row>
    <row r="35" spans="1:3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</sheetData>
  <conditionalFormatting sqref="A4">
    <cfRule type="expression" dxfId="932" priority="930">
      <formula>IF(COUNTIF(Fériés,B4)&gt;0,1,0)</formula>
    </cfRule>
  </conditionalFormatting>
  <conditionalFormatting sqref="B4">
    <cfRule type="expression" dxfId="931" priority="931">
      <formula>IF(COUNTIF(Fériés,B4)&gt;0,1,0)</formula>
    </cfRule>
  </conditionalFormatting>
  <conditionalFormatting sqref="F33:F34 U4:U34 AD4:AD34 AG4:AG34 X4:X34 AJ4:AJ34 L4:L34 O4:O34 R4:R34 AA4:AA34 I4:I34 A4:F32 A33:C34">
    <cfRule type="cellIs" dxfId="930" priority="932" operator="equal">
      <formula>"Di"</formula>
    </cfRule>
    <cfRule type="cellIs" dxfId="929" priority="933" operator="equal">
      <formula>"Sa"</formula>
    </cfRule>
  </conditionalFormatting>
  <conditionalFormatting sqref="A5:A34">
    <cfRule type="expression" dxfId="928" priority="928">
      <formula>IF(COUNTIF(Fériés,B5)&gt;0,1,0)</formula>
    </cfRule>
  </conditionalFormatting>
  <conditionalFormatting sqref="B7">
    <cfRule type="expression" dxfId="927" priority="925">
      <formula>IF(WEEKDAY($B$7,2)&gt;5,1,0)</formula>
    </cfRule>
  </conditionalFormatting>
  <conditionalFormatting sqref="B4:B34">
    <cfRule type="expression" dxfId="926" priority="924">
      <formula>IF(COUNTIF(Fériés,B4)&gt;0,1,0)</formula>
    </cfRule>
    <cfRule type="expression" dxfId="925" priority="929">
      <formula>IF(WEEKDAY($B4,2)&gt;5,1,0)</formula>
    </cfRule>
  </conditionalFormatting>
  <conditionalFormatting sqref="D4:D32">
    <cfRule type="expression" dxfId="924" priority="923">
      <formula>IF(COUNTIF(Fériés,E4)&gt;0,1,0)</formula>
    </cfRule>
    <cfRule type="expression" dxfId="923" priority="926">
      <formula>IF(WEEKDAY($E4,2)&gt;5,1,0)</formula>
    </cfRule>
  </conditionalFormatting>
  <conditionalFormatting sqref="E4:E32">
    <cfRule type="expression" dxfId="922" priority="922">
      <formula>IF(COUNTIF(Fériés,E4)&gt;0,1,0)</formula>
    </cfRule>
    <cfRule type="expression" dxfId="921" priority="927">
      <formula>IF(WEEKDAY(E4,2)&gt;5,1,0)</formula>
    </cfRule>
  </conditionalFormatting>
  <conditionalFormatting sqref="G4:H34">
    <cfRule type="cellIs" dxfId="920" priority="920" operator="equal">
      <formula>"Di"</formula>
    </cfRule>
    <cfRule type="cellIs" dxfId="919" priority="921" operator="equal">
      <formula>"Sa"</formula>
    </cfRule>
  </conditionalFormatting>
  <conditionalFormatting sqref="H4:H34">
    <cfRule type="expression" dxfId="918" priority="917">
      <formula>IF(COUNTIF(Fériés,H4)&gt;0,1,0)</formula>
    </cfRule>
    <cfRule type="expression" dxfId="917" priority="919">
      <formula>IF(WEEKDAY(H4,2)&gt;5,1,0)</formula>
    </cfRule>
  </conditionalFormatting>
  <conditionalFormatting sqref="G4:G34">
    <cfRule type="expression" dxfId="916" priority="916">
      <formula>IF(COUNTIF(Fériés,H4)&gt;0,1,0)</formula>
    </cfRule>
    <cfRule type="expression" dxfId="915" priority="918">
      <formula>IF(WEEKDAY(H4,2)&gt;5,1,0)</formula>
    </cfRule>
  </conditionalFormatting>
  <conditionalFormatting sqref="J4:K33">
    <cfRule type="cellIs" dxfId="914" priority="914" operator="equal">
      <formula>"Di"</formula>
    </cfRule>
    <cfRule type="cellIs" dxfId="913" priority="915" operator="equal">
      <formula>"Sa"</formula>
    </cfRule>
  </conditionalFormatting>
  <conditionalFormatting sqref="K4:K33">
    <cfRule type="expression" dxfId="912" priority="911">
      <formula>IF(COUNTIF(Fériés,K4)&gt;0,1,0)</formula>
    </cfRule>
    <cfRule type="expression" dxfId="911" priority="913">
      <formula>IF(WEEKDAY(K4,2)&gt;5,1,0)</formula>
    </cfRule>
  </conditionalFormatting>
  <conditionalFormatting sqref="J4:J33">
    <cfRule type="expression" dxfId="910" priority="910">
      <formula>IF(COUNTIF(Fériés,K4)&gt;0,1,0)</formula>
    </cfRule>
    <cfRule type="expression" dxfId="909" priority="912">
      <formula>IF(WEEKDAY(K4,2)&gt;5,1,0)</formula>
    </cfRule>
  </conditionalFormatting>
  <conditionalFormatting sqref="M4:N34">
    <cfRule type="cellIs" dxfId="908" priority="908" operator="equal">
      <formula>"Di"</formula>
    </cfRule>
    <cfRule type="cellIs" dxfId="907" priority="909" operator="equal">
      <formula>"Sa"</formula>
    </cfRule>
  </conditionalFormatting>
  <conditionalFormatting sqref="N4:N34">
    <cfRule type="expression" dxfId="906" priority="905">
      <formula>IF(COUNTIF(Fériés,N4)&gt;0,1,0)</formula>
    </cfRule>
    <cfRule type="expression" dxfId="905" priority="907">
      <formula>IF(WEEKDAY(N4,2)&gt;5,1,0)</formula>
    </cfRule>
  </conditionalFormatting>
  <conditionalFormatting sqref="M4:M34">
    <cfRule type="expression" dxfId="904" priority="904">
      <formula>IF(COUNTIF(Fériés,N4)&gt;0,1,0)</formula>
    </cfRule>
    <cfRule type="expression" dxfId="903" priority="906">
      <formula>IF(WEEKDAY(N4,2)&gt;5,1,0)</formula>
    </cfRule>
  </conditionalFormatting>
  <conditionalFormatting sqref="P4:Q33">
    <cfRule type="cellIs" dxfId="902" priority="902" operator="equal">
      <formula>"Di"</formula>
    </cfRule>
    <cfRule type="cellIs" dxfId="901" priority="903" operator="equal">
      <formula>"Sa"</formula>
    </cfRule>
  </conditionalFormatting>
  <conditionalFormatting sqref="Q4:Q33">
    <cfRule type="expression" dxfId="900" priority="899">
      <formula>IF(COUNTIF(Fériés,Q4)&gt;0,1,0)</formula>
    </cfRule>
    <cfRule type="expression" dxfId="899" priority="901">
      <formula>IF(WEEKDAY(Q4,2)&gt;5,1,0)</formula>
    </cfRule>
  </conditionalFormatting>
  <conditionalFormatting sqref="P4:P33">
    <cfRule type="expression" dxfId="898" priority="898">
      <formula>IF(COUNTIF(Fériés,Q4)&gt;0,1,0)</formula>
    </cfRule>
    <cfRule type="expression" dxfId="897" priority="900">
      <formula>IF(WEEKDAY(Q4,2)&gt;5,1,0)</formula>
    </cfRule>
  </conditionalFormatting>
  <conditionalFormatting sqref="S4:T34">
    <cfRule type="cellIs" dxfId="896" priority="896" operator="equal">
      <formula>"Di"</formula>
    </cfRule>
    <cfRule type="cellIs" dxfId="895" priority="897" operator="equal">
      <formula>"Sa"</formula>
    </cfRule>
  </conditionalFormatting>
  <conditionalFormatting sqref="T4:T34">
    <cfRule type="expression" dxfId="894" priority="893">
      <formula>IF(COUNTIF(Fériés,T4)&gt;0,1,0)</formula>
    </cfRule>
    <cfRule type="expression" dxfId="893" priority="895">
      <formula>IF(WEEKDAY(T4,2)&gt;5,1,0)</formula>
    </cfRule>
  </conditionalFormatting>
  <conditionalFormatting sqref="S4:S34">
    <cfRule type="expression" dxfId="892" priority="892">
      <formula>IF(COUNTIF(Fériés,T4)&gt;0,1,0)</formula>
    </cfRule>
    <cfRule type="expression" dxfId="891" priority="894">
      <formula>IF(WEEKDAY(T4,2)&gt;5,1,0)</formula>
    </cfRule>
  </conditionalFormatting>
  <conditionalFormatting sqref="V4:W34">
    <cfRule type="cellIs" dxfId="890" priority="890" operator="equal">
      <formula>"Di"</formula>
    </cfRule>
    <cfRule type="cellIs" dxfId="889" priority="891" operator="equal">
      <formula>"Sa"</formula>
    </cfRule>
  </conditionalFormatting>
  <conditionalFormatting sqref="W4:W34">
    <cfRule type="expression" dxfId="888" priority="887">
      <formula>IF(COUNTIF(Fériés,W4)&gt;0,1,0)</formula>
    </cfRule>
    <cfRule type="expression" dxfId="887" priority="889">
      <formula>IF(WEEKDAY(W4,2)&gt;5,1,0)</formula>
    </cfRule>
  </conditionalFormatting>
  <conditionalFormatting sqref="V4:V34">
    <cfRule type="expression" dxfId="886" priority="886">
      <formula>IF(COUNTIF(Fériés,W4)&gt;0,1,0)</formula>
    </cfRule>
    <cfRule type="expression" dxfId="885" priority="888">
      <formula>IF(WEEKDAY(W4,2)&gt;5,1,0)</formula>
    </cfRule>
  </conditionalFormatting>
  <conditionalFormatting sqref="AH4:AI34">
    <cfRule type="cellIs" dxfId="884" priority="866" operator="equal">
      <formula>"Di"</formula>
    </cfRule>
    <cfRule type="cellIs" dxfId="883" priority="867" operator="equal">
      <formula>"Sa"</formula>
    </cfRule>
  </conditionalFormatting>
  <conditionalFormatting sqref="AI4:AI34">
    <cfRule type="expression" dxfId="882" priority="863">
      <formula>IF(COUNTIF(Fériés,AI4)&gt;0,1,0)</formula>
    </cfRule>
    <cfRule type="expression" dxfId="881" priority="865">
      <formula>IF(WEEKDAY(AI4,2)&gt;5,1,0)</formula>
    </cfRule>
  </conditionalFormatting>
  <conditionalFormatting sqref="AH4:AH34">
    <cfRule type="expression" dxfId="880" priority="862">
      <formula>IF(COUNTIF(Fériés,AI4)&gt;0,1,0)</formula>
    </cfRule>
    <cfRule type="expression" dxfId="879" priority="864">
      <formula>IF(WEEKDAY(AI4,2)&gt;5,1,0)</formula>
    </cfRule>
  </conditionalFormatting>
  <conditionalFormatting sqref="Y4:Z33">
    <cfRule type="cellIs" dxfId="878" priority="884" operator="equal">
      <formula>"Di"</formula>
    </cfRule>
    <cfRule type="cellIs" dxfId="877" priority="885" operator="equal">
      <formula>"Sa"</formula>
    </cfRule>
  </conditionalFormatting>
  <conditionalFormatting sqref="Z4:Z33">
    <cfRule type="expression" dxfId="876" priority="881">
      <formula>IF(COUNTIF(Fériés,Z4)&gt;0,1,0)</formula>
    </cfRule>
    <cfRule type="expression" dxfId="875" priority="883">
      <formula>IF(WEEKDAY(Z4,2)&gt;5,1,0)</formula>
    </cfRule>
  </conditionalFormatting>
  <conditionalFormatting sqref="Y4:Y33">
    <cfRule type="expression" dxfId="874" priority="880">
      <formula>IF(COUNTIF(Fériés,Z4)&gt;0,1,0)</formula>
    </cfRule>
    <cfRule type="expression" dxfId="873" priority="882">
      <formula>IF(WEEKDAY(Z4,2)&gt;5,1,0)</formula>
    </cfRule>
  </conditionalFormatting>
  <conditionalFormatting sqref="AB4:AC20 AB22:AC34 AC21">
    <cfRule type="cellIs" dxfId="872" priority="878" operator="equal">
      <formula>"Di"</formula>
    </cfRule>
    <cfRule type="cellIs" dxfId="871" priority="879" operator="equal">
      <formula>"Sa"</formula>
    </cfRule>
  </conditionalFormatting>
  <conditionalFormatting sqref="AC4:AC34">
    <cfRule type="expression" dxfId="870" priority="875">
      <formula>IF(COUNTIF(Fériés,AC4)&gt;0,1,0)</formula>
    </cfRule>
    <cfRule type="expression" dxfId="869" priority="877">
      <formula>IF(WEEKDAY(AC4,2)&gt;5,1,0)</formula>
    </cfRule>
  </conditionalFormatting>
  <conditionalFormatting sqref="AB4:AB20 AB22:AB34">
    <cfRule type="expression" dxfId="868" priority="874">
      <formula>IF(COUNTIF(Fériés,AC4)&gt;0,1,0)</formula>
    </cfRule>
    <cfRule type="expression" dxfId="867" priority="876">
      <formula>IF(WEEKDAY(AC4,2)&gt;5,1,0)</formula>
    </cfRule>
  </conditionalFormatting>
  <conditionalFormatting sqref="AE4:AF33">
    <cfRule type="cellIs" dxfId="866" priority="872" operator="equal">
      <formula>"Di"</formula>
    </cfRule>
    <cfRule type="cellIs" dxfId="865" priority="873" operator="equal">
      <formula>"Sa"</formula>
    </cfRule>
  </conditionalFormatting>
  <conditionalFormatting sqref="AF4:AF33">
    <cfRule type="expression" dxfId="864" priority="869">
      <formula>IF(COUNTIF(Fériés,AF4)&gt;0,1,0)</formula>
    </cfRule>
    <cfRule type="expression" dxfId="863" priority="871">
      <formula>IF(WEEKDAY(AF4,2)&gt;5,1,0)</formula>
    </cfRule>
  </conditionalFormatting>
  <conditionalFormatting sqref="AE4:AE33">
    <cfRule type="expression" dxfId="862" priority="868">
      <formula>IF(COUNTIF(Fériés,AF4)&gt;0,1,0)</formula>
    </cfRule>
    <cfRule type="expression" dxfId="861" priority="870">
      <formula>IF(WEEKDAY(AF4,2)&gt;5,1,0)</formula>
    </cfRule>
  </conditionalFormatting>
  <conditionalFormatting sqref="U8">
    <cfRule type="expression" dxfId="860" priority="861">
      <formula>OR($S$8="Di",$U$8="--")</formula>
    </cfRule>
  </conditionalFormatting>
  <conditionalFormatting sqref="U7">
    <cfRule type="expression" dxfId="859" priority="860">
      <formula>OR($S$7="Di",$U$7="--")</formula>
    </cfRule>
  </conditionalFormatting>
  <conditionalFormatting sqref="U4">
    <cfRule type="expression" dxfId="858" priority="859">
      <formula>OR($S$4="Di",$U$4="--")</formula>
    </cfRule>
  </conditionalFormatting>
  <conditionalFormatting sqref="U5">
    <cfRule type="expression" dxfId="857" priority="858">
      <formula>OR($S$5="Di",$U$5="--")</formula>
    </cfRule>
  </conditionalFormatting>
  <conditionalFormatting sqref="U6">
    <cfRule type="expression" dxfId="856" priority="857">
      <formula>OR($S$6="Di",$U$6="--")</formula>
    </cfRule>
  </conditionalFormatting>
  <conditionalFormatting sqref="U7">
    <cfRule type="expression" dxfId="855" priority="856">
      <formula>OR($S$7="Di",$U$7="--")</formula>
    </cfRule>
  </conditionalFormatting>
  <conditionalFormatting sqref="U9">
    <cfRule type="expression" dxfId="854" priority="855">
      <formula>OR($S$9="Di",$U$9="--")</formula>
    </cfRule>
  </conditionalFormatting>
  <conditionalFormatting sqref="L16">
    <cfRule type="expression" dxfId="853" priority="854">
      <formula>IF(COUNTIF(Fériés,J4)&gt;0,1,0)</formula>
    </cfRule>
  </conditionalFormatting>
  <conditionalFormatting sqref="U9">
    <cfRule type="expression" dxfId="852" priority="853">
      <formula>OR($S$9="Di",$U$9="--")</formula>
    </cfRule>
  </conditionalFormatting>
  <conditionalFormatting sqref="U10">
    <cfRule type="expression" dxfId="851" priority="852">
      <formula>OR($S$10="Di",$U$10="--")</formula>
    </cfRule>
  </conditionalFormatting>
  <conditionalFormatting sqref="U11">
    <cfRule type="expression" dxfId="850" priority="851">
      <formula>OR($S$11="Di",$U$11="--")</formula>
    </cfRule>
  </conditionalFormatting>
  <conditionalFormatting sqref="U12">
    <cfRule type="expression" dxfId="849" priority="850">
      <formula>OR($S$12="Di",$U$12="--")</formula>
    </cfRule>
  </conditionalFormatting>
  <conditionalFormatting sqref="U13">
    <cfRule type="expression" dxfId="848" priority="849">
      <formula>OR($S$13="Di",$U$13="--")</formula>
    </cfRule>
  </conditionalFormatting>
  <conditionalFormatting sqref="U14">
    <cfRule type="expression" dxfId="847" priority="848">
      <formula>OR($S$14="Di",$U$14="--")</formula>
    </cfRule>
  </conditionalFormatting>
  <conditionalFormatting sqref="U15">
    <cfRule type="expression" dxfId="846" priority="847">
      <formula>OR($S$15="Di",$U$15="--")</formula>
    </cfRule>
  </conditionalFormatting>
  <conditionalFormatting sqref="U16">
    <cfRule type="expression" dxfId="845" priority="846">
      <formula>OR($S$16="Di",$U$16="--")</formula>
    </cfRule>
  </conditionalFormatting>
  <conditionalFormatting sqref="U17">
    <cfRule type="expression" dxfId="844" priority="845">
      <formula>OR($S$17="Di",$U$17="--")</formula>
    </cfRule>
  </conditionalFormatting>
  <conditionalFormatting sqref="U18">
    <cfRule type="expression" dxfId="843" priority="844">
      <formula>OR($S$18="Di",$U$18="--")</formula>
    </cfRule>
  </conditionalFormatting>
  <conditionalFormatting sqref="U19">
    <cfRule type="expression" dxfId="842" priority="843">
      <formula>OR($S$19="Di",$U$19="--")</formula>
    </cfRule>
  </conditionalFormatting>
  <conditionalFormatting sqref="U20">
    <cfRule type="expression" dxfId="841" priority="842">
      <formula>OR($S$20="Di",$U$20="--")</formula>
    </cfRule>
  </conditionalFormatting>
  <conditionalFormatting sqref="U21">
    <cfRule type="expression" dxfId="840" priority="841">
      <formula>OR($S$21="Di",$U$21="--")</formula>
    </cfRule>
  </conditionalFormatting>
  <conditionalFormatting sqref="U22">
    <cfRule type="expression" dxfId="839" priority="840">
      <formula>OR($S$22="Di",$U$22="--")</formula>
    </cfRule>
  </conditionalFormatting>
  <conditionalFormatting sqref="U23">
    <cfRule type="expression" dxfId="838" priority="839">
      <formula>OR($S$23="Di",$U$23="--")</formula>
    </cfRule>
  </conditionalFormatting>
  <conditionalFormatting sqref="U24">
    <cfRule type="expression" dxfId="837" priority="838">
      <formula>OR($S$24="Di",$U$24="--")</formula>
    </cfRule>
  </conditionalFormatting>
  <conditionalFormatting sqref="U25">
    <cfRule type="expression" dxfId="836" priority="837">
      <formula>OR($S$25="Di",$U$25="--")</formula>
    </cfRule>
  </conditionalFormatting>
  <conditionalFormatting sqref="U26">
    <cfRule type="expression" dxfId="835" priority="836">
      <formula>OR($S$26="Di",$U$26="--")</formula>
    </cfRule>
  </conditionalFormatting>
  <conditionalFormatting sqref="U27">
    <cfRule type="expression" dxfId="834" priority="835">
      <formula>OR($S$27="Di",$U$27="--")</formula>
    </cfRule>
  </conditionalFormatting>
  <conditionalFormatting sqref="U28">
    <cfRule type="expression" dxfId="833" priority="834">
      <formula>OR($S$28="Di",$U$28="--")</formula>
    </cfRule>
  </conditionalFormatting>
  <conditionalFormatting sqref="U29">
    <cfRule type="expression" dxfId="832" priority="833">
      <formula>OR($S$29="Di",$U$29="--")</formula>
    </cfRule>
  </conditionalFormatting>
  <conditionalFormatting sqref="U30">
    <cfRule type="expression" dxfId="831" priority="832">
      <formula>OR($S$30="Di",$U$30="--")</formula>
    </cfRule>
  </conditionalFormatting>
  <conditionalFormatting sqref="U31">
    <cfRule type="expression" dxfId="830" priority="831">
      <formula>OR($S$31="Di",$U$31="--")</formula>
    </cfRule>
  </conditionalFormatting>
  <conditionalFormatting sqref="U32">
    <cfRule type="expression" dxfId="829" priority="830">
      <formula>OR($S$32="Di",$U$32="--")</formula>
    </cfRule>
  </conditionalFormatting>
  <conditionalFormatting sqref="U33">
    <cfRule type="expression" dxfId="828" priority="829">
      <formula>OR($S$33="Di",$U$33="--")</formula>
    </cfRule>
  </conditionalFormatting>
  <conditionalFormatting sqref="U34">
    <cfRule type="expression" dxfId="827" priority="828">
      <formula>OR($S$34="Di",$U$34="--")</formula>
    </cfRule>
  </conditionalFormatting>
  <conditionalFormatting sqref="X8">
    <cfRule type="expression" dxfId="826" priority="827">
      <formula>OR($S$8="Di",$U$8="--")</formula>
    </cfRule>
  </conditionalFormatting>
  <conditionalFormatting sqref="X4">
    <cfRule type="expression" dxfId="825" priority="674">
      <formula>IF(COUNTIF(Fériés,W4)&gt;0,1,0)</formula>
    </cfRule>
    <cfRule type="expression" dxfId="824" priority="826">
      <formula>OR($V$4="Di")</formula>
    </cfRule>
  </conditionalFormatting>
  <conditionalFormatting sqref="X6">
    <cfRule type="expression" dxfId="823" priority="825">
      <formula>OR($V$6="Di",$X$6="--")</formula>
    </cfRule>
  </conditionalFormatting>
  <conditionalFormatting sqref="X7">
    <cfRule type="expression" dxfId="822" priority="824">
      <formula>OR($V$7="Di")</formula>
    </cfRule>
  </conditionalFormatting>
  <conditionalFormatting sqref="X9">
    <cfRule type="expression" dxfId="821" priority="823">
      <formula>OR($V$9="Di")</formula>
    </cfRule>
  </conditionalFormatting>
  <conditionalFormatting sqref="X10">
    <cfRule type="expression" dxfId="820" priority="822">
      <formula>OR($V$10="Di")</formula>
    </cfRule>
  </conditionalFormatting>
  <conditionalFormatting sqref="X11">
    <cfRule type="expression" dxfId="819" priority="821">
      <formula>OR($V$11="Di")</formula>
    </cfRule>
  </conditionalFormatting>
  <conditionalFormatting sqref="X12">
    <cfRule type="expression" dxfId="818" priority="820">
      <formula>OR($V$12="Di")</formula>
    </cfRule>
  </conditionalFormatting>
  <conditionalFormatting sqref="X13">
    <cfRule type="expression" dxfId="817" priority="819">
      <formula>OR($V$13="Di")</formula>
    </cfRule>
  </conditionalFormatting>
  <conditionalFormatting sqref="X14">
    <cfRule type="expression" dxfId="816" priority="818">
      <formula>OR($V$14="Di")</formula>
    </cfRule>
  </conditionalFormatting>
  <conditionalFormatting sqref="X15">
    <cfRule type="expression" dxfId="815" priority="817">
      <formula>OR($V$15="Di")</formula>
    </cfRule>
  </conditionalFormatting>
  <conditionalFormatting sqref="X16">
    <cfRule type="expression" dxfId="814" priority="816">
      <formula>OR($V$16="Di")</formula>
    </cfRule>
  </conditionalFormatting>
  <conditionalFormatting sqref="X17">
    <cfRule type="expression" dxfId="813" priority="815">
      <formula>OR($V$17="Di")</formula>
    </cfRule>
  </conditionalFormatting>
  <conditionalFormatting sqref="X18">
    <cfRule type="expression" dxfId="812" priority="814">
      <formula>OR($V$18="Di")</formula>
    </cfRule>
  </conditionalFormatting>
  <conditionalFormatting sqref="X19">
    <cfRule type="expression" dxfId="811" priority="813">
      <formula>OR($V$19="Di")</formula>
    </cfRule>
  </conditionalFormatting>
  <conditionalFormatting sqref="X20">
    <cfRule type="expression" dxfId="810" priority="812">
      <formula>OR($V$20="Di")</formula>
    </cfRule>
  </conditionalFormatting>
  <conditionalFormatting sqref="X21">
    <cfRule type="expression" dxfId="809" priority="811">
      <formula>OR($V$21="Di")</formula>
    </cfRule>
  </conditionalFormatting>
  <conditionalFormatting sqref="X22">
    <cfRule type="expression" dxfId="808" priority="810">
      <formula>OR($V$22="Di")</formula>
    </cfRule>
  </conditionalFormatting>
  <conditionalFormatting sqref="X23">
    <cfRule type="expression" dxfId="807" priority="809">
      <formula>OR($V$23="Di")</formula>
    </cfRule>
  </conditionalFormatting>
  <conditionalFormatting sqref="X24">
    <cfRule type="expression" dxfId="806" priority="808">
      <formula>OR($V$24="Di")</formula>
    </cfRule>
  </conditionalFormatting>
  <conditionalFormatting sqref="X25">
    <cfRule type="expression" dxfId="805" priority="807">
      <formula>OR($V$25="Di")</formula>
    </cfRule>
  </conditionalFormatting>
  <conditionalFormatting sqref="X26">
    <cfRule type="expression" dxfId="804" priority="806">
      <formula>OR($V$26="Di")</formula>
    </cfRule>
  </conditionalFormatting>
  <conditionalFormatting sqref="X27">
    <cfRule type="expression" dxfId="803" priority="805">
      <formula>OR($V$27="Di")</formula>
    </cfRule>
  </conditionalFormatting>
  <conditionalFormatting sqref="X28">
    <cfRule type="expression" dxfId="802" priority="804">
      <formula>OR($V$28="Di")</formula>
    </cfRule>
  </conditionalFormatting>
  <conditionalFormatting sqref="X29">
    <cfRule type="expression" dxfId="801" priority="803">
      <formula>OR($V$29="Di")</formula>
    </cfRule>
  </conditionalFormatting>
  <conditionalFormatting sqref="X30">
    <cfRule type="expression" dxfId="800" priority="802">
      <formula>OR($V$30="Di")</formula>
    </cfRule>
  </conditionalFormatting>
  <conditionalFormatting sqref="X31">
    <cfRule type="expression" dxfId="799" priority="801">
      <formula>OR($V$31="Di")</formula>
    </cfRule>
  </conditionalFormatting>
  <conditionalFormatting sqref="X32">
    <cfRule type="expression" dxfId="798" priority="800">
      <formula>OR($V$32="Di")</formula>
    </cfRule>
  </conditionalFormatting>
  <conditionalFormatting sqref="X33">
    <cfRule type="expression" dxfId="797" priority="799">
      <formula>OR($V$33="Di")</formula>
    </cfRule>
  </conditionalFormatting>
  <conditionalFormatting sqref="X34">
    <cfRule type="expression" dxfId="796" priority="798">
      <formula>OR($V$34="Di")</formula>
    </cfRule>
  </conditionalFormatting>
  <conditionalFormatting sqref="X5">
    <cfRule type="expression" dxfId="795" priority="797">
      <formula>OR($V$5="Di")</formula>
    </cfRule>
  </conditionalFormatting>
  <conditionalFormatting sqref="AA8">
    <cfRule type="expression" dxfId="794" priority="796">
      <formula>OR($Y$8="Di")</formula>
    </cfRule>
  </conditionalFormatting>
  <conditionalFormatting sqref="AA4">
    <cfRule type="expression" dxfId="793" priority="795">
      <formula>OR($Y$4="Di")</formula>
    </cfRule>
  </conditionalFormatting>
  <conditionalFormatting sqref="AA6">
    <cfRule type="expression" dxfId="792" priority="794">
      <formula>OR($Y$6="Di")</formula>
    </cfRule>
  </conditionalFormatting>
  <conditionalFormatting sqref="AA7">
    <cfRule type="expression" dxfId="791" priority="793">
      <formula>OR($Y$7="Di")</formula>
    </cfRule>
  </conditionalFormatting>
  <conditionalFormatting sqref="AA9">
    <cfRule type="expression" dxfId="790" priority="792">
      <formula>OR($Y$9="Di")</formula>
    </cfRule>
  </conditionalFormatting>
  <conditionalFormatting sqref="AA10">
    <cfRule type="expression" dxfId="789" priority="791">
      <formula>OR($Y$10="Di")</formula>
    </cfRule>
  </conditionalFormatting>
  <conditionalFormatting sqref="AA11">
    <cfRule type="expression" dxfId="788" priority="790">
      <formula>OR($Y$11="Di")</formula>
    </cfRule>
  </conditionalFormatting>
  <conditionalFormatting sqref="AA12">
    <cfRule type="expression" dxfId="787" priority="789">
      <formula>OR($Y$12="Di")</formula>
    </cfRule>
  </conditionalFormatting>
  <conditionalFormatting sqref="AA13">
    <cfRule type="expression" dxfId="786" priority="788">
      <formula>OR($Y$13="Di")</formula>
    </cfRule>
  </conditionalFormatting>
  <conditionalFormatting sqref="AA14">
    <cfRule type="expression" dxfId="785" priority="787">
      <formula>OR($Y$14="Di")</formula>
    </cfRule>
  </conditionalFormatting>
  <conditionalFormatting sqref="AA15">
    <cfRule type="expression" dxfId="784" priority="786">
      <formula>OR($Y$15="Di")</formula>
    </cfRule>
  </conditionalFormatting>
  <conditionalFormatting sqref="AA16">
    <cfRule type="expression" dxfId="783" priority="785">
      <formula>OR($Y$16="Di")</formula>
    </cfRule>
  </conditionalFormatting>
  <conditionalFormatting sqref="AA17">
    <cfRule type="expression" dxfId="782" priority="784">
      <formula>OR($Y$17="Di")</formula>
    </cfRule>
  </conditionalFormatting>
  <conditionalFormatting sqref="AA18">
    <cfRule type="expression" dxfId="781" priority="783">
      <formula>OR($Y$18="Di")</formula>
    </cfRule>
  </conditionalFormatting>
  <conditionalFormatting sqref="AA19">
    <cfRule type="expression" dxfId="780" priority="782">
      <formula>OR($Y$19="Di")</formula>
    </cfRule>
  </conditionalFormatting>
  <conditionalFormatting sqref="AA20">
    <cfRule type="expression" dxfId="779" priority="781">
      <formula>OR($Y$20="Di")</formula>
    </cfRule>
  </conditionalFormatting>
  <conditionalFormatting sqref="AA21">
    <cfRule type="expression" dxfId="778" priority="780">
      <formula>OR($Y$21="Di")</formula>
    </cfRule>
  </conditionalFormatting>
  <conditionalFormatting sqref="AA22">
    <cfRule type="expression" dxfId="777" priority="779">
      <formula>OR($Y$22="Di")</formula>
    </cfRule>
  </conditionalFormatting>
  <conditionalFormatting sqref="AA23">
    <cfRule type="expression" dxfId="776" priority="778">
      <formula>OR($Y$23="Di")</formula>
    </cfRule>
  </conditionalFormatting>
  <conditionalFormatting sqref="AA24">
    <cfRule type="expression" dxfId="775" priority="777">
      <formula>OR($Y$24="Di")</formula>
    </cfRule>
  </conditionalFormatting>
  <conditionalFormatting sqref="AA25">
    <cfRule type="expression" dxfId="774" priority="776">
      <formula>OR($Y$25="Di")</formula>
    </cfRule>
  </conditionalFormatting>
  <conditionalFormatting sqref="AA26">
    <cfRule type="expression" dxfId="773" priority="775">
      <formula>OR($Y$26="Di")</formula>
    </cfRule>
  </conditionalFormatting>
  <conditionalFormatting sqref="AA27">
    <cfRule type="expression" dxfId="772" priority="774">
      <formula>OR($Y$27="Di")</formula>
    </cfRule>
  </conditionalFormatting>
  <conditionalFormatting sqref="AA28">
    <cfRule type="expression" dxfId="771" priority="773">
      <formula>OR($Y$28="Di")</formula>
    </cfRule>
  </conditionalFormatting>
  <conditionalFormatting sqref="AA29">
    <cfRule type="expression" dxfId="770" priority="772">
      <formula>OR($Y$29="Di")</formula>
    </cfRule>
  </conditionalFormatting>
  <conditionalFormatting sqref="AA30">
    <cfRule type="expression" dxfId="769" priority="771">
      <formula>OR($Y$30="Di")</formula>
    </cfRule>
  </conditionalFormatting>
  <conditionalFormatting sqref="AA31">
    <cfRule type="expression" dxfId="768" priority="770">
      <formula>OR($Y$31="Di")</formula>
    </cfRule>
  </conditionalFormatting>
  <conditionalFormatting sqref="AA32">
    <cfRule type="expression" dxfId="767" priority="769">
      <formula>OR($Y$32="Di")</formula>
    </cfRule>
  </conditionalFormatting>
  <conditionalFormatting sqref="AA33">
    <cfRule type="expression" dxfId="766" priority="768">
      <formula>OR($Y$33="Di")</formula>
    </cfRule>
  </conditionalFormatting>
  <conditionalFormatting sqref="AA5">
    <cfRule type="expression" dxfId="765" priority="767">
      <formula>OR($Y$5="Di")</formula>
    </cfRule>
  </conditionalFormatting>
  <conditionalFormatting sqref="AJ8">
    <cfRule type="expression" dxfId="764" priority="766">
      <formula>OR($AH$8="Di")</formula>
    </cfRule>
  </conditionalFormatting>
  <conditionalFormatting sqref="AJ4">
    <cfRule type="expression" dxfId="763" priority="765">
      <formula>OR($AH$4="Di")</formula>
    </cfRule>
  </conditionalFormatting>
  <conditionalFormatting sqref="AJ6">
    <cfRule type="expression" dxfId="762" priority="764">
      <formula>OR($AH$6="Di")</formula>
    </cfRule>
  </conditionalFormatting>
  <conditionalFormatting sqref="AJ7">
    <cfRule type="expression" dxfId="761" priority="763">
      <formula>OR($AH$7="Di")</formula>
    </cfRule>
  </conditionalFormatting>
  <conditionalFormatting sqref="AJ9">
    <cfRule type="expression" dxfId="760" priority="762">
      <formula>OR($AH$9="Di")</formula>
    </cfRule>
  </conditionalFormatting>
  <conditionalFormatting sqref="AJ10">
    <cfRule type="expression" dxfId="759" priority="761">
      <formula>OR($AH$10="Di")</formula>
    </cfRule>
  </conditionalFormatting>
  <conditionalFormatting sqref="AJ11">
    <cfRule type="expression" dxfId="758" priority="760">
      <formula>OR($AH$11="Di")</formula>
    </cfRule>
  </conditionalFormatting>
  <conditionalFormatting sqref="AJ12">
    <cfRule type="expression" dxfId="757" priority="759">
      <formula>OR($AH$12="Di")</formula>
    </cfRule>
  </conditionalFormatting>
  <conditionalFormatting sqref="AJ13">
    <cfRule type="expression" dxfId="756" priority="758">
      <formula>OR($AH$13="Di")</formula>
    </cfRule>
  </conditionalFormatting>
  <conditionalFormatting sqref="AJ14">
    <cfRule type="expression" dxfId="755" priority="757">
      <formula>OR($AH$14="Di")</formula>
    </cfRule>
  </conditionalFormatting>
  <conditionalFormatting sqref="AJ15">
    <cfRule type="expression" dxfId="754" priority="756">
      <formula>OR($AH$15="Di")</formula>
    </cfRule>
  </conditionalFormatting>
  <conditionalFormatting sqref="AJ16">
    <cfRule type="expression" dxfId="753" priority="755">
      <formula>OR($AH$16="Di")</formula>
    </cfRule>
  </conditionalFormatting>
  <conditionalFormatting sqref="AJ17">
    <cfRule type="expression" dxfId="752" priority="754">
      <formula>OR($AH$17="Di")</formula>
    </cfRule>
  </conditionalFormatting>
  <conditionalFormatting sqref="AJ18">
    <cfRule type="expression" dxfId="751" priority="753">
      <formula>OR($AH$18="Di")</formula>
    </cfRule>
  </conditionalFormatting>
  <conditionalFormatting sqref="AJ19">
    <cfRule type="expression" dxfId="750" priority="752">
      <formula>OR($AH$19="Di")</formula>
    </cfRule>
  </conditionalFormatting>
  <conditionalFormatting sqref="AJ20">
    <cfRule type="expression" dxfId="749" priority="751">
      <formula>OR($AH$20="Di")</formula>
    </cfRule>
  </conditionalFormatting>
  <conditionalFormatting sqref="AJ21">
    <cfRule type="expression" dxfId="748" priority="750">
      <formula>OR($AH$21="Di")</formula>
    </cfRule>
  </conditionalFormatting>
  <conditionalFormatting sqref="AJ22">
    <cfRule type="expression" dxfId="747" priority="749">
      <formula>OR($AH$22="Di")</formula>
    </cfRule>
  </conditionalFormatting>
  <conditionalFormatting sqref="AJ23">
    <cfRule type="expression" dxfId="746" priority="748">
      <formula>OR($AH$23="Di")</formula>
    </cfRule>
  </conditionalFormatting>
  <conditionalFormatting sqref="AJ24">
    <cfRule type="expression" dxfId="745" priority="747">
      <formula>OR($AH$24="Di")</formula>
    </cfRule>
  </conditionalFormatting>
  <conditionalFormatting sqref="AJ25">
    <cfRule type="expression" dxfId="744" priority="746">
      <formula>OR($AH$25="Di")</formula>
    </cfRule>
  </conditionalFormatting>
  <conditionalFormatting sqref="AJ26">
    <cfRule type="expression" dxfId="743" priority="745">
      <formula>OR($AH$26="Di")</formula>
    </cfRule>
  </conditionalFormatting>
  <conditionalFormatting sqref="AJ27">
    <cfRule type="expression" dxfId="742" priority="744">
      <formula>OR($AH$27="Di")</formula>
    </cfRule>
  </conditionalFormatting>
  <conditionalFormatting sqref="AJ28">
    <cfRule type="expression" dxfId="741" priority="743">
      <formula>OR($AH$28="Di")</formula>
    </cfRule>
  </conditionalFormatting>
  <conditionalFormatting sqref="AJ29">
    <cfRule type="expression" dxfId="740" priority="742">
      <formula>OR($AH$29="Di")</formula>
    </cfRule>
  </conditionalFormatting>
  <conditionalFormatting sqref="AJ30">
    <cfRule type="expression" dxfId="739" priority="741">
      <formula>OR($AH$30="Di")</formula>
    </cfRule>
  </conditionalFormatting>
  <conditionalFormatting sqref="AJ31">
    <cfRule type="expression" dxfId="738" priority="740">
      <formula>OR($AH$31="Di")</formula>
    </cfRule>
  </conditionalFormatting>
  <conditionalFormatting sqref="AJ32">
    <cfRule type="expression" dxfId="737" priority="739">
      <formula>OR($AH$32="Di")</formula>
    </cfRule>
  </conditionalFormatting>
  <conditionalFormatting sqref="AJ33">
    <cfRule type="expression" dxfId="736" priority="738">
      <formula>OR($AH$33="Di")</formula>
    </cfRule>
  </conditionalFormatting>
  <conditionalFormatting sqref="AJ5">
    <cfRule type="expression" dxfId="735" priority="737">
      <formula>OR($AH$5="Di")</formula>
    </cfRule>
  </conditionalFormatting>
  <conditionalFormatting sqref="AJ34">
    <cfRule type="expression" dxfId="734" priority="736">
      <formula>OR($AH$27="Di")</formula>
    </cfRule>
  </conditionalFormatting>
  <conditionalFormatting sqref="AD7">
    <cfRule type="expression" dxfId="733" priority="735">
      <formula>OR($AB$7="Di")</formula>
    </cfRule>
  </conditionalFormatting>
  <conditionalFormatting sqref="AD8">
    <cfRule type="expression" dxfId="732" priority="734">
      <formula>OR($AB$8="Di")</formula>
    </cfRule>
  </conditionalFormatting>
  <conditionalFormatting sqref="AD4">
    <cfRule type="expression" dxfId="731" priority="733">
      <formula>OR($AB$4="Di")</formula>
    </cfRule>
  </conditionalFormatting>
  <conditionalFormatting sqref="AD6">
    <cfRule type="expression" dxfId="730" priority="732">
      <formula>OR($AB$6="Di")</formula>
    </cfRule>
  </conditionalFormatting>
  <conditionalFormatting sqref="AD9">
    <cfRule type="expression" dxfId="729" priority="731">
      <formula>OR($AB$9="Di")</formula>
    </cfRule>
  </conditionalFormatting>
  <conditionalFormatting sqref="AD10">
    <cfRule type="expression" dxfId="728" priority="730">
      <formula>OR($AB$10="Di")</formula>
    </cfRule>
  </conditionalFormatting>
  <conditionalFormatting sqref="AD11">
    <cfRule type="expression" dxfId="727" priority="729">
      <formula>OR($AB$11="Di")</formula>
    </cfRule>
  </conditionalFormatting>
  <conditionalFormatting sqref="AD12">
    <cfRule type="expression" dxfId="726" priority="728">
      <formula>OR($AB$12="Di")</formula>
    </cfRule>
  </conditionalFormatting>
  <conditionalFormatting sqref="AD13">
    <cfRule type="expression" dxfId="725" priority="727">
      <formula>OR($AB$13="Di")</formula>
    </cfRule>
  </conditionalFormatting>
  <conditionalFormatting sqref="AD14">
    <cfRule type="expression" dxfId="724" priority="726">
      <formula>OR($AB$14="Di")</formula>
    </cfRule>
  </conditionalFormatting>
  <conditionalFormatting sqref="AD15">
    <cfRule type="expression" dxfId="723" priority="725">
      <formula>OR($AB$15="Di")</formula>
    </cfRule>
  </conditionalFormatting>
  <conditionalFormatting sqref="AD16">
    <cfRule type="expression" dxfId="722" priority="724">
      <formula>OR($AB$16="Di")</formula>
    </cfRule>
  </conditionalFormatting>
  <conditionalFormatting sqref="AD17">
    <cfRule type="expression" dxfId="721" priority="723">
      <formula>OR($AB$17="Di")</formula>
    </cfRule>
  </conditionalFormatting>
  <conditionalFormatting sqref="AD18">
    <cfRule type="expression" dxfId="720" priority="722">
      <formula>OR($AB$18="Di")</formula>
    </cfRule>
  </conditionalFormatting>
  <conditionalFormatting sqref="AD19">
    <cfRule type="expression" dxfId="719" priority="721">
      <formula>OR($AB$19="Di")</formula>
    </cfRule>
  </conditionalFormatting>
  <conditionalFormatting sqref="AD20">
    <cfRule type="expression" dxfId="718" priority="720">
      <formula>OR($AB$20="Di")</formula>
    </cfRule>
  </conditionalFormatting>
  <conditionalFormatting sqref="AD21">
    <cfRule type="expression" dxfId="717" priority="719">
      <formula>OR($AB$21="Di")</formula>
    </cfRule>
  </conditionalFormatting>
  <conditionalFormatting sqref="AD22">
    <cfRule type="expression" dxfId="716" priority="718">
      <formula>OR($AB$22="Di")</formula>
    </cfRule>
  </conditionalFormatting>
  <conditionalFormatting sqref="AD23">
    <cfRule type="expression" dxfId="715" priority="717">
      <formula>OR($AB$23="Di")</formula>
    </cfRule>
  </conditionalFormatting>
  <conditionalFormatting sqref="AD24">
    <cfRule type="expression" dxfId="714" priority="716">
      <formula>OR($AB$24="Di")</formula>
    </cfRule>
  </conditionalFormatting>
  <conditionalFormatting sqref="AD25">
    <cfRule type="expression" dxfId="713" priority="715">
      <formula>OR($AB$25="Di")</formula>
    </cfRule>
  </conditionalFormatting>
  <conditionalFormatting sqref="AD26">
    <cfRule type="expression" dxfId="712" priority="714">
      <formula>OR($AB$26="Di")</formula>
    </cfRule>
  </conditionalFormatting>
  <conditionalFormatting sqref="AD27">
    <cfRule type="expression" dxfId="711" priority="713">
      <formula>OR($AB$27="Di")</formula>
    </cfRule>
  </conditionalFormatting>
  <conditionalFormatting sqref="AD28">
    <cfRule type="expression" dxfId="710" priority="712">
      <formula>OR($AB$28="Di")</formula>
    </cfRule>
  </conditionalFormatting>
  <conditionalFormatting sqref="AD29">
    <cfRule type="expression" dxfId="709" priority="711">
      <formula>OR($AB$29="Di")</formula>
    </cfRule>
  </conditionalFormatting>
  <conditionalFormatting sqref="AD30">
    <cfRule type="expression" dxfId="708" priority="710">
      <formula>OR($AB$30="Di")</formula>
    </cfRule>
  </conditionalFormatting>
  <conditionalFormatting sqref="AD31">
    <cfRule type="expression" dxfId="707" priority="709">
      <formula>OR($AB$31="Di")</formula>
    </cfRule>
  </conditionalFormatting>
  <conditionalFormatting sqref="AD32">
    <cfRule type="expression" dxfId="706" priority="708">
      <formula>OR($AB$32="Di")</formula>
    </cfRule>
  </conditionalFormatting>
  <conditionalFormatting sqref="AD33">
    <cfRule type="expression" dxfId="705" priority="707">
      <formula>OR($AB$33="Di")</formula>
    </cfRule>
  </conditionalFormatting>
  <conditionalFormatting sqref="AD5">
    <cfRule type="expression" dxfId="704" priority="706">
      <formula>OR($AB$5="Di")</formula>
    </cfRule>
  </conditionalFormatting>
  <conditionalFormatting sqref="AD34">
    <cfRule type="expression" dxfId="703" priority="705">
      <formula>OR($AB$34="Di")</formula>
    </cfRule>
  </conditionalFormatting>
  <conditionalFormatting sqref="AG7">
    <cfRule type="expression" dxfId="702" priority="704">
      <formula>OR($AE$7="Di")</formula>
    </cfRule>
  </conditionalFormatting>
  <conditionalFormatting sqref="AG8">
    <cfRule type="expression" dxfId="701" priority="703">
      <formula>OR($AE$8="Di")</formula>
    </cfRule>
  </conditionalFormatting>
  <conditionalFormatting sqref="AG4">
    <cfRule type="expression" dxfId="700" priority="702">
      <formula>OR($AE$4="Di")</formula>
    </cfRule>
  </conditionalFormatting>
  <conditionalFormatting sqref="AG6">
    <cfRule type="expression" dxfId="699" priority="701">
      <formula>OR($AE$6="Di")</formula>
    </cfRule>
  </conditionalFormatting>
  <conditionalFormatting sqref="AG9">
    <cfRule type="expression" dxfId="698" priority="700">
      <formula>OR($AE$9="Di")</formula>
    </cfRule>
  </conditionalFormatting>
  <conditionalFormatting sqref="AG10">
    <cfRule type="expression" dxfId="697" priority="699">
      <formula>OR($AE$10="Di")</formula>
    </cfRule>
  </conditionalFormatting>
  <conditionalFormatting sqref="AG11">
    <cfRule type="expression" dxfId="696" priority="698">
      <formula>OR($AE$11="Di")</formula>
    </cfRule>
  </conditionalFormatting>
  <conditionalFormatting sqref="AG12">
    <cfRule type="expression" dxfId="695" priority="697">
      <formula>OR($AE$12="Di")</formula>
    </cfRule>
  </conditionalFormatting>
  <conditionalFormatting sqref="AG13">
    <cfRule type="expression" dxfId="694" priority="696">
      <formula>OR($AE$13="Di")</formula>
    </cfRule>
  </conditionalFormatting>
  <conditionalFormatting sqref="AG14">
    <cfRule type="expression" dxfId="693" priority="695">
      <formula>OR($AE$14="Di")</formula>
    </cfRule>
  </conditionalFormatting>
  <conditionalFormatting sqref="AG15">
    <cfRule type="expression" dxfId="692" priority="694">
      <formula>OR($AE$15="Di")</formula>
    </cfRule>
  </conditionalFormatting>
  <conditionalFormatting sqref="AG16">
    <cfRule type="expression" dxfId="691" priority="693">
      <formula>OR($AB$16="Di")</formula>
    </cfRule>
  </conditionalFormatting>
  <conditionalFormatting sqref="AG17">
    <cfRule type="expression" dxfId="690" priority="692">
      <formula>OR($AB$17="Di")</formula>
    </cfRule>
  </conditionalFormatting>
  <conditionalFormatting sqref="AG18">
    <cfRule type="expression" dxfId="689" priority="691">
      <formula>OR($AB$18="Di")</formula>
    </cfRule>
  </conditionalFormatting>
  <conditionalFormatting sqref="AG19">
    <cfRule type="expression" dxfId="688" priority="690">
      <formula>OR($AB$19="Di")</formula>
    </cfRule>
  </conditionalFormatting>
  <conditionalFormatting sqref="AG20">
    <cfRule type="expression" dxfId="687" priority="689">
      <formula>OR($AB$20="Di")</formula>
    </cfRule>
  </conditionalFormatting>
  <conditionalFormatting sqref="AG21">
    <cfRule type="expression" dxfId="686" priority="688">
      <formula>OR($AB$21="Di")</formula>
    </cfRule>
  </conditionalFormatting>
  <conditionalFormatting sqref="AG22">
    <cfRule type="expression" dxfId="685" priority="687">
      <formula>OR($AE$22="Di")</formula>
    </cfRule>
  </conditionalFormatting>
  <conditionalFormatting sqref="AG23">
    <cfRule type="expression" dxfId="684" priority="686">
      <formula>OR($AE$23="Di")</formula>
    </cfRule>
  </conditionalFormatting>
  <conditionalFormatting sqref="AG24">
    <cfRule type="expression" dxfId="683" priority="685">
      <formula>OR($AE$24="Di")</formula>
    </cfRule>
  </conditionalFormatting>
  <conditionalFormatting sqref="AG25">
    <cfRule type="expression" dxfId="682" priority="684">
      <formula>OR($AE$25="Di")</formula>
    </cfRule>
  </conditionalFormatting>
  <conditionalFormatting sqref="AG26">
    <cfRule type="expression" dxfId="681" priority="683">
      <formula>OR($AE$26="Di")</formula>
    </cfRule>
  </conditionalFormatting>
  <conditionalFormatting sqref="AG27">
    <cfRule type="expression" dxfId="680" priority="682">
      <formula>OR($AE$27="Di")</formula>
    </cfRule>
  </conditionalFormatting>
  <conditionalFormatting sqref="AG28">
    <cfRule type="expression" dxfId="679" priority="681">
      <formula>OR($AE$28="Di")</formula>
    </cfRule>
  </conditionalFormatting>
  <conditionalFormatting sqref="AG29">
    <cfRule type="expression" dxfId="678" priority="680">
      <formula>OR($AE$29="Di")</formula>
    </cfRule>
  </conditionalFormatting>
  <conditionalFormatting sqref="AG30">
    <cfRule type="expression" dxfId="677" priority="679">
      <formula>OR($AE$30="Di")</formula>
    </cfRule>
  </conditionalFormatting>
  <conditionalFormatting sqref="AG31">
    <cfRule type="expression" dxfId="676" priority="678">
      <formula>OR($AE$31="Di")</formula>
    </cfRule>
  </conditionalFormatting>
  <conditionalFormatting sqref="AG32">
    <cfRule type="expression" dxfId="675" priority="677">
      <formula>OR($AE$32="Di")</formula>
    </cfRule>
  </conditionalFormatting>
  <conditionalFormatting sqref="AG33">
    <cfRule type="expression" dxfId="674" priority="676">
      <formula>OR($AB$33="Di")</formula>
    </cfRule>
  </conditionalFormatting>
  <conditionalFormatting sqref="AG5">
    <cfRule type="expression" dxfId="673" priority="675">
      <formula>OR($AE$5="Di")</formula>
    </cfRule>
  </conditionalFormatting>
  <conditionalFormatting sqref="O4">
    <cfRule type="expression" dxfId="672" priority="673">
      <formula>IF(COUNTIF(Fériés,N4)&gt;0,1,0)</formula>
    </cfRule>
  </conditionalFormatting>
  <conditionalFormatting sqref="AJ29">
    <cfRule type="expression" dxfId="671" priority="671">
      <formula>IF(COUNTIF(Fériés,AI29)&gt;0,1,0)</formula>
    </cfRule>
    <cfRule type="expression" dxfId="670" priority="672">
      <formula>OR($V$4="Di")</formula>
    </cfRule>
  </conditionalFormatting>
  <conditionalFormatting sqref="AJ28">
    <cfRule type="expression" dxfId="669" priority="670">
      <formula>OR($AH$29="Di")</formula>
    </cfRule>
  </conditionalFormatting>
  <conditionalFormatting sqref="AJ28">
    <cfRule type="expression" dxfId="668" priority="668">
      <formula>IF(COUNTIF(Fériés,AI28)&gt;0,1,0)</formula>
    </cfRule>
    <cfRule type="expression" dxfId="667" priority="669">
      <formula>OR($V$4="Di")</formula>
    </cfRule>
  </conditionalFormatting>
  <conditionalFormatting sqref="O4">
    <cfRule type="expression" dxfId="666" priority="667">
      <formula>IF(COUNTIF(Fériés,N4)&gt;0,1,0)</formula>
    </cfRule>
  </conditionalFormatting>
  <conditionalFormatting sqref="I4">
    <cfRule type="expression" dxfId="665" priority="666">
      <formula>IF(COUNTIF(Fériés,H4)&gt;0,1,0)</formula>
    </cfRule>
  </conditionalFormatting>
  <conditionalFormatting sqref="C4">
    <cfRule type="expression" dxfId="664" priority="665">
      <formula>IF(COUNTIF(Fériés,B4)&gt;0,1,0)</formula>
    </cfRule>
  </conditionalFormatting>
  <conditionalFormatting sqref="C5">
    <cfRule type="expression" dxfId="663" priority="664">
      <formula>IF(COUNTIF(Fériés,B5)&gt;0,1,0)</formula>
    </cfRule>
  </conditionalFormatting>
  <conditionalFormatting sqref="R7">
    <cfRule type="expression" dxfId="662" priority="663">
      <formula>OR($P$7="Di")</formula>
    </cfRule>
  </conditionalFormatting>
  <conditionalFormatting sqref="R8">
    <cfRule type="expression" dxfId="661" priority="662">
      <formula>OR($P$8="Di")</formula>
    </cfRule>
  </conditionalFormatting>
  <conditionalFormatting sqref="R6">
    <cfRule type="expression" dxfId="660" priority="661">
      <formula>OR($P$6="Di")</formula>
    </cfRule>
  </conditionalFormatting>
  <conditionalFormatting sqref="R9">
    <cfRule type="expression" dxfId="659" priority="660">
      <formula>OR($P$9="Di")</formula>
    </cfRule>
  </conditionalFormatting>
  <conditionalFormatting sqref="R10">
    <cfRule type="expression" dxfId="658" priority="659">
      <formula>OR($P$10="Di")</formula>
    </cfRule>
  </conditionalFormatting>
  <conditionalFormatting sqref="R11">
    <cfRule type="expression" dxfId="657" priority="658">
      <formula>OR($P$11="Di")</formula>
    </cfRule>
  </conditionalFormatting>
  <conditionalFormatting sqref="R12">
    <cfRule type="expression" dxfId="656" priority="657">
      <formula>OR($P$12="Di")</formula>
    </cfRule>
  </conditionalFormatting>
  <conditionalFormatting sqref="R13">
    <cfRule type="expression" dxfId="655" priority="656">
      <formula>OR($P$13="Di")</formula>
    </cfRule>
  </conditionalFormatting>
  <conditionalFormatting sqref="R14">
    <cfRule type="expression" dxfId="654" priority="655">
      <formula>OR($P$14="Di")</formula>
    </cfRule>
  </conditionalFormatting>
  <conditionalFormatting sqref="R15">
    <cfRule type="expression" dxfId="653" priority="654">
      <formula>OR($P$15="Di")</formula>
    </cfRule>
  </conditionalFormatting>
  <conditionalFormatting sqref="R16">
    <cfRule type="expression" dxfId="652" priority="653">
      <formula>OR($P$16="Di")</formula>
    </cfRule>
  </conditionalFormatting>
  <conditionalFormatting sqref="R17">
    <cfRule type="expression" dxfId="651" priority="652">
      <formula>OR($P$17="Di")</formula>
    </cfRule>
  </conditionalFormatting>
  <conditionalFormatting sqref="R18">
    <cfRule type="expression" dxfId="650" priority="651">
      <formula>OR($P$18="Di")</formula>
    </cfRule>
  </conditionalFormatting>
  <conditionalFormatting sqref="R19">
    <cfRule type="expression" dxfId="649" priority="650">
      <formula>OR($P$19="Di")</formula>
    </cfRule>
  </conditionalFormatting>
  <conditionalFormatting sqref="R20">
    <cfRule type="expression" dxfId="648" priority="649">
      <formula>OR($P$20="Di")</formula>
    </cfRule>
  </conditionalFormatting>
  <conditionalFormatting sqref="R21">
    <cfRule type="expression" dxfId="647" priority="648">
      <formula>OR($P$21="Di")</formula>
    </cfRule>
  </conditionalFormatting>
  <conditionalFormatting sqref="R22">
    <cfRule type="expression" dxfId="646" priority="647">
      <formula>OR($P$22="Di")</formula>
    </cfRule>
  </conditionalFormatting>
  <conditionalFormatting sqref="R23">
    <cfRule type="expression" dxfId="645" priority="646">
      <formula>OR($P$23="Di")</formula>
    </cfRule>
  </conditionalFormatting>
  <conditionalFormatting sqref="R24">
    <cfRule type="expression" dxfId="644" priority="645">
      <formula>OR($P$24="Di")</formula>
    </cfRule>
  </conditionalFormatting>
  <conditionalFormatting sqref="R25">
    <cfRule type="expression" dxfId="643" priority="644">
      <formula>OR($P$25="Di")</formula>
    </cfRule>
  </conditionalFormatting>
  <conditionalFormatting sqref="R26">
    <cfRule type="expression" dxfId="642" priority="643">
      <formula>OR($P$26="Di")</formula>
    </cfRule>
  </conditionalFormatting>
  <conditionalFormatting sqref="R27">
    <cfRule type="expression" dxfId="641" priority="642">
      <formula>OR($P$27="Di")</formula>
    </cfRule>
  </conditionalFormatting>
  <conditionalFormatting sqref="R28">
    <cfRule type="expression" dxfId="640" priority="641">
      <formula>OR($P$28="Di")</formula>
    </cfRule>
  </conditionalFormatting>
  <conditionalFormatting sqref="R29">
    <cfRule type="expression" dxfId="639" priority="640">
      <formula>OR($P$29="Di")</formula>
    </cfRule>
  </conditionalFormatting>
  <conditionalFormatting sqref="R30">
    <cfRule type="expression" dxfId="638" priority="639">
      <formula>OR($P$30="Di")</formula>
    </cfRule>
  </conditionalFormatting>
  <conditionalFormatting sqref="R31">
    <cfRule type="expression" dxfId="637" priority="638">
      <formula>OR($P$31="Di")</formula>
    </cfRule>
  </conditionalFormatting>
  <conditionalFormatting sqref="R32">
    <cfRule type="expression" dxfId="636" priority="637">
      <formula>OR($P$32="Di")</formula>
    </cfRule>
  </conditionalFormatting>
  <conditionalFormatting sqref="R33">
    <cfRule type="expression" dxfId="635" priority="636">
      <formula>OR($P$33="Di")</formula>
    </cfRule>
  </conditionalFormatting>
  <conditionalFormatting sqref="L5">
    <cfRule type="expression" dxfId="634" priority="635">
      <formula>OR($J$5="Di")</formula>
    </cfRule>
  </conditionalFormatting>
  <conditionalFormatting sqref="O6">
    <cfRule type="expression" dxfId="633" priority="634">
      <formula>OR($M$6="Di")</formula>
    </cfRule>
  </conditionalFormatting>
  <conditionalFormatting sqref="O8">
    <cfRule type="expression" dxfId="632" priority="633">
      <formula>OR($M$8="Di")</formula>
    </cfRule>
  </conditionalFormatting>
  <conditionalFormatting sqref="O9">
    <cfRule type="expression" dxfId="631" priority="632">
      <formula>OR($M$9="Di")</formula>
    </cfRule>
  </conditionalFormatting>
  <conditionalFormatting sqref="O10">
    <cfRule type="expression" dxfId="630" priority="631">
      <formula>OR($M$10="Di")</formula>
    </cfRule>
  </conditionalFormatting>
  <conditionalFormatting sqref="O11">
    <cfRule type="expression" dxfId="629" priority="630">
      <formula>OR($M$11="Di")</formula>
    </cfRule>
  </conditionalFormatting>
  <conditionalFormatting sqref="O12">
    <cfRule type="expression" dxfId="628" priority="629">
      <formula>OR($M$12="Di")</formula>
    </cfRule>
  </conditionalFormatting>
  <conditionalFormatting sqref="O13">
    <cfRule type="expression" dxfId="627" priority="628">
      <formula>OR($M$13="Di")</formula>
    </cfRule>
  </conditionalFormatting>
  <conditionalFormatting sqref="O14">
    <cfRule type="expression" dxfId="626" priority="627">
      <formula>OR($M$14="Di")</formula>
    </cfRule>
  </conditionalFormatting>
  <conditionalFormatting sqref="O15">
    <cfRule type="expression" dxfId="625" priority="626">
      <formula>OR($M$15="Di")</formula>
    </cfRule>
  </conditionalFormatting>
  <conditionalFormatting sqref="O16">
    <cfRule type="expression" dxfId="624" priority="625">
      <formula>OR($M$16="Di")</formula>
    </cfRule>
  </conditionalFormatting>
  <conditionalFormatting sqref="O17">
    <cfRule type="expression" dxfId="623" priority="624">
      <formula>OR($M$17="Di")</formula>
    </cfRule>
  </conditionalFormatting>
  <conditionalFormatting sqref="O18">
    <cfRule type="expression" dxfId="622" priority="623">
      <formula>OR($M$18="Di")</formula>
    </cfRule>
  </conditionalFormatting>
  <conditionalFormatting sqref="O19">
    <cfRule type="expression" dxfId="621" priority="622">
      <formula>OR($M$19="Di")</formula>
    </cfRule>
  </conditionalFormatting>
  <conditionalFormatting sqref="O20">
    <cfRule type="expression" dxfId="620" priority="621">
      <formula>OR($M$20="Di")</formula>
    </cfRule>
  </conditionalFormatting>
  <conditionalFormatting sqref="O21">
    <cfRule type="expression" dxfId="619" priority="620">
      <formula>OR($M$21="Di")</formula>
    </cfRule>
  </conditionalFormatting>
  <conditionalFormatting sqref="O22">
    <cfRule type="expression" dxfId="618" priority="619">
      <formula>OR($M$22="Di")</formula>
    </cfRule>
  </conditionalFormatting>
  <conditionalFormatting sqref="O23">
    <cfRule type="expression" dxfId="617" priority="618">
      <formula>OR($M$23="Di")</formula>
    </cfRule>
  </conditionalFormatting>
  <conditionalFormatting sqref="O24">
    <cfRule type="expression" dxfId="616" priority="617">
      <formula>OR($M$24="Di")</formula>
    </cfRule>
  </conditionalFormatting>
  <conditionalFormatting sqref="O25">
    <cfRule type="expression" dxfId="615" priority="616">
      <formula>OR($M$25="Di")</formula>
    </cfRule>
  </conditionalFormatting>
  <conditionalFormatting sqref="O26">
    <cfRule type="expression" dxfId="614" priority="615">
      <formula>OR($M$26="Di")</formula>
    </cfRule>
  </conditionalFormatting>
  <conditionalFormatting sqref="O27">
    <cfRule type="expression" dxfId="613" priority="614">
      <formula>OR($M$27="Di")</formula>
    </cfRule>
  </conditionalFormatting>
  <conditionalFormatting sqref="O28">
    <cfRule type="expression" dxfId="612" priority="613">
      <formula>OR($M$28="Di")</formula>
    </cfRule>
  </conditionalFormatting>
  <conditionalFormatting sqref="O29">
    <cfRule type="expression" dxfId="611" priority="612">
      <formula>OR($M$29="Di")</formula>
    </cfRule>
  </conditionalFormatting>
  <conditionalFormatting sqref="O30">
    <cfRule type="expression" dxfId="610" priority="611">
      <formula>OR($M$30="Di")</formula>
    </cfRule>
  </conditionalFormatting>
  <conditionalFormatting sqref="O31">
    <cfRule type="expression" dxfId="609" priority="610">
      <formula>OR($M$31="Di")</formula>
    </cfRule>
  </conditionalFormatting>
  <conditionalFormatting sqref="O32">
    <cfRule type="expression" dxfId="608" priority="609">
      <formula>OR($M$32="Di")</formula>
    </cfRule>
  </conditionalFormatting>
  <conditionalFormatting sqref="O33">
    <cfRule type="expression" dxfId="607" priority="608">
      <formula>OR($M$33="Di")</formula>
    </cfRule>
  </conditionalFormatting>
  <conditionalFormatting sqref="O34">
    <cfRule type="expression" dxfId="606" priority="607">
      <formula>OR($M$34="Di")</formula>
    </cfRule>
  </conditionalFormatting>
  <conditionalFormatting sqref="L4">
    <cfRule type="expression" dxfId="605" priority="606">
      <formula>IF(COUNTIF(Fériés,K4)&gt;0,1,0)</formula>
    </cfRule>
  </conditionalFormatting>
  <conditionalFormatting sqref="L4">
    <cfRule type="expression" dxfId="604" priority="604">
      <formula>IF(COUNTIF(Fériés,K4)&gt;0,1,0)</formula>
    </cfRule>
    <cfRule type="expression" dxfId="603" priority="605">
      <formula>OR($J$4="Di")</formula>
    </cfRule>
  </conditionalFormatting>
  <conditionalFormatting sqref="L6">
    <cfRule type="expression" dxfId="602" priority="603">
      <formula>OR($J$6="Di")</formula>
    </cfRule>
  </conditionalFormatting>
  <conditionalFormatting sqref="L7">
    <cfRule type="expression" dxfId="601" priority="602">
      <formula>OR($J$7="Di")</formula>
    </cfRule>
  </conditionalFormatting>
  <conditionalFormatting sqref="O4">
    <cfRule type="expression" dxfId="600" priority="601">
      <formula>IF(COUNTIF(Fériés,N4)&gt;0,1,0)</formula>
    </cfRule>
  </conditionalFormatting>
  <conditionalFormatting sqref="O4">
    <cfRule type="expression" dxfId="599" priority="599">
      <formula>IF(COUNTIF(Fériés,N4)&gt;0,1,0)</formula>
    </cfRule>
    <cfRule type="expression" dxfId="598" priority="600">
      <formula>OR($M$4="Di")</formula>
    </cfRule>
  </conditionalFormatting>
  <conditionalFormatting sqref="X4">
    <cfRule type="expression" dxfId="597" priority="598">
      <formula>IF(COUNTIF(Fériés,W4)&gt;0,1,0)</formula>
    </cfRule>
  </conditionalFormatting>
  <conditionalFormatting sqref="X4">
    <cfRule type="expression" dxfId="596" priority="597">
      <formula>IF(COUNTIF(Fériés,W4)&gt;0,1,0)</formula>
    </cfRule>
  </conditionalFormatting>
  <conditionalFormatting sqref="X4">
    <cfRule type="expression" dxfId="595" priority="596">
      <formula>IF(COUNTIF(Fériés,W4)&gt;0,1,0)</formula>
    </cfRule>
  </conditionalFormatting>
  <conditionalFormatting sqref="AJ28">
    <cfRule type="expression" dxfId="594" priority="594">
      <formula>IF(COUNTIF(Fériés,AI28)&gt;0,1,0)</formula>
    </cfRule>
    <cfRule type="expression" dxfId="593" priority="595">
      <formula>OR($V$4="Di")</formula>
    </cfRule>
  </conditionalFormatting>
  <conditionalFormatting sqref="AJ28">
    <cfRule type="expression" dxfId="592" priority="593">
      <formula>IF(COUNTIF(Fériés,AI28)&gt;0,1,0)</formula>
    </cfRule>
  </conditionalFormatting>
  <conditionalFormatting sqref="AJ28">
    <cfRule type="expression" dxfId="591" priority="591">
      <formula>IF(COUNTIF(Fériés,AI28)&gt;0,1,0)</formula>
    </cfRule>
    <cfRule type="expression" dxfId="590" priority="592">
      <formula>OR($V$4="Di")</formula>
    </cfRule>
  </conditionalFormatting>
  <conditionalFormatting sqref="AJ28">
    <cfRule type="expression" dxfId="589" priority="590">
      <formula>IF(COUNTIF(Fériés,AI28)&gt;0,1,0)</formula>
    </cfRule>
  </conditionalFormatting>
  <conditionalFormatting sqref="AJ28">
    <cfRule type="expression" dxfId="588" priority="588">
      <formula>IF(COUNTIF(Fériés,AI28)&gt;0,1,0)</formula>
    </cfRule>
    <cfRule type="expression" dxfId="587" priority="589">
      <formula>OR($J$4="Di")</formula>
    </cfRule>
  </conditionalFormatting>
  <conditionalFormatting sqref="AJ29">
    <cfRule type="expression" dxfId="586" priority="586">
      <formula>IF(COUNTIF(Fériés,AI29)&gt;0,1,0)</formula>
    </cfRule>
    <cfRule type="expression" dxfId="585" priority="587">
      <formula>OR($V$4="Di")</formula>
    </cfRule>
  </conditionalFormatting>
  <conditionalFormatting sqref="AJ29">
    <cfRule type="expression" dxfId="584" priority="585">
      <formula>IF(COUNTIF(Fériés,AI29)&gt;0,1,0)</formula>
    </cfRule>
  </conditionalFormatting>
  <conditionalFormatting sqref="AJ29">
    <cfRule type="expression" dxfId="583" priority="583">
      <formula>IF(COUNTIF(Fériés,AI29)&gt;0,1,0)</formula>
    </cfRule>
    <cfRule type="expression" dxfId="582" priority="584">
      <formula>OR($V$4="Di")</formula>
    </cfRule>
  </conditionalFormatting>
  <conditionalFormatting sqref="AJ29">
    <cfRule type="expression" dxfId="581" priority="582">
      <formula>IF(COUNTIF(Fériés,AI29)&gt;0,1,0)</formula>
    </cfRule>
  </conditionalFormatting>
  <conditionalFormatting sqref="AJ29">
    <cfRule type="expression" dxfId="580" priority="580">
      <formula>IF(COUNTIF(Fériés,AI29)&gt;0,1,0)</formula>
    </cfRule>
    <cfRule type="expression" dxfId="579" priority="581">
      <formula>OR($J$4="Di")</formula>
    </cfRule>
  </conditionalFormatting>
  <conditionalFormatting sqref="I4">
    <cfRule type="expression" dxfId="578" priority="579">
      <formula>IF(COUNTIF(Fériés,H4)&gt;0,1,0)</formula>
    </cfRule>
  </conditionalFormatting>
  <conditionalFormatting sqref="I4">
    <cfRule type="expression" dxfId="577" priority="578">
      <formula>IF(COUNTIF(Fériés,H4)&gt;0,1,0)</formula>
    </cfRule>
  </conditionalFormatting>
  <conditionalFormatting sqref="I4">
    <cfRule type="expression" dxfId="576" priority="576">
      <formula>IF(COUNTIF(Fériés,H4)&gt;0,1,0)</formula>
    </cfRule>
  </conditionalFormatting>
  <conditionalFormatting sqref="I4">
    <cfRule type="expression" dxfId="575" priority="575">
      <formula>IF(COUNTIF(Fériés,H4)&gt;0,1,0)</formula>
    </cfRule>
    <cfRule type="expression" dxfId="574" priority="577">
      <formula>OR($G$4="Di")</formula>
    </cfRule>
  </conditionalFormatting>
  <conditionalFormatting sqref="C5">
    <cfRule type="expression" dxfId="573" priority="574">
      <formula>IF(COUNTIF(Fériés,B5)&gt;0,1,0)</formula>
    </cfRule>
  </conditionalFormatting>
  <conditionalFormatting sqref="C5">
    <cfRule type="expression" dxfId="572" priority="573">
      <formula>IF(COUNTIF(Fériés,B5)&gt;0,1,0)</formula>
    </cfRule>
  </conditionalFormatting>
  <conditionalFormatting sqref="C5">
    <cfRule type="expression" dxfId="571" priority="571">
      <formula>IF(COUNTIF(Fériés,B5)&gt;0,1,0)</formula>
    </cfRule>
  </conditionalFormatting>
  <conditionalFormatting sqref="C5">
    <cfRule type="expression" dxfId="570" priority="570">
      <formula>IF(COUNTIF(Fériés,B5)&gt;0,1,0)</formula>
    </cfRule>
    <cfRule type="expression" dxfId="569" priority="572">
      <formula>OR($A$4="Di")</formula>
    </cfRule>
  </conditionalFormatting>
  <conditionalFormatting sqref="C4">
    <cfRule type="expression" dxfId="568" priority="569">
      <formula>IF(COUNTIF(Fériés,B4)&gt;0,1,0)</formula>
    </cfRule>
  </conditionalFormatting>
  <conditionalFormatting sqref="C4">
    <cfRule type="expression" dxfId="567" priority="568">
      <formula>IF(COUNTIF(Fériés,B4)&gt;0,1,0)</formula>
    </cfRule>
  </conditionalFormatting>
  <conditionalFormatting sqref="C4">
    <cfRule type="expression" dxfId="566" priority="566">
      <formula>IF(COUNTIF(Fériés,B4)&gt;0,1,0)</formula>
    </cfRule>
  </conditionalFormatting>
  <conditionalFormatting sqref="C4">
    <cfRule type="expression" dxfId="565" priority="565">
      <formula>IF(COUNTIF(Fériés,B4)&gt;0,1,0)</formula>
    </cfRule>
    <cfRule type="expression" dxfId="564" priority="567">
      <formula>OR($A$4="Di")</formula>
    </cfRule>
  </conditionalFormatting>
  <conditionalFormatting sqref="L21">
    <cfRule type="expression" dxfId="563" priority="564">
      <formula>IF(COUNTIF(Fériés,K21)&gt;0,1,0)</formula>
    </cfRule>
  </conditionalFormatting>
  <conditionalFormatting sqref="L21">
    <cfRule type="expression" dxfId="562" priority="563">
      <formula>IF(COUNTIF(Fériés,K21)&gt;0,1,0)</formula>
    </cfRule>
  </conditionalFormatting>
  <conditionalFormatting sqref="L21">
    <cfRule type="expression" dxfId="561" priority="562">
      <formula>IF(COUNTIF(Fériés,K21)&gt;0,1,0)</formula>
    </cfRule>
  </conditionalFormatting>
  <conditionalFormatting sqref="L21">
    <cfRule type="expression" dxfId="560" priority="561">
      <formula>IF(COUNTIF(Fériés,K21)&gt;0,1,0)</formula>
    </cfRule>
  </conditionalFormatting>
  <conditionalFormatting sqref="L7">
    <cfRule type="expression" dxfId="559" priority="560">
      <formula>IF(COUNTIF(Fériés,K7)&gt;0,1,0)</formula>
    </cfRule>
  </conditionalFormatting>
  <conditionalFormatting sqref="L7">
    <cfRule type="expression" dxfId="558" priority="559">
      <formula>IF(COUNTIF(Fériés,K7)&gt;0,1,0)</formula>
    </cfRule>
  </conditionalFormatting>
  <conditionalFormatting sqref="L5">
    <cfRule type="expression" dxfId="557" priority="558">
      <formula>IF(COUNTIF(Fériés,K5)&gt;0,1,0)</formula>
    </cfRule>
  </conditionalFormatting>
  <conditionalFormatting sqref="L5">
    <cfRule type="expression" dxfId="556" priority="557">
      <formula>IF(COUNTIF(Fériés,K5)&gt;0,1,0)</formula>
    </cfRule>
  </conditionalFormatting>
  <conditionalFormatting sqref="L6">
    <cfRule type="expression" dxfId="555" priority="556">
      <formula>OR($J$6="Di")</formula>
    </cfRule>
  </conditionalFormatting>
  <conditionalFormatting sqref="L6">
    <cfRule type="expression" dxfId="554" priority="555">
      <formula>IF(COUNTIF(Fériés,K6)&gt;0,1,0)</formula>
    </cfRule>
  </conditionalFormatting>
  <conditionalFormatting sqref="L6">
    <cfRule type="expression" dxfId="553" priority="553">
      <formula>IF(COUNTIF(Fériés,K6)&gt;0,1,0)</formula>
    </cfRule>
    <cfRule type="expression" dxfId="552" priority="554">
      <formula>OR($J$6="Di")</formula>
    </cfRule>
  </conditionalFormatting>
  <conditionalFormatting sqref="L8">
    <cfRule type="expression" dxfId="551" priority="552">
      <formula>OR($J$8="Di")</formula>
    </cfRule>
  </conditionalFormatting>
  <conditionalFormatting sqref="L8">
    <cfRule type="expression" dxfId="550" priority="551">
      <formula>IF(COUNTIF(Fériés,K8)&gt;0,1,0)</formula>
    </cfRule>
  </conditionalFormatting>
  <conditionalFormatting sqref="L8">
    <cfRule type="expression" dxfId="549" priority="550">
      <formula>IF(COUNTIF(Fériés,K8)&gt;0,1,0)</formula>
    </cfRule>
  </conditionalFormatting>
  <conditionalFormatting sqref="L9">
    <cfRule type="expression" dxfId="548" priority="549">
      <formula>OR($J$9="Di")</formula>
    </cfRule>
  </conditionalFormatting>
  <conditionalFormatting sqref="L9">
    <cfRule type="expression" dxfId="547" priority="548">
      <formula>IF(COUNTIF(Fériés,K9)&gt;0,1,0)</formula>
    </cfRule>
  </conditionalFormatting>
  <conditionalFormatting sqref="L9">
    <cfRule type="expression" dxfId="546" priority="547">
      <formula>IF(COUNTIF(Fériés,K9)&gt;0,1,0)</formula>
    </cfRule>
  </conditionalFormatting>
  <conditionalFormatting sqref="L10">
    <cfRule type="expression" dxfId="545" priority="546">
      <formula>OR($J$10="Di")</formula>
    </cfRule>
  </conditionalFormatting>
  <conditionalFormatting sqref="L10">
    <cfRule type="expression" dxfId="544" priority="545">
      <formula>IF(COUNTIF(Fériés,K10)&gt;0,1,0)</formula>
    </cfRule>
  </conditionalFormatting>
  <conditionalFormatting sqref="L10">
    <cfRule type="expression" dxfId="543" priority="544">
      <formula>IF(COUNTIF(Fériés,K10)&gt;0,1,0)</formula>
    </cfRule>
  </conditionalFormatting>
  <conditionalFormatting sqref="L11">
    <cfRule type="expression" dxfId="542" priority="543">
      <formula>OR($J$11="Di")</formula>
    </cfRule>
  </conditionalFormatting>
  <conditionalFormatting sqref="L11">
    <cfRule type="expression" dxfId="541" priority="542">
      <formula>IF(COUNTIF(Fériés,K11)&gt;0,1,0)</formula>
    </cfRule>
  </conditionalFormatting>
  <conditionalFormatting sqref="L11">
    <cfRule type="expression" dxfId="540" priority="541">
      <formula>IF(COUNTIF(Fériés,K11)&gt;0,1,0)</formula>
    </cfRule>
  </conditionalFormatting>
  <conditionalFormatting sqref="L12">
    <cfRule type="expression" dxfId="539" priority="540">
      <formula>OR($J$12="Di")</formula>
    </cfRule>
  </conditionalFormatting>
  <conditionalFormatting sqref="L12">
    <cfRule type="expression" dxfId="538" priority="539">
      <formula>IF(COUNTIF(Fériés,K12)&gt;0,1,0)</formula>
    </cfRule>
  </conditionalFormatting>
  <conditionalFormatting sqref="L12">
    <cfRule type="expression" dxfId="537" priority="538">
      <formula>IF(COUNTIF(Fériés,K12)&gt;0,1,0)</formula>
    </cfRule>
  </conditionalFormatting>
  <conditionalFormatting sqref="L13">
    <cfRule type="expression" dxfId="536" priority="537">
      <formula>OR($J$13="Di")</formula>
    </cfRule>
  </conditionalFormatting>
  <conditionalFormatting sqref="L13">
    <cfRule type="expression" dxfId="535" priority="536">
      <formula>IF(COUNTIF(Fériés,K13)&gt;0,1,0)</formula>
    </cfRule>
  </conditionalFormatting>
  <conditionalFormatting sqref="L13">
    <cfRule type="expression" dxfId="534" priority="535">
      <formula>IF(COUNTIF(Fériés,K13)&gt;0,1,0)</formula>
    </cfRule>
  </conditionalFormatting>
  <conditionalFormatting sqref="L14">
    <cfRule type="expression" dxfId="533" priority="534">
      <formula>OR($J$14="Di")</formula>
    </cfRule>
  </conditionalFormatting>
  <conditionalFormatting sqref="L14">
    <cfRule type="expression" dxfId="532" priority="533">
      <formula>IF(COUNTIF(Fériés,K14)&gt;0,1,0)</formula>
    </cfRule>
  </conditionalFormatting>
  <conditionalFormatting sqref="L14">
    <cfRule type="expression" dxfId="531" priority="532">
      <formula>IF(COUNTIF(Fériés,K14)&gt;0,1,0)</formula>
    </cfRule>
  </conditionalFormatting>
  <conditionalFormatting sqref="L15">
    <cfRule type="expression" dxfId="530" priority="531">
      <formula>OR($J$15="Di")</formula>
    </cfRule>
  </conditionalFormatting>
  <conditionalFormatting sqref="L15">
    <cfRule type="expression" dxfId="529" priority="530">
      <formula>IF(COUNTIF(Fériés,K15)&gt;0,1,0)</formula>
    </cfRule>
  </conditionalFormatting>
  <conditionalFormatting sqref="L15">
    <cfRule type="expression" dxfId="528" priority="529">
      <formula>IF(COUNTIF(Fériés,K15)&gt;0,1,0)</formula>
    </cfRule>
  </conditionalFormatting>
  <conditionalFormatting sqref="L16">
    <cfRule type="expression" dxfId="527" priority="528">
      <formula>OR($J$16="Di")</formula>
    </cfRule>
  </conditionalFormatting>
  <conditionalFormatting sqref="L16">
    <cfRule type="expression" dxfId="526" priority="527">
      <formula>IF(COUNTIF(Fériés,K16)&gt;0,1,0)</formula>
    </cfRule>
  </conditionalFormatting>
  <conditionalFormatting sqref="L16">
    <cfRule type="expression" dxfId="525" priority="526">
      <formula>IF(COUNTIF(Fériés,K16)&gt;0,1,0)</formula>
    </cfRule>
  </conditionalFormatting>
  <conditionalFormatting sqref="L17">
    <cfRule type="expression" dxfId="524" priority="525">
      <formula>IF(COUNTIF(Fériés,J5)&gt;0,1,0)</formula>
    </cfRule>
  </conditionalFormatting>
  <conditionalFormatting sqref="L17">
    <cfRule type="expression" dxfId="523" priority="524">
      <formula>OR($J$17="Di")</formula>
    </cfRule>
  </conditionalFormatting>
  <conditionalFormatting sqref="L17">
    <cfRule type="expression" dxfId="522" priority="523">
      <formula>IF(COUNTIF(Fériés,K17)&gt;0,1,0)</formula>
    </cfRule>
  </conditionalFormatting>
  <conditionalFormatting sqref="L17">
    <cfRule type="expression" dxfId="521" priority="522">
      <formula>IF(COUNTIF(Fériés,K17)&gt;0,1,0)</formula>
    </cfRule>
  </conditionalFormatting>
  <conditionalFormatting sqref="L18">
    <cfRule type="expression" dxfId="520" priority="521">
      <formula>IF(COUNTIF(Fériés,J6)&gt;0,1,0)</formula>
    </cfRule>
  </conditionalFormatting>
  <conditionalFormatting sqref="L18">
    <cfRule type="expression" dxfId="519" priority="520">
      <formula>OR($J$18="Di")</formula>
    </cfRule>
  </conditionalFormatting>
  <conditionalFormatting sqref="L18">
    <cfRule type="expression" dxfId="518" priority="519">
      <formula>IF(COUNTIF(Fériés,K18)&gt;0,1,0)</formula>
    </cfRule>
  </conditionalFormatting>
  <conditionalFormatting sqref="L18">
    <cfRule type="expression" dxfId="517" priority="518">
      <formula>IF(COUNTIF(Fériés,K18)&gt;0,1,0)</formula>
    </cfRule>
  </conditionalFormatting>
  <conditionalFormatting sqref="L19">
    <cfRule type="expression" dxfId="516" priority="517">
      <formula>IF(COUNTIF(Fériés,J7)&gt;0,1,0)</formula>
    </cfRule>
  </conditionalFormatting>
  <conditionalFormatting sqref="L19">
    <cfRule type="expression" dxfId="515" priority="516">
      <formula>OR($J$19="Di")</formula>
    </cfRule>
  </conditionalFormatting>
  <conditionalFormatting sqref="L19">
    <cfRule type="expression" dxfId="514" priority="515">
      <formula>IF(COUNTIF(Fériés,K19)&gt;0,1,0)</formula>
    </cfRule>
  </conditionalFormatting>
  <conditionalFormatting sqref="L19">
    <cfRule type="expression" dxfId="513" priority="514">
      <formula>IF(COUNTIF(Fériés,K19)&gt;0,1,0)</formula>
    </cfRule>
  </conditionalFormatting>
  <conditionalFormatting sqref="L20">
    <cfRule type="expression" dxfId="512" priority="513">
      <formula>IF(COUNTIF(Fériés,J8)&gt;0,1,0)</formula>
    </cfRule>
  </conditionalFormatting>
  <conditionalFormatting sqref="L20">
    <cfRule type="expression" dxfId="511" priority="512">
      <formula>OR($J$20="Di")</formula>
    </cfRule>
  </conditionalFormatting>
  <conditionalFormatting sqref="L20">
    <cfRule type="expression" dxfId="510" priority="511">
      <formula>IF(COUNTIF(Fériés,K20)&gt;0,1,0)</formula>
    </cfRule>
  </conditionalFormatting>
  <conditionalFormatting sqref="L20">
    <cfRule type="expression" dxfId="509" priority="510">
      <formula>IF(COUNTIF(Fériés,K20)&gt;0,1,0)</formula>
    </cfRule>
  </conditionalFormatting>
  <conditionalFormatting sqref="L21">
    <cfRule type="expression" dxfId="508" priority="509">
      <formula>IF(COUNTIF(Fériés,J9)&gt;0,1,0)</formula>
    </cfRule>
  </conditionalFormatting>
  <conditionalFormatting sqref="L21">
    <cfRule type="expression" dxfId="507" priority="508">
      <formula>OR($J$21="Di")</formula>
    </cfRule>
  </conditionalFormatting>
  <conditionalFormatting sqref="L21">
    <cfRule type="expression" dxfId="506" priority="507">
      <formula>IF(COUNTIF(Fériés,K21)&gt;0,1,0)</formula>
    </cfRule>
  </conditionalFormatting>
  <conditionalFormatting sqref="L21">
    <cfRule type="expression" dxfId="505" priority="506">
      <formula>IF(COUNTIF(Fériés,K21)&gt;0,1,0)</formula>
    </cfRule>
  </conditionalFormatting>
  <conditionalFormatting sqref="L22">
    <cfRule type="expression" dxfId="504" priority="505">
      <formula>IF(COUNTIF(Fériés,K22)&gt;0,1,0)</formula>
    </cfRule>
  </conditionalFormatting>
  <conditionalFormatting sqref="L22">
    <cfRule type="expression" dxfId="503" priority="504">
      <formula>IF(COUNTIF(Fériés,K22)&gt;0,1,0)</formula>
    </cfRule>
  </conditionalFormatting>
  <conditionalFormatting sqref="L22">
    <cfRule type="expression" dxfId="502" priority="503">
      <formula>IF(COUNTIF(Fériés,K22)&gt;0,1,0)</formula>
    </cfRule>
  </conditionalFormatting>
  <conditionalFormatting sqref="L22">
    <cfRule type="expression" dxfId="501" priority="502">
      <formula>IF(COUNTIF(Fériés,K22)&gt;0,1,0)</formula>
    </cfRule>
  </conditionalFormatting>
  <conditionalFormatting sqref="L22">
    <cfRule type="expression" dxfId="500" priority="501">
      <formula>IF(COUNTIF(Fériés,J10)&gt;0,1,0)</formula>
    </cfRule>
  </conditionalFormatting>
  <conditionalFormatting sqref="L22">
    <cfRule type="expression" dxfId="499" priority="500">
      <formula>OR($J$22="Di")</formula>
    </cfRule>
  </conditionalFormatting>
  <conditionalFormatting sqref="L22">
    <cfRule type="expression" dxfId="498" priority="499">
      <formula>IF(COUNTIF(Fériés,K22)&gt;0,1,0)</formula>
    </cfRule>
  </conditionalFormatting>
  <conditionalFormatting sqref="L22">
    <cfRule type="expression" dxfId="497" priority="498">
      <formula>IF(COUNTIF(Fériés,K22)&gt;0,1,0)</formula>
    </cfRule>
  </conditionalFormatting>
  <conditionalFormatting sqref="L23">
    <cfRule type="expression" dxfId="496" priority="497">
      <formula>IF(COUNTIF(Fériés,K23)&gt;0,1,0)</formula>
    </cfRule>
  </conditionalFormatting>
  <conditionalFormatting sqref="L23">
    <cfRule type="expression" dxfId="495" priority="496">
      <formula>IF(COUNTIF(Fériés,K23)&gt;0,1,0)</formula>
    </cfRule>
  </conditionalFormatting>
  <conditionalFormatting sqref="L23">
    <cfRule type="expression" dxfId="494" priority="495">
      <formula>IF(COUNTIF(Fériés,K23)&gt;0,1,0)</formula>
    </cfRule>
  </conditionalFormatting>
  <conditionalFormatting sqref="L23">
    <cfRule type="expression" dxfId="493" priority="494">
      <formula>IF(COUNTIF(Fériés,K23)&gt;0,1,0)</formula>
    </cfRule>
  </conditionalFormatting>
  <conditionalFormatting sqref="L23">
    <cfRule type="expression" dxfId="492" priority="493">
      <formula>IF(COUNTIF(Fériés,J11)&gt;0,1,0)</formula>
    </cfRule>
  </conditionalFormatting>
  <conditionalFormatting sqref="L23">
    <cfRule type="expression" dxfId="491" priority="492">
      <formula>OR($J$23="Di")</formula>
    </cfRule>
  </conditionalFormatting>
  <conditionalFormatting sqref="L23">
    <cfRule type="expression" dxfId="490" priority="491">
      <formula>IF(COUNTIF(Fériés,K23)&gt;0,1,0)</formula>
    </cfRule>
  </conditionalFormatting>
  <conditionalFormatting sqref="L23">
    <cfRule type="expression" dxfId="489" priority="490">
      <formula>IF(COUNTIF(Fériés,K23)&gt;0,1,0)</formula>
    </cfRule>
  </conditionalFormatting>
  <conditionalFormatting sqref="L24">
    <cfRule type="expression" dxfId="488" priority="489">
      <formula>IF(COUNTIF(Fériés,K24)&gt;0,1,0)</formula>
    </cfRule>
  </conditionalFormatting>
  <conditionalFormatting sqref="L24">
    <cfRule type="expression" dxfId="487" priority="488">
      <formula>IF(COUNTIF(Fériés,K24)&gt;0,1,0)</formula>
    </cfRule>
  </conditionalFormatting>
  <conditionalFormatting sqref="L24">
    <cfRule type="expression" dxfId="486" priority="487">
      <formula>IF(COUNTIF(Fériés,K24)&gt;0,1,0)</formula>
    </cfRule>
  </conditionalFormatting>
  <conditionalFormatting sqref="L24">
    <cfRule type="expression" dxfId="485" priority="486">
      <formula>IF(COUNTIF(Fériés,K24)&gt;0,1,0)</formula>
    </cfRule>
  </conditionalFormatting>
  <conditionalFormatting sqref="L24">
    <cfRule type="expression" dxfId="484" priority="485">
      <formula>IF(COUNTIF(Fériés,J12)&gt;0,1,0)</formula>
    </cfRule>
  </conditionalFormatting>
  <conditionalFormatting sqref="L24">
    <cfRule type="expression" dxfId="483" priority="484">
      <formula>OR($J$24="Di")</formula>
    </cfRule>
  </conditionalFormatting>
  <conditionalFormatting sqref="L24">
    <cfRule type="expression" dxfId="482" priority="483">
      <formula>IF(COUNTIF(Fériés,K24)&gt;0,1,0)</formula>
    </cfRule>
  </conditionalFormatting>
  <conditionalFormatting sqref="L24">
    <cfRule type="expression" dxfId="481" priority="482">
      <formula>IF(COUNTIF(Fériés,K24)&gt;0,1,0)</formula>
    </cfRule>
  </conditionalFormatting>
  <conditionalFormatting sqref="L25">
    <cfRule type="expression" dxfId="480" priority="481">
      <formula>IF(COUNTIF(Fériés,K25)&gt;0,1,0)</formula>
    </cfRule>
  </conditionalFormatting>
  <conditionalFormatting sqref="L25">
    <cfRule type="expression" dxfId="479" priority="480">
      <formula>IF(COUNTIF(Fériés,K25)&gt;0,1,0)</formula>
    </cfRule>
  </conditionalFormatting>
  <conditionalFormatting sqref="L25">
    <cfRule type="expression" dxfId="478" priority="479">
      <formula>IF(COUNTIF(Fériés,K25)&gt;0,1,0)</formula>
    </cfRule>
  </conditionalFormatting>
  <conditionalFormatting sqref="L25">
    <cfRule type="expression" dxfId="477" priority="478">
      <formula>IF(COUNTIF(Fériés,K25)&gt;0,1,0)</formula>
    </cfRule>
  </conditionalFormatting>
  <conditionalFormatting sqref="L25">
    <cfRule type="expression" dxfId="476" priority="477">
      <formula>IF(COUNTIF(Fériés,J13)&gt;0,1,0)</formula>
    </cfRule>
  </conditionalFormatting>
  <conditionalFormatting sqref="L25">
    <cfRule type="expression" dxfId="475" priority="476">
      <formula>OR($J$25="Di")</formula>
    </cfRule>
  </conditionalFormatting>
  <conditionalFormatting sqref="L25">
    <cfRule type="expression" dxfId="474" priority="475">
      <formula>IF(COUNTIF(Fériés,K25)&gt;0,1,0)</formula>
    </cfRule>
  </conditionalFormatting>
  <conditionalFormatting sqref="L25">
    <cfRule type="expression" dxfId="473" priority="474">
      <formula>IF(COUNTIF(Fériés,K25)&gt;0,1,0)</formula>
    </cfRule>
  </conditionalFormatting>
  <conditionalFormatting sqref="L26">
    <cfRule type="expression" dxfId="472" priority="473">
      <formula>IF(COUNTIF(Fériés,K26)&gt;0,1,0)</formula>
    </cfRule>
  </conditionalFormatting>
  <conditionalFormatting sqref="L26">
    <cfRule type="expression" dxfId="471" priority="472">
      <formula>IF(COUNTIF(Fériés,K26)&gt;0,1,0)</formula>
    </cfRule>
  </conditionalFormatting>
  <conditionalFormatting sqref="L26">
    <cfRule type="expression" dxfId="470" priority="471">
      <formula>IF(COUNTIF(Fériés,K26)&gt;0,1,0)</formula>
    </cfRule>
  </conditionalFormatting>
  <conditionalFormatting sqref="L26">
    <cfRule type="expression" dxfId="469" priority="470">
      <formula>IF(COUNTIF(Fériés,K26)&gt;0,1,0)</formula>
    </cfRule>
  </conditionalFormatting>
  <conditionalFormatting sqref="L26">
    <cfRule type="expression" dxfId="468" priority="469">
      <formula>IF(COUNTIF(Fériés,J14)&gt;0,1,0)</formula>
    </cfRule>
  </conditionalFormatting>
  <conditionalFormatting sqref="L26">
    <cfRule type="expression" dxfId="467" priority="468">
      <formula>OR($J$26="Di")</formula>
    </cfRule>
  </conditionalFormatting>
  <conditionalFormatting sqref="L26">
    <cfRule type="expression" dxfId="466" priority="467">
      <formula>IF(COUNTIF(Fériés,K26)&gt;0,1,0)</formula>
    </cfRule>
  </conditionalFormatting>
  <conditionalFormatting sqref="L26">
    <cfRule type="expression" dxfId="465" priority="466">
      <formula>IF(COUNTIF(Fériés,K26)&gt;0,1,0)</formula>
    </cfRule>
  </conditionalFormatting>
  <conditionalFormatting sqref="L27">
    <cfRule type="expression" dxfId="464" priority="465">
      <formula>IF(COUNTIF(Fériés,K27)&gt;0,1,0)</formula>
    </cfRule>
  </conditionalFormatting>
  <conditionalFormatting sqref="L27">
    <cfRule type="expression" dxfId="463" priority="464">
      <formula>IF(COUNTIF(Fériés,K27)&gt;0,1,0)</formula>
    </cfRule>
  </conditionalFormatting>
  <conditionalFormatting sqref="L27">
    <cfRule type="expression" dxfId="462" priority="463">
      <formula>IF(COUNTIF(Fériés,K27)&gt;0,1,0)</formula>
    </cfRule>
  </conditionalFormatting>
  <conditionalFormatting sqref="L27">
    <cfRule type="expression" dxfId="461" priority="462">
      <formula>IF(COUNTIF(Fériés,K27)&gt;0,1,0)</formula>
    </cfRule>
  </conditionalFormatting>
  <conditionalFormatting sqref="L27">
    <cfRule type="expression" dxfId="460" priority="461">
      <formula>IF(COUNTIF(Fériés,J15)&gt;0,1,0)</formula>
    </cfRule>
  </conditionalFormatting>
  <conditionalFormatting sqref="L27">
    <cfRule type="expression" dxfId="459" priority="460">
      <formula>OR($J$27="Di")</formula>
    </cfRule>
  </conditionalFormatting>
  <conditionalFormatting sqref="L27">
    <cfRule type="expression" dxfId="458" priority="459">
      <formula>IF(COUNTIF(Fériés,K27)&gt;0,1,0)</formula>
    </cfRule>
  </conditionalFormatting>
  <conditionalFormatting sqref="L27">
    <cfRule type="expression" dxfId="457" priority="458">
      <formula>IF(COUNTIF(Fériés,K27)&gt;0,1,0)</formula>
    </cfRule>
  </conditionalFormatting>
  <conditionalFormatting sqref="L28">
    <cfRule type="expression" dxfId="456" priority="457">
      <formula>IF(COUNTIF(Fériés,K28)&gt;0,1,0)</formula>
    </cfRule>
  </conditionalFormatting>
  <conditionalFormatting sqref="L28">
    <cfRule type="expression" dxfId="455" priority="456">
      <formula>IF(COUNTIF(Fériés,K28)&gt;0,1,0)</formula>
    </cfRule>
  </conditionalFormatting>
  <conditionalFormatting sqref="L28">
    <cfRule type="expression" dxfId="454" priority="455">
      <formula>IF(COUNTIF(Fériés,K28)&gt;0,1,0)</formula>
    </cfRule>
  </conditionalFormatting>
  <conditionalFormatting sqref="L28">
    <cfRule type="expression" dxfId="453" priority="454">
      <formula>IF(COUNTIF(Fériés,K28)&gt;0,1,0)</formula>
    </cfRule>
  </conditionalFormatting>
  <conditionalFormatting sqref="L28">
    <cfRule type="expression" dxfId="452" priority="453">
      <formula>IF(COUNTIF(Fériés,J16)&gt;0,1,0)</formula>
    </cfRule>
  </conditionalFormatting>
  <conditionalFormatting sqref="L28">
    <cfRule type="expression" dxfId="451" priority="452">
      <formula>OR($J$28="Di")</formula>
    </cfRule>
  </conditionalFormatting>
  <conditionalFormatting sqref="L28">
    <cfRule type="expression" dxfId="450" priority="451">
      <formula>IF(COUNTIF(Fériés,K28)&gt;0,1,0)</formula>
    </cfRule>
  </conditionalFormatting>
  <conditionalFormatting sqref="L28">
    <cfRule type="expression" dxfId="449" priority="450">
      <formula>IF(COUNTIF(Fériés,K28)&gt;0,1,0)</formula>
    </cfRule>
  </conditionalFormatting>
  <conditionalFormatting sqref="L29">
    <cfRule type="expression" dxfId="448" priority="449">
      <formula>IF(COUNTIF(Fériés,K29)&gt;0,1,0)</formula>
    </cfRule>
  </conditionalFormatting>
  <conditionalFormatting sqref="L29">
    <cfRule type="expression" dxfId="447" priority="448">
      <formula>IF(COUNTIF(Fériés,K29)&gt;0,1,0)</formula>
    </cfRule>
  </conditionalFormatting>
  <conditionalFormatting sqref="L29">
    <cfRule type="expression" dxfId="446" priority="447">
      <formula>IF(COUNTIF(Fériés,K29)&gt;0,1,0)</formula>
    </cfRule>
  </conditionalFormatting>
  <conditionalFormatting sqref="L29">
    <cfRule type="expression" dxfId="445" priority="446">
      <formula>IF(COUNTIF(Fériés,K29)&gt;0,1,0)</formula>
    </cfRule>
  </conditionalFormatting>
  <conditionalFormatting sqref="L29">
    <cfRule type="expression" dxfId="444" priority="445">
      <formula>IF(COUNTIF(Fériés,J17)&gt;0,1,0)</formula>
    </cfRule>
  </conditionalFormatting>
  <conditionalFormatting sqref="L29">
    <cfRule type="expression" dxfId="443" priority="444">
      <formula>OR($J$29="Di")</formula>
    </cfRule>
  </conditionalFormatting>
  <conditionalFormatting sqref="L29">
    <cfRule type="expression" dxfId="442" priority="443">
      <formula>IF(COUNTIF(Fériés,K29)&gt;0,1,0)</formula>
    </cfRule>
  </conditionalFormatting>
  <conditionalFormatting sqref="L29">
    <cfRule type="expression" dxfId="441" priority="442">
      <formula>IF(COUNTIF(Fériés,K29)&gt;0,1,0)</formula>
    </cfRule>
  </conditionalFormatting>
  <conditionalFormatting sqref="L30">
    <cfRule type="expression" dxfId="440" priority="441">
      <formula>IF(COUNTIF(Fériés,K30)&gt;0,1,0)</formula>
    </cfRule>
  </conditionalFormatting>
  <conditionalFormatting sqref="L30">
    <cfRule type="expression" dxfId="439" priority="440">
      <formula>IF(COUNTIF(Fériés,K30)&gt;0,1,0)</formula>
    </cfRule>
  </conditionalFormatting>
  <conditionalFormatting sqref="L30">
    <cfRule type="expression" dxfId="438" priority="439">
      <formula>IF(COUNTIF(Fériés,K30)&gt;0,1,0)</formula>
    </cfRule>
  </conditionalFormatting>
  <conditionalFormatting sqref="L30">
    <cfRule type="expression" dxfId="437" priority="438">
      <formula>IF(COUNTIF(Fériés,K30)&gt;0,1,0)</formula>
    </cfRule>
  </conditionalFormatting>
  <conditionalFormatting sqref="L30">
    <cfRule type="expression" dxfId="436" priority="437">
      <formula>IF(COUNTIF(Fériés,J18)&gt;0,1,0)</formula>
    </cfRule>
  </conditionalFormatting>
  <conditionalFormatting sqref="L30">
    <cfRule type="expression" dxfId="435" priority="436">
      <formula>OR($J$30="Di")</formula>
    </cfRule>
  </conditionalFormatting>
  <conditionalFormatting sqref="L30">
    <cfRule type="expression" dxfId="434" priority="435">
      <formula>IF(COUNTIF(Fériés,K30)&gt;0,1,0)</formula>
    </cfRule>
  </conditionalFormatting>
  <conditionalFormatting sqref="L30">
    <cfRule type="expression" dxfId="433" priority="434">
      <formula>IF(COUNTIF(Fériés,K30)&gt;0,1,0)</formula>
    </cfRule>
  </conditionalFormatting>
  <conditionalFormatting sqref="L31">
    <cfRule type="expression" dxfId="432" priority="433">
      <formula>IF(COUNTIF(Fériés,K31)&gt;0,1,0)</formula>
    </cfRule>
  </conditionalFormatting>
  <conditionalFormatting sqref="L31">
    <cfRule type="expression" dxfId="431" priority="432">
      <formula>IF(COUNTIF(Fériés,K31)&gt;0,1,0)</formula>
    </cfRule>
  </conditionalFormatting>
  <conditionalFormatting sqref="L31">
    <cfRule type="expression" dxfId="430" priority="431">
      <formula>IF(COUNTIF(Fériés,K31)&gt;0,1,0)</formula>
    </cfRule>
  </conditionalFormatting>
  <conditionalFormatting sqref="L31">
    <cfRule type="expression" dxfId="429" priority="430">
      <formula>IF(COUNTIF(Fériés,K31)&gt;0,1,0)</formula>
    </cfRule>
  </conditionalFormatting>
  <conditionalFormatting sqref="L31">
    <cfRule type="expression" dxfId="428" priority="429">
      <formula>IF(COUNTIF(Fériés,J19)&gt;0,1,0)</formula>
    </cfRule>
  </conditionalFormatting>
  <conditionalFormatting sqref="L31">
    <cfRule type="expression" dxfId="427" priority="428">
      <formula>OR($J$31="Di")</formula>
    </cfRule>
  </conditionalFormatting>
  <conditionalFormatting sqref="L31">
    <cfRule type="expression" dxfId="426" priority="427">
      <formula>IF(COUNTIF(Fériés,K31)&gt;0,1,0)</formula>
    </cfRule>
  </conditionalFormatting>
  <conditionalFormatting sqref="L31">
    <cfRule type="expression" dxfId="425" priority="426">
      <formula>IF(COUNTIF(Fériés,K31)&gt;0,1,0)</formula>
    </cfRule>
  </conditionalFormatting>
  <conditionalFormatting sqref="L32">
    <cfRule type="expression" dxfId="424" priority="425">
      <formula>IF(COUNTIF(Fériés,K32)&gt;0,1,0)</formula>
    </cfRule>
  </conditionalFormatting>
  <conditionalFormatting sqref="L32">
    <cfRule type="expression" dxfId="423" priority="424">
      <formula>IF(COUNTIF(Fériés,K32)&gt;0,1,0)</formula>
    </cfRule>
  </conditionalFormatting>
  <conditionalFormatting sqref="L32">
    <cfRule type="expression" dxfId="422" priority="423">
      <formula>IF(COUNTIF(Fériés,K32)&gt;0,1,0)</formula>
    </cfRule>
  </conditionalFormatting>
  <conditionalFormatting sqref="L32">
    <cfRule type="expression" dxfId="421" priority="422">
      <formula>IF(COUNTIF(Fériés,K32)&gt;0,1,0)</formula>
    </cfRule>
  </conditionalFormatting>
  <conditionalFormatting sqref="L32">
    <cfRule type="expression" dxfId="420" priority="421">
      <formula>IF(COUNTIF(Fériés,J20)&gt;0,1,0)</formula>
    </cfRule>
  </conditionalFormatting>
  <conditionalFormatting sqref="L32">
    <cfRule type="expression" dxfId="419" priority="420">
      <formula>OR($J$32="Di")</formula>
    </cfRule>
  </conditionalFormatting>
  <conditionalFormatting sqref="L32">
    <cfRule type="expression" dxfId="418" priority="419">
      <formula>IF(COUNTIF(Fériés,K32)&gt;0,1,0)</formula>
    </cfRule>
  </conditionalFormatting>
  <conditionalFormatting sqref="L32">
    <cfRule type="expression" dxfId="417" priority="418">
      <formula>IF(COUNTIF(Fériés,K32)&gt;0,1,0)</formula>
    </cfRule>
  </conditionalFormatting>
  <conditionalFormatting sqref="L33">
    <cfRule type="expression" dxfId="416" priority="417">
      <formula>IF(COUNTIF(Fériés,K33)&gt;0,1,0)</formula>
    </cfRule>
  </conditionalFormatting>
  <conditionalFormatting sqref="L33">
    <cfRule type="expression" dxfId="415" priority="416">
      <formula>IF(COUNTIF(Fériés,K33)&gt;0,1,0)</formula>
    </cfRule>
  </conditionalFormatting>
  <conditionalFormatting sqref="L33">
    <cfRule type="expression" dxfId="414" priority="415">
      <formula>IF(COUNTIF(Fériés,K33)&gt;0,1,0)</formula>
    </cfRule>
  </conditionalFormatting>
  <conditionalFormatting sqref="L33">
    <cfRule type="expression" dxfId="413" priority="414">
      <formula>IF(COUNTIF(Fériés,K33)&gt;0,1,0)</formula>
    </cfRule>
  </conditionalFormatting>
  <conditionalFormatting sqref="L33">
    <cfRule type="expression" dxfId="412" priority="413">
      <formula>IF(COUNTIF(Fériés,J21)&gt;0,1,0)</formula>
    </cfRule>
  </conditionalFormatting>
  <conditionalFormatting sqref="L33">
    <cfRule type="expression" dxfId="411" priority="412">
      <formula>OR($J$33="Di")</formula>
    </cfRule>
  </conditionalFormatting>
  <conditionalFormatting sqref="L33">
    <cfRule type="expression" dxfId="410" priority="411">
      <formula>IF(COUNTIF(Fériés,K33)&gt;0,1,0)</formula>
    </cfRule>
  </conditionalFormatting>
  <conditionalFormatting sqref="L33">
    <cfRule type="expression" dxfId="409" priority="410">
      <formula>IF(COUNTIF(Fériés,K33)&gt;0,1,0)</formula>
    </cfRule>
  </conditionalFormatting>
  <conditionalFormatting sqref="O5">
    <cfRule type="expression" dxfId="408" priority="409">
      <formula>IF(COUNTIF(Fériés,N5)&gt;0,1,0)</formula>
    </cfRule>
  </conditionalFormatting>
  <conditionalFormatting sqref="O5">
    <cfRule type="expression" dxfId="407" priority="407">
      <formula>IF(COUNTIF(Fériés,N5)&gt;0,1,0)</formula>
    </cfRule>
    <cfRule type="expression" dxfId="406" priority="408">
      <formula>OR($M$5="Di")</formula>
    </cfRule>
  </conditionalFormatting>
  <conditionalFormatting sqref="O6">
    <cfRule type="expression" dxfId="405" priority="406">
      <formula>IF(COUNTIF(Fériés,N6)&gt;0,1,0)</formula>
    </cfRule>
  </conditionalFormatting>
  <conditionalFormatting sqref="O6">
    <cfRule type="expression" dxfId="404" priority="405">
      <formula>IF(COUNTIF(Fériés,N6)&gt;0,1,0)</formula>
    </cfRule>
  </conditionalFormatting>
  <conditionalFormatting sqref="O7">
    <cfRule type="expression" dxfId="403" priority="404">
      <formula>OR($M$7="Di")</formula>
    </cfRule>
  </conditionalFormatting>
  <conditionalFormatting sqref="O7">
    <cfRule type="expression" dxfId="402" priority="403">
      <formula>IF(COUNTIF(Fériés,N7)&gt;0,1,0)</formula>
    </cfRule>
  </conditionalFormatting>
  <conditionalFormatting sqref="O7">
    <cfRule type="expression" dxfId="401" priority="402">
      <formula>IF(COUNTIF(Fériés,N7)&gt;0,1,0)</formula>
    </cfRule>
  </conditionalFormatting>
  <conditionalFormatting sqref="O8">
    <cfRule type="expression" dxfId="400" priority="401">
      <formula>IF(COUNTIF(Fériés,N8)&gt;0,1,0)</formula>
    </cfRule>
  </conditionalFormatting>
  <conditionalFormatting sqref="O8">
    <cfRule type="expression" dxfId="399" priority="400">
      <formula>IF(COUNTIF(Fériés,N8)&gt;0,1,0)</formula>
    </cfRule>
  </conditionalFormatting>
  <conditionalFormatting sqref="O9">
    <cfRule type="expression" dxfId="398" priority="399">
      <formula>IF(COUNTIF(Fériés,N9)&gt;0,1,0)</formula>
    </cfRule>
  </conditionalFormatting>
  <conditionalFormatting sqref="O9">
    <cfRule type="expression" dxfId="397" priority="398">
      <formula>IF(COUNTIF(Fériés,N9)&gt;0,1,0)</formula>
    </cfRule>
  </conditionalFormatting>
  <conditionalFormatting sqref="O10">
    <cfRule type="expression" dxfId="396" priority="397">
      <formula>IF(COUNTIF(Fériés,N10)&gt;0,1,0)</formula>
    </cfRule>
  </conditionalFormatting>
  <conditionalFormatting sqref="O10">
    <cfRule type="expression" dxfId="395" priority="396">
      <formula>IF(COUNTIF(Fériés,N10)&gt;0,1,0)</formula>
    </cfRule>
  </conditionalFormatting>
  <conditionalFormatting sqref="O11">
    <cfRule type="expression" dxfId="394" priority="395">
      <formula>IF(COUNTIF(Fériés,N11)&gt;0,1,0)</formula>
    </cfRule>
  </conditionalFormatting>
  <conditionalFormatting sqref="O11">
    <cfRule type="expression" dxfId="393" priority="394">
      <formula>IF(COUNTIF(Fériés,N11)&gt;0,1,0)</formula>
    </cfRule>
  </conditionalFormatting>
  <conditionalFormatting sqref="O12">
    <cfRule type="expression" dxfId="392" priority="393">
      <formula>IF(COUNTIF(Fériés,N12)&gt;0,1,0)</formula>
    </cfRule>
  </conditionalFormatting>
  <conditionalFormatting sqref="O12">
    <cfRule type="expression" dxfId="391" priority="392">
      <formula>IF(COUNTIF(Fériés,N12)&gt;0,1,0)</formula>
    </cfRule>
  </conditionalFormatting>
  <conditionalFormatting sqref="O13">
    <cfRule type="expression" dxfId="390" priority="391">
      <formula>IF(COUNTIF(Fériés,N13)&gt;0,1,0)</formula>
    </cfRule>
  </conditionalFormatting>
  <conditionalFormatting sqref="O13">
    <cfRule type="expression" dxfId="389" priority="390">
      <formula>IF(COUNTIF(Fériés,N13)&gt;0,1,0)</formula>
    </cfRule>
  </conditionalFormatting>
  <conditionalFormatting sqref="O14">
    <cfRule type="expression" dxfId="388" priority="389">
      <formula>IF(COUNTIF(Fériés,N14)&gt;0,1,0)</formula>
    </cfRule>
  </conditionalFormatting>
  <conditionalFormatting sqref="O14">
    <cfRule type="expression" dxfId="387" priority="388">
      <formula>IF(COUNTIF(Fériés,N14)&gt;0,1,0)</formula>
    </cfRule>
  </conditionalFormatting>
  <conditionalFormatting sqref="O15">
    <cfRule type="expression" dxfId="386" priority="387">
      <formula>IF(COUNTIF(Fériés,N15)&gt;0,1,0)</formula>
    </cfRule>
  </conditionalFormatting>
  <conditionalFormatting sqref="O15">
    <cfRule type="expression" dxfId="385" priority="386">
      <formula>IF(COUNTIF(Fériés,N15)&gt;0,1,0)</formula>
    </cfRule>
  </conditionalFormatting>
  <conditionalFormatting sqref="O16">
    <cfRule type="expression" dxfId="384" priority="385">
      <formula>IF(COUNTIF(Fériés,N16)&gt;0,1,0)</formula>
    </cfRule>
  </conditionalFormatting>
  <conditionalFormatting sqref="O16">
    <cfRule type="expression" dxfId="383" priority="384">
      <formula>IF(COUNTIF(Fériés,N16)&gt;0,1,0)</formula>
    </cfRule>
  </conditionalFormatting>
  <conditionalFormatting sqref="O17">
    <cfRule type="expression" dxfId="382" priority="383">
      <formula>IF(COUNTIF(Fériés,N17)&gt;0,1,0)</formula>
    </cfRule>
  </conditionalFormatting>
  <conditionalFormatting sqref="O17">
    <cfRule type="expression" dxfId="381" priority="382">
      <formula>IF(COUNTIF(Fériés,N17)&gt;0,1,0)</formula>
    </cfRule>
  </conditionalFormatting>
  <conditionalFormatting sqref="O18">
    <cfRule type="expression" dxfId="380" priority="381">
      <formula>IF(COUNTIF(Fériés,N18)&gt;0,1,0)</formula>
    </cfRule>
  </conditionalFormatting>
  <conditionalFormatting sqref="O18">
    <cfRule type="expression" dxfId="379" priority="380">
      <formula>IF(COUNTIF(Fériés,N18)&gt;0,1,0)</formula>
    </cfRule>
  </conditionalFormatting>
  <conditionalFormatting sqref="O19">
    <cfRule type="expression" dxfId="378" priority="379">
      <formula>IF(COUNTIF(Fériés,N19)&gt;0,1,0)</formula>
    </cfRule>
  </conditionalFormatting>
  <conditionalFormatting sqref="O19">
    <cfRule type="expression" dxfId="377" priority="378">
      <formula>IF(COUNTIF(Fériés,N19)&gt;0,1,0)</formula>
    </cfRule>
  </conditionalFormatting>
  <conditionalFormatting sqref="O20">
    <cfRule type="expression" dxfId="376" priority="377">
      <formula>IF(COUNTIF(Fériés,N20)&gt;0,1,0)</formula>
    </cfRule>
  </conditionalFormatting>
  <conditionalFormatting sqref="O20">
    <cfRule type="expression" dxfId="375" priority="376">
      <formula>IF(COUNTIF(Fériés,N20)&gt;0,1,0)</formula>
    </cfRule>
  </conditionalFormatting>
  <conditionalFormatting sqref="O21">
    <cfRule type="expression" dxfId="374" priority="375">
      <formula>IF(COUNTIF(Fériés,N21)&gt;0,1,0)</formula>
    </cfRule>
  </conditionalFormatting>
  <conditionalFormatting sqref="O21">
    <cfRule type="expression" dxfId="373" priority="374">
      <formula>IF(COUNTIF(Fériés,N21)&gt;0,1,0)</formula>
    </cfRule>
  </conditionalFormatting>
  <conditionalFormatting sqref="O22">
    <cfRule type="expression" dxfId="372" priority="373">
      <formula>IF(COUNTIF(Fériés,N22)&gt;0,1,0)</formula>
    </cfRule>
  </conditionalFormatting>
  <conditionalFormatting sqref="O22">
    <cfRule type="expression" dxfId="371" priority="372">
      <formula>IF(COUNTIF(Fériés,N22)&gt;0,1,0)</formula>
    </cfRule>
  </conditionalFormatting>
  <conditionalFormatting sqref="O23">
    <cfRule type="expression" dxfId="370" priority="371">
      <formula>IF(COUNTIF(Fériés,N23)&gt;0,1,0)</formula>
    </cfRule>
  </conditionalFormatting>
  <conditionalFormatting sqref="O23">
    <cfRule type="expression" dxfId="369" priority="370">
      <formula>IF(COUNTIF(Fériés,N23)&gt;0,1,0)</formula>
    </cfRule>
  </conditionalFormatting>
  <conditionalFormatting sqref="O24">
    <cfRule type="expression" dxfId="368" priority="369">
      <formula>IF(COUNTIF(Fériés,N24)&gt;0,1,0)</formula>
    </cfRule>
  </conditionalFormatting>
  <conditionalFormatting sqref="O24">
    <cfRule type="expression" dxfId="367" priority="368">
      <formula>IF(COUNTIF(Fériés,N24)&gt;0,1,0)</formula>
    </cfRule>
  </conditionalFormatting>
  <conditionalFormatting sqref="O25">
    <cfRule type="expression" dxfId="366" priority="367">
      <formula>IF(COUNTIF(Fériés,N25)&gt;0,1,0)</formula>
    </cfRule>
  </conditionalFormatting>
  <conditionalFormatting sqref="O25">
    <cfRule type="expression" dxfId="365" priority="366">
      <formula>IF(COUNTIF(Fériés,N25)&gt;0,1,0)</formula>
    </cfRule>
  </conditionalFormatting>
  <conditionalFormatting sqref="O26">
    <cfRule type="expression" dxfId="364" priority="365">
      <formula>IF(COUNTIF(Fériés,N26)&gt;0,1,0)</formula>
    </cfRule>
  </conditionalFormatting>
  <conditionalFormatting sqref="O26">
    <cfRule type="expression" dxfId="363" priority="364">
      <formula>IF(COUNTIF(Fériés,N26)&gt;0,1,0)</formula>
    </cfRule>
  </conditionalFormatting>
  <conditionalFormatting sqref="O27">
    <cfRule type="expression" dxfId="362" priority="363">
      <formula>IF(COUNTIF(Fériés,N27)&gt;0,1,0)</formula>
    </cfRule>
  </conditionalFormatting>
  <conditionalFormatting sqref="O27">
    <cfRule type="expression" dxfId="361" priority="362">
      <formula>IF(COUNTIF(Fériés,N27)&gt;0,1,0)</formula>
    </cfRule>
  </conditionalFormatting>
  <conditionalFormatting sqref="O28">
    <cfRule type="expression" dxfId="360" priority="361">
      <formula>IF(COUNTIF(Fériés,N28)&gt;0,1,0)</formula>
    </cfRule>
  </conditionalFormatting>
  <conditionalFormatting sqref="O28">
    <cfRule type="expression" dxfId="359" priority="360">
      <formula>IF(COUNTIF(Fériés,N28)&gt;0,1,0)</formula>
    </cfRule>
  </conditionalFormatting>
  <conditionalFormatting sqref="O29">
    <cfRule type="expression" dxfId="358" priority="359">
      <formula>IF(COUNTIF(Fériés,N29)&gt;0,1,0)</formula>
    </cfRule>
  </conditionalFormatting>
  <conditionalFormatting sqref="O29">
    <cfRule type="expression" dxfId="357" priority="358">
      <formula>IF(COUNTIF(Fériés,N29)&gt;0,1,0)</formula>
    </cfRule>
  </conditionalFormatting>
  <conditionalFormatting sqref="O30">
    <cfRule type="expression" dxfId="356" priority="357">
      <formula>IF(COUNTIF(Fériés,N30)&gt;0,1,0)</formula>
    </cfRule>
  </conditionalFormatting>
  <conditionalFormatting sqref="O30">
    <cfRule type="expression" dxfId="355" priority="356">
      <formula>IF(COUNTIF(Fériés,N30)&gt;0,1,0)</formula>
    </cfRule>
  </conditionalFormatting>
  <conditionalFormatting sqref="O31">
    <cfRule type="expression" dxfId="354" priority="355">
      <formula>IF(COUNTIF(Fériés,N31)&gt;0,1,0)</formula>
    </cfRule>
  </conditionalFormatting>
  <conditionalFormatting sqref="O31">
    <cfRule type="expression" dxfId="353" priority="354">
      <formula>IF(COUNTIF(Fériés,N31)&gt;0,1,0)</formula>
    </cfRule>
  </conditionalFormatting>
  <conditionalFormatting sqref="O32">
    <cfRule type="expression" dxfId="352" priority="353">
      <formula>IF(COUNTIF(Fériés,N32)&gt;0,1,0)</formula>
    </cfRule>
  </conditionalFormatting>
  <conditionalFormatting sqref="O32">
    <cfRule type="expression" dxfId="351" priority="352">
      <formula>IF(COUNTIF(Fériés,N32)&gt;0,1,0)</formula>
    </cfRule>
  </conditionalFormatting>
  <conditionalFormatting sqref="O33">
    <cfRule type="expression" dxfId="350" priority="351">
      <formula>IF(COUNTIF(Fériés,N33)&gt;0,1,0)</formula>
    </cfRule>
  </conditionalFormatting>
  <conditionalFormatting sqref="O33">
    <cfRule type="expression" dxfId="349" priority="350">
      <formula>IF(COUNTIF(Fériés,N33)&gt;0,1,0)</formula>
    </cfRule>
  </conditionalFormatting>
  <conditionalFormatting sqref="O34">
    <cfRule type="expression" dxfId="348" priority="349">
      <formula>IF(COUNTIF(Fériés,N34)&gt;0,1,0)</formula>
    </cfRule>
  </conditionalFormatting>
  <conditionalFormatting sqref="O34">
    <cfRule type="expression" dxfId="347" priority="348">
      <formula>IF(COUNTIF(Fériés,N34)&gt;0,1,0)</formula>
    </cfRule>
  </conditionalFormatting>
  <conditionalFormatting sqref="R4">
    <cfRule type="expression" dxfId="346" priority="347">
      <formula>IF(COUNTIF(Fériés,Q4)&gt;0,1,0)</formula>
    </cfRule>
  </conditionalFormatting>
  <conditionalFormatting sqref="R4">
    <cfRule type="expression" dxfId="345" priority="345">
      <formula>IF(COUNTIF(Fériés,Q4)&gt;0,1,0)</formula>
    </cfRule>
    <cfRule type="expression" dxfId="344" priority="346">
      <formula>OR($P$4="Di")</formula>
    </cfRule>
  </conditionalFormatting>
  <conditionalFormatting sqref="R4">
    <cfRule type="expression" dxfId="343" priority="344">
      <formula>IF(COUNTIF(Fériés,Q4)&gt;0,1,0)</formula>
    </cfRule>
  </conditionalFormatting>
  <conditionalFormatting sqref="R4">
    <cfRule type="expression" dxfId="342" priority="343">
      <formula>IF(COUNTIF(Fériés,Q4)&gt;0,1,0)</formula>
    </cfRule>
  </conditionalFormatting>
  <conditionalFormatting sqref="R5">
    <cfRule type="expression" dxfId="341" priority="342">
      <formula>IF(COUNTIF(Fériés,Q5)&gt;0,1,0)</formula>
    </cfRule>
  </conditionalFormatting>
  <conditionalFormatting sqref="R5">
    <cfRule type="expression" dxfId="340" priority="340">
      <formula>IF(COUNTIF(Fériés,Q5)&gt;0,1,0)</formula>
    </cfRule>
    <cfRule type="expression" dxfId="339" priority="341">
      <formula>OR($P$5="Di")</formula>
    </cfRule>
  </conditionalFormatting>
  <conditionalFormatting sqref="R6">
    <cfRule type="expression" dxfId="338" priority="339">
      <formula>IF(COUNTIF(Fériés,Q6)&gt;0,1,0)</formula>
    </cfRule>
  </conditionalFormatting>
  <conditionalFormatting sqref="R6">
    <cfRule type="expression" dxfId="337" priority="338">
      <formula>IF(COUNTIF(Fériés,Q6)&gt;0,1,0)</formula>
    </cfRule>
  </conditionalFormatting>
  <conditionalFormatting sqref="R7">
    <cfRule type="expression" dxfId="336" priority="337">
      <formula>IF(COUNTIF(Fériés,Q7)&gt;0,1,0)</formula>
    </cfRule>
  </conditionalFormatting>
  <conditionalFormatting sqref="R7">
    <cfRule type="expression" dxfId="335" priority="336">
      <formula>IF(COUNTIF(Fériés,Q7)&gt;0,1,0)</formula>
    </cfRule>
  </conditionalFormatting>
  <conditionalFormatting sqref="R8">
    <cfRule type="expression" dxfId="334" priority="335">
      <formula>IF(COUNTIF(Fériés,Q8)&gt;0,1,0)</formula>
    </cfRule>
  </conditionalFormatting>
  <conditionalFormatting sqref="R8">
    <cfRule type="expression" dxfId="333" priority="334">
      <formula>IF(COUNTIF(Fériés,Q8)&gt;0,1,0)</formula>
    </cfRule>
  </conditionalFormatting>
  <conditionalFormatting sqref="R9">
    <cfRule type="expression" dxfId="332" priority="333">
      <formula>IF(COUNTIF(Fériés,Q9)&gt;0,1,0)</formula>
    </cfRule>
  </conditionalFormatting>
  <conditionalFormatting sqref="R9">
    <cfRule type="expression" dxfId="331" priority="332">
      <formula>IF(COUNTIF(Fériés,Q9)&gt;0,1,0)</formula>
    </cfRule>
  </conditionalFormatting>
  <conditionalFormatting sqref="R10">
    <cfRule type="expression" dxfId="330" priority="331">
      <formula>IF(COUNTIF(Fériés,Q10)&gt;0,1,0)</formula>
    </cfRule>
  </conditionalFormatting>
  <conditionalFormatting sqref="R10">
    <cfRule type="expression" dxfId="329" priority="330">
      <formula>IF(COUNTIF(Fériés,Q10)&gt;0,1,0)</formula>
    </cfRule>
  </conditionalFormatting>
  <conditionalFormatting sqref="R11">
    <cfRule type="expression" dxfId="328" priority="329">
      <formula>IF(COUNTIF(Fériés,Q11)&gt;0,1,0)</formula>
    </cfRule>
  </conditionalFormatting>
  <conditionalFormatting sqref="R11">
    <cfRule type="expression" dxfId="327" priority="328">
      <formula>IF(COUNTIF(Fériés,Q11)&gt;0,1,0)</formula>
    </cfRule>
  </conditionalFormatting>
  <conditionalFormatting sqref="R12">
    <cfRule type="expression" dxfId="326" priority="327">
      <formula>IF(COUNTIF(Fériés,Q12)&gt;0,1,0)</formula>
    </cfRule>
  </conditionalFormatting>
  <conditionalFormatting sqref="R12">
    <cfRule type="expression" dxfId="325" priority="326">
      <formula>IF(COUNTIF(Fériés,Q12)&gt;0,1,0)</formula>
    </cfRule>
  </conditionalFormatting>
  <conditionalFormatting sqref="R13">
    <cfRule type="expression" dxfId="324" priority="325">
      <formula>IF(COUNTIF(Fériés,Q13)&gt;0,1,0)</formula>
    </cfRule>
  </conditionalFormatting>
  <conditionalFormatting sqref="R13">
    <cfRule type="expression" dxfId="323" priority="324">
      <formula>IF(COUNTIF(Fériés,Q13)&gt;0,1,0)</formula>
    </cfRule>
  </conditionalFormatting>
  <conditionalFormatting sqref="R14">
    <cfRule type="expression" dxfId="322" priority="323">
      <formula>IF(COUNTIF(Fériés,Q14)&gt;0,1,0)</formula>
    </cfRule>
  </conditionalFormatting>
  <conditionalFormatting sqref="R14">
    <cfRule type="expression" dxfId="321" priority="322">
      <formula>IF(COUNTIF(Fériés,Q14)&gt;0,1,0)</formula>
    </cfRule>
  </conditionalFormatting>
  <conditionalFormatting sqref="R15">
    <cfRule type="expression" dxfId="320" priority="321">
      <formula>IF(COUNTIF(Fériés,Q15)&gt;0,1,0)</formula>
    </cfRule>
  </conditionalFormatting>
  <conditionalFormatting sqref="R15">
    <cfRule type="expression" dxfId="319" priority="320">
      <formula>IF(COUNTIF(Fériés,Q15)&gt;0,1,0)</formula>
    </cfRule>
  </conditionalFormatting>
  <conditionalFormatting sqref="R16">
    <cfRule type="expression" dxfId="318" priority="319">
      <formula>IF(COUNTIF(Fériés,Q16)&gt;0,1,0)</formula>
    </cfRule>
  </conditionalFormatting>
  <conditionalFormatting sqref="R16">
    <cfRule type="expression" dxfId="317" priority="318">
      <formula>IF(COUNTIF(Fériés,Q16)&gt;0,1,0)</formula>
    </cfRule>
  </conditionalFormatting>
  <conditionalFormatting sqref="R17">
    <cfRule type="expression" dxfId="316" priority="317">
      <formula>IF(COUNTIF(Fériés,Q17)&gt;0,1,0)</formula>
    </cfRule>
  </conditionalFormatting>
  <conditionalFormatting sqref="R17">
    <cfRule type="expression" dxfId="315" priority="316">
      <formula>IF(COUNTIF(Fériés,Q17)&gt;0,1,0)</formula>
    </cfRule>
  </conditionalFormatting>
  <conditionalFormatting sqref="R18">
    <cfRule type="expression" dxfId="314" priority="315">
      <formula>IF(COUNTIF(Fériés,Q18)&gt;0,1,0)</formula>
    </cfRule>
  </conditionalFormatting>
  <conditionalFormatting sqref="R18">
    <cfRule type="expression" dxfId="313" priority="314">
      <formula>IF(COUNTIF(Fériés,Q18)&gt;0,1,0)</formula>
    </cfRule>
  </conditionalFormatting>
  <conditionalFormatting sqref="R19">
    <cfRule type="expression" dxfId="312" priority="313">
      <formula>IF(COUNTIF(Fériés,Q19)&gt;0,1,0)</formula>
    </cfRule>
  </conditionalFormatting>
  <conditionalFormatting sqref="R19">
    <cfRule type="expression" dxfId="311" priority="312">
      <formula>IF(COUNTIF(Fériés,Q19)&gt;0,1,0)</formula>
    </cfRule>
  </conditionalFormatting>
  <conditionalFormatting sqref="R20">
    <cfRule type="expression" dxfId="310" priority="311">
      <formula>IF(COUNTIF(Fériés,Q20)&gt;0,1,0)</formula>
    </cfRule>
  </conditionalFormatting>
  <conditionalFormatting sqref="R20">
    <cfRule type="expression" dxfId="309" priority="310">
      <formula>IF(COUNTIF(Fériés,Q20)&gt;0,1,0)</formula>
    </cfRule>
  </conditionalFormatting>
  <conditionalFormatting sqref="R21">
    <cfRule type="expression" dxfId="308" priority="309">
      <formula>IF(COUNTIF(Fériés,Q21)&gt;0,1,0)</formula>
    </cfRule>
  </conditionalFormatting>
  <conditionalFormatting sqref="R21">
    <cfRule type="expression" dxfId="307" priority="308">
      <formula>IF(COUNTIF(Fériés,Q21)&gt;0,1,0)</formula>
    </cfRule>
  </conditionalFormatting>
  <conditionalFormatting sqref="R22">
    <cfRule type="expression" dxfId="306" priority="307">
      <formula>IF(COUNTIF(Fériés,Q22)&gt;0,1,0)</formula>
    </cfRule>
  </conditionalFormatting>
  <conditionalFormatting sqref="R22">
    <cfRule type="expression" dxfId="305" priority="306">
      <formula>IF(COUNTIF(Fériés,Q22)&gt;0,1,0)</formula>
    </cfRule>
  </conditionalFormatting>
  <conditionalFormatting sqref="R23">
    <cfRule type="expression" dxfId="304" priority="305">
      <formula>IF(COUNTIF(Fériés,Q23)&gt;0,1,0)</formula>
    </cfRule>
  </conditionalFormatting>
  <conditionalFormatting sqref="R23">
    <cfRule type="expression" dxfId="303" priority="304">
      <formula>IF(COUNTIF(Fériés,Q23)&gt;0,1,0)</formula>
    </cfRule>
  </conditionalFormatting>
  <conditionalFormatting sqref="R24">
    <cfRule type="expression" dxfId="302" priority="303">
      <formula>IF(COUNTIF(Fériés,Q24)&gt;0,1,0)</formula>
    </cfRule>
  </conditionalFormatting>
  <conditionalFormatting sqref="R24">
    <cfRule type="expression" dxfId="301" priority="302">
      <formula>IF(COUNTIF(Fériés,Q24)&gt;0,1,0)</formula>
    </cfRule>
  </conditionalFormatting>
  <conditionalFormatting sqref="R25">
    <cfRule type="expression" dxfId="300" priority="301">
      <formula>IF(COUNTIF(Fériés,Q25)&gt;0,1,0)</formula>
    </cfRule>
  </conditionalFormatting>
  <conditionalFormatting sqref="R25">
    <cfRule type="expression" dxfId="299" priority="300">
      <formula>IF(COUNTIF(Fériés,Q25)&gt;0,1,0)</formula>
    </cfRule>
  </conditionalFormatting>
  <conditionalFormatting sqref="R26">
    <cfRule type="expression" dxfId="298" priority="299">
      <formula>IF(COUNTIF(Fériés,Q26)&gt;0,1,0)</formula>
    </cfRule>
  </conditionalFormatting>
  <conditionalFormatting sqref="R26">
    <cfRule type="expression" dxfId="297" priority="298">
      <formula>IF(COUNTIF(Fériés,Q26)&gt;0,1,0)</formula>
    </cfRule>
  </conditionalFormatting>
  <conditionalFormatting sqref="R27">
    <cfRule type="expression" dxfId="296" priority="297">
      <formula>IF(COUNTIF(Fériés,Q27)&gt;0,1,0)</formula>
    </cfRule>
  </conditionalFormatting>
  <conditionalFormatting sqref="R27">
    <cfRule type="expression" dxfId="295" priority="296">
      <formula>IF(COUNTIF(Fériés,Q27)&gt;0,1,0)</formula>
    </cfRule>
  </conditionalFormatting>
  <conditionalFormatting sqref="R28">
    <cfRule type="expression" dxfId="294" priority="295">
      <formula>IF(COUNTIF(Fériés,Q28)&gt;0,1,0)</formula>
    </cfRule>
  </conditionalFormatting>
  <conditionalFormatting sqref="R28">
    <cfRule type="expression" dxfId="293" priority="294">
      <formula>IF(COUNTIF(Fériés,Q28)&gt;0,1,0)</formula>
    </cfRule>
  </conditionalFormatting>
  <conditionalFormatting sqref="R29">
    <cfRule type="expression" dxfId="292" priority="293">
      <formula>IF(COUNTIF(Fériés,Q29)&gt;0,1,0)</formula>
    </cfRule>
  </conditionalFormatting>
  <conditionalFormatting sqref="R29">
    <cfRule type="expression" dxfId="291" priority="292">
      <formula>IF(COUNTIF(Fériés,Q29)&gt;0,1,0)</formula>
    </cfRule>
  </conditionalFormatting>
  <conditionalFormatting sqref="R30">
    <cfRule type="expression" dxfId="290" priority="291">
      <formula>IF(COUNTIF(Fériés,Q30)&gt;0,1,0)</formula>
    </cfRule>
  </conditionalFormatting>
  <conditionalFormatting sqref="R30">
    <cfRule type="expression" dxfId="289" priority="290">
      <formula>IF(COUNTIF(Fériés,Q30)&gt;0,1,0)</formula>
    </cfRule>
  </conditionalFormatting>
  <conditionalFormatting sqref="R31">
    <cfRule type="expression" dxfId="288" priority="289">
      <formula>IF(COUNTIF(Fériés,Q31)&gt;0,1,0)</formula>
    </cfRule>
  </conditionalFormatting>
  <conditionalFormatting sqref="R31">
    <cfRule type="expression" dxfId="287" priority="288">
      <formula>IF(COUNTIF(Fériés,Q31)&gt;0,1,0)</formula>
    </cfRule>
  </conditionalFormatting>
  <conditionalFormatting sqref="R32">
    <cfRule type="expression" dxfId="286" priority="287">
      <formula>IF(COUNTIF(Fériés,Q32)&gt;0,1,0)</formula>
    </cfRule>
  </conditionalFormatting>
  <conditionalFormatting sqref="R32">
    <cfRule type="expression" dxfId="285" priority="286">
      <formula>IF(COUNTIF(Fériés,Q32)&gt;0,1,0)</formula>
    </cfRule>
  </conditionalFormatting>
  <conditionalFormatting sqref="R33">
    <cfRule type="expression" dxfId="284" priority="285">
      <formula>IF(COUNTIF(Fériés,Q33)&gt;0,1,0)</formula>
    </cfRule>
  </conditionalFormatting>
  <conditionalFormatting sqref="R33">
    <cfRule type="expression" dxfId="283" priority="284">
      <formula>IF(COUNTIF(Fériés,Q33)&gt;0,1,0)</formula>
    </cfRule>
  </conditionalFormatting>
  <conditionalFormatting sqref="AA4">
    <cfRule type="expression" dxfId="282" priority="283">
      <formula>IF(COUNTIF(Fériés,Z4)&gt;0,1,0)</formula>
    </cfRule>
  </conditionalFormatting>
  <conditionalFormatting sqref="AA4">
    <cfRule type="expression" dxfId="281" priority="282">
      <formula>IF(COUNTIF(Fériés,Z4)&gt;0,1,0)</formula>
    </cfRule>
  </conditionalFormatting>
  <conditionalFormatting sqref="AA5">
    <cfRule type="expression" dxfId="280" priority="281">
      <formula>IF(COUNTIF(Fériés,Z5)&gt;0,1,0)</formula>
    </cfRule>
  </conditionalFormatting>
  <conditionalFormatting sqref="AA5">
    <cfRule type="expression" dxfId="279" priority="280">
      <formula>IF(COUNTIF(Fériés,Z5)&gt;0,1,0)</formula>
    </cfRule>
  </conditionalFormatting>
  <conditionalFormatting sqref="AA6">
    <cfRule type="expression" dxfId="278" priority="279">
      <formula>IF(COUNTIF(Fériés,Z6)&gt;0,1,0)</formula>
    </cfRule>
  </conditionalFormatting>
  <conditionalFormatting sqref="AA6">
    <cfRule type="expression" dxfId="277" priority="278">
      <formula>IF(COUNTIF(Fériés,Z6)&gt;0,1,0)</formula>
    </cfRule>
  </conditionalFormatting>
  <conditionalFormatting sqref="AA7">
    <cfRule type="expression" dxfId="276" priority="277">
      <formula>IF(COUNTIF(Fériés,Z7)&gt;0,1,0)</formula>
    </cfRule>
  </conditionalFormatting>
  <conditionalFormatting sqref="AA7">
    <cfRule type="expression" dxfId="275" priority="276">
      <formula>IF(COUNTIF(Fériés,Z7)&gt;0,1,0)</formula>
    </cfRule>
  </conditionalFormatting>
  <conditionalFormatting sqref="AA8">
    <cfRule type="expression" dxfId="274" priority="275">
      <formula>IF(COUNTIF(Fériés,Z8)&gt;0,1,0)</formula>
    </cfRule>
  </conditionalFormatting>
  <conditionalFormatting sqref="AA8">
    <cfRule type="expression" dxfId="273" priority="274">
      <formula>IF(COUNTIF(Fériés,Z8)&gt;0,1,0)</formula>
    </cfRule>
  </conditionalFormatting>
  <conditionalFormatting sqref="AA9:AA16">
    <cfRule type="expression" dxfId="272" priority="273">
      <formula>IF(COUNTIF(Fériés,Z9)&gt;0,1,0)</formula>
    </cfRule>
  </conditionalFormatting>
  <conditionalFormatting sqref="AA9:AA16">
    <cfRule type="expression" dxfId="271" priority="272">
      <formula>IF(COUNTIF(Fériés,Z9)&gt;0,1,0)</formula>
    </cfRule>
  </conditionalFormatting>
  <conditionalFormatting sqref="AA17:AA33">
    <cfRule type="expression" dxfId="270" priority="271">
      <formula>IF(COUNTIF(Fériés,Z17)&gt;0,1,0)</formula>
    </cfRule>
  </conditionalFormatting>
  <conditionalFormatting sqref="AA17:AA33">
    <cfRule type="expression" dxfId="269" priority="270">
      <formula>IF(COUNTIF(Fériés,Z17)&gt;0,1,0)</formula>
    </cfRule>
  </conditionalFormatting>
  <conditionalFormatting sqref="AB21">
    <cfRule type="cellIs" dxfId="268" priority="268" operator="equal">
      <formula>"Di"</formula>
    </cfRule>
    <cfRule type="cellIs" dxfId="267" priority="269" operator="equal">
      <formula>"Sa"</formula>
    </cfRule>
  </conditionalFormatting>
  <conditionalFormatting sqref="AB21">
    <cfRule type="expression" dxfId="266" priority="266">
      <formula>IF(COUNTIF(Fériés,AC21)&gt;0,1,0)</formula>
    </cfRule>
    <cfRule type="expression" dxfId="265" priority="267">
      <formula>IF(WEEKDAY(AC21,2)&gt;5,1,0)</formula>
    </cfRule>
  </conditionalFormatting>
  <conditionalFormatting sqref="I5">
    <cfRule type="expression" dxfId="264" priority="265">
      <formula>IF(COUNTIF(Fériés,H5)&gt;0,1,0)</formula>
    </cfRule>
  </conditionalFormatting>
  <conditionalFormatting sqref="I5">
    <cfRule type="expression" dxfId="263" priority="263">
      <formula>IF(COUNTIF(Fériés,H5)&gt;0,1,0)</formula>
    </cfRule>
    <cfRule type="expression" dxfId="262" priority="264">
      <formula>OR($G$5="Di")</formula>
    </cfRule>
  </conditionalFormatting>
  <conditionalFormatting sqref="I6">
    <cfRule type="expression" dxfId="261" priority="262">
      <formula>IF(COUNTIF(Fériés,H6)&gt;0,1,0)</formula>
    </cfRule>
  </conditionalFormatting>
  <conditionalFormatting sqref="I6">
    <cfRule type="expression" dxfId="260" priority="260">
      <formula>IF(COUNTIF(Fériés,H6)&gt;0,1,0)</formula>
    </cfRule>
    <cfRule type="expression" dxfId="259" priority="261">
      <formula>OR($G$6="Di")</formula>
    </cfRule>
  </conditionalFormatting>
  <conditionalFormatting sqref="I7">
    <cfRule type="expression" dxfId="258" priority="259">
      <formula>IF(COUNTIF(Fériés,H7)&gt;0,1,0)</formula>
    </cfRule>
  </conditionalFormatting>
  <conditionalFormatting sqref="I7">
    <cfRule type="expression" dxfId="257" priority="257">
      <formula>IF(COUNTIF(Fériés,H7)&gt;0,1,0)</formula>
    </cfRule>
    <cfRule type="expression" dxfId="256" priority="258">
      <formula>OR($G$7="Di")</formula>
    </cfRule>
  </conditionalFormatting>
  <conditionalFormatting sqref="I9">
    <cfRule type="expression" dxfId="255" priority="256">
      <formula>IF(COUNTIF(Fériés,H9)&gt;0,1,0)</formula>
    </cfRule>
  </conditionalFormatting>
  <conditionalFormatting sqref="I9">
    <cfRule type="expression" dxfId="254" priority="254">
      <formula>IF(COUNTIF(Fériés,H9)&gt;0,1,0)</formula>
    </cfRule>
    <cfRule type="expression" dxfId="253" priority="255">
      <formula>OR($G$9="Di")</formula>
    </cfRule>
  </conditionalFormatting>
  <conditionalFormatting sqref="I10">
    <cfRule type="expression" dxfId="252" priority="253">
      <formula>IF(COUNTIF(Fériés,H10)&gt;0,1,0)</formula>
    </cfRule>
  </conditionalFormatting>
  <conditionalFormatting sqref="I10">
    <cfRule type="expression" dxfId="251" priority="251">
      <formula>IF(COUNTIF(Fériés,H10)&gt;0,1,0)</formula>
    </cfRule>
    <cfRule type="expression" dxfId="250" priority="252">
      <formula>OR($G$10="Di")</formula>
    </cfRule>
  </conditionalFormatting>
  <conditionalFormatting sqref="I11">
    <cfRule type="expression" dxfId="249" priority="250">
      <formula>IF(COUNTIF(Fériés,H11)&gt;0,1,0)</formula>
    </cfRule>
  </conditionalFormatting>
  <conditionalFormatting sqref="I11">
    <cfRule type="expression" dxfId="248" priority="248">
      <formula>IF(COUNTIF(Fériés,H11)&gt;0,1,0)</formula>
    </cfRule>
    <cfRule type="expression" dxfId="247" priority="249">
      <formula>OR($G$11="Di")</formula>
    </cfRule>
  </conditionalFormatting>
  <conditionalFormatting sqref="I8">
    <cfRule type="expression" dxfId="246" priority="247">
      <formula>IF(COUNTIF(Fériés,H8)&gt;0,1,0)</formula>
    </cfRule>
  </conditionalFormatting>
  <conditionalFormatting sqref="I8">
    <cfRule type="expression" dxfId="245" priority="245">
      <formula>IF(COUNTIF(Fériés,H8)&gt;0,1,0)</formula>
    </cfRule>
    <cfRule type="expression" dxfId="244" priority="246">
      <formula>OR($G$8="Di")</formula>
    </cfRule>
  </conditionalFormatting>
  <conditionalFormatting sqref="I12">
    <cfRule type="expression" dxfId="243" priority="244">
      <formula>IF(COUNTIF(Fériés,H12)&gt;0,1,0)</formula>
    </cfRule>
  </conditionalFormatting>
  <conditionalFormatting sqref="I12">
    <cfRule type="expression" dxfId="242" priority="242">
      <formula>IF(COUNTIF(Fériés,H12)&gt;0,1,0)</formula>
    </cfRule>
    <cfRule type="expression" dxfId="241" priority="243">
      <formula>OR($G$12="Di")</formula>
    </cfRule>
  </conditionalFormatting>
  <conditionalFormatting sqref="I13">
    <cfRule type="expression" dxfId="240" priority="241">
      <formula>IF(COUNTIF(Fériés,H13)&gt;0,1,0)</formula>
    </cfRule>
  </conditionalFormatting>
  <conditionalFormatting sqref="I13">
    <cfRule type="expression" dxfId="239" priority="239">
      <formula>IF(COUNTIF(Fériés,H13)&gt;0,1,0)</formula>
    </cfRule>
    <cfRule type="expression" dxfId="238" priority="240">
      <formula>OR($G$13="Di")</formula>
    </cfRule>
  </conditionalFormatting>
  <conditionalFormatting sqref="I14">
    <cfRule type="expression" dxfId="237" priority="238">
      <formula>IF(COUNTIF(Fériés,H14)&gt;0,1,0)</formula>
    </cfRule>
  </conditionalFormatting>
  <conditionalFormatting sqref="I14">
    <cfRule type="expression" dxfId="236" priority="236">
      <formula>IF(COUNTIF(Fériés,H14)&gt;0,1,0)</formula>
    </cfRule>
    <cfRule type="expression" dxfId="235" priority="237">
      <formula>OR($G$14="Di")</formula>
    </cfRule>
  </conditionalFormatting>
  <conditionalFormatting sqref="I15">
    <cfRule type="expression" dxfId="234" priority="235">
      <formula>IF(COUNTIF(Fériés,H15)&gt;0,1,0)</formula>
    </cfRule>
  </conditionalFormatting>
  <conditionalFormatting sqref="I15">
    <cfRule type="expression" dxfId="233" priority="233">
      <formula>IF(COUNTIF(Fériés,H15)&gt;0,1,0)</formula>
    </cfRule>
    <cfRule type="expression" dxfId="232" priority="234">
      <formula>OR($G$15="Di")</formula>
    </cfRule>
  </conditionalFormatting>
  <conditionalFormatting sqref="I16">
    <cfRule type="expression" dxfId="231" priority="232">
      <formula>IF(COUNTIF(Fériés,H16)&gt;0,1,0)</formula>
    </cfRule>
  </conditionalFormatting>
  <conditionalFormatting sqref="I16">
    <cfRule type="expression" dxfId="230" priority="230">
      <formula>IF(COUNTIF(Fériés,H16)&gt;0,1,0)</formula>
    </cfRule>
    <cfRule type="expression" dxfId="229" priority="231">
      <formula>OR($G$16="Di")</formula>
    </cfRule>
  </conditionalFormatting>
  <conditionalFormatting sqref="I17">
    <cfRule type="expression" dxfId="228" priority="229">
      <formula>IF(COUNTIF(Fériés,H17)&gt;0,1,0)</formula>
    </cfRule>
  </conditionalFormatting>
  <conditionalFormatting sqref="I17">
    <cfRule type="expression" dxfId="227" priority="227">
      <formula>IF(COUNTIF(Fériés,H17)&gt;0,1,0)</formula>
    </cfRule>
    <cfRule type="expression" dxfId="226" priority="228">
      <formula>OR($G$17="Di")</formula>
    </cfRule>
  </conditionalFormatting>
  <conditionalFormatting sqref="I18">
    <cfRule type="expression" dxfId="225" priority="226">
      <formula>IF(COUNTIF(Fériés,H18)&gt;0,1,0)</formula>
    </cfRule>
  </conditionalFormatting>
  <conditionalFormatting sqref="I18">
    <cfRule type="expression" dxfId="224" priority="224">
      <formula>IF(COUNTIF(Fériés,H18)&gt;0,1,0)</formula>
    </cfRule>
    <cfRule type="expression" dxfId="223" priority="225">
      <formula>OR($G$18="Di")</formula>
    </cfRule>
  </conditionalFormatting>
  <conditionalFormatting sqref="I19">
    <cfRule type="expression" dxfId="222" priority="223">
      <formula>IF(COUNTIF(Fériés,H19)&gt;0,1,0)</formula>
    </cfRule>
  </conditionalFormatting>
  <conditionalFormatting sqref="I19">
    <cfRule type="expression" dxfId="221" priority="221">
      <formula>IF(COUNTIF(Fériés,H19)&gt;0,1,0)</formula>
    </cfRule>
    <cfRule type="expression" dxfId="220" priority="222">
      <formula>OR($G$19="Di")</formula>
    </cfRule>
  </conditionalFormatting>
  <conditionalFormatting sqref="I20">
    <cfRule type="expression" dxfId="219" priority="220">
      <formula>IF(COUNTIF(Fériés,H20)&gt;0,1,0)</formula>
    </cfRule>
  </conditionalFormatting>
  <conditionalFormatting sqref="I20">
    <cfRule type="expression" dxfId="218" priority="218">
      <formula>IF(COUNTIF(Fériés,H20)&gt;0,1,0)</formula>
    </cfRule>
    <cfRule type="expression" dxfId="217" priority="219">
      <formula>OR($G$20="Di")</formula>
    </cfRule>
  </conditionalFormatting>
  <conditionalFormatting sqref="I21">
    <cfRule type="expression" dxfId="216" priority="217">
      <formula>IF(COUNTIF(Fériés,H21)&gt;0,1,0)</formula>
    </cfRule>
  </conditionalFormatting>
  <conditionalFormatting sqref="I21">
    <cfRule type="expression" dxfId="215" priority="215">
      <formula>IF(COUNTIF(Fériés,H21)&gt;0,1,0)</formula>
    </cfRule>
    <cfRule type="expression" dxfId="214" priority="216">
      <formula>OR($G$21="Di")</formula>
    </cfRule>
  </conditionalFormatting>
  <conditionalFormatting sqref="I22">
    <cfRule type="expression" dxfId="213" priority="214">
      <formula>IF(COUNTIF(Fériés,H22)&gt;0,1,0)</formula>
    </cfRule>
  </conditionalFormatting>
  <conditionalFormatting sqref="I22">
    <cfRule type="expression" dxfId="212" priority="212">
      <formula>IF(COUNTIF(Fériés,H22)&gt;0,1,0)</formula>
    </cfRule>
    <cfRule type="expression" dxfId="211" priority="213">
      <formula>OR($G$22="Di")</formula>
    </cfRule>
  </conditionalFormatting>
  <conditionalFormatting sqref="I23">
    <cfRule type="expression" dxfId="210" priority="211">
      <formula>IF(COUNTIF(Fériés,H23)&gt;0,1,0)</formula>
    </cfRule>
  </conditionalFormatting>
  <conditionalFormatting sqref="I23">
    <cfRule type="expression" dxfId="209" priority="209">
      <formula>IF(COUNTIF(Fériés,H23)&gt;0,1,0)</formula>
    </cfRule>
    <cfRule type="expression" dxfId="208" priority="210">
      <formula>OR($G$23="Di")</formula>
    </cfRule>
  </conditionalFormatting>
  <conditionalFormatting sqref="I24">
    <cfRule type="expression" dxfId="207" priority="208">
      <formula>IF(COUNTIF(Fériés,H24)&gt;0,1,0)</formula>
    </cfRule>
  </conditionalFormatting>
  <conditionalFormatting sqref="I24">
    <cfRule type="expression" dxfId="206" priority="206">
      <formula>IF(COUNTIF(Fériés,H24)&gt;0,1,0)</formula>
    </cfRule>
    <cfRule type="expression" dxfId="205" priority="207">
      <formula>OR($G$24="Di")</formula>
    </cfRule>
  </conditionalFormatting>
  <conditionalFormatting sqref="I25">
    <cfRule type="expression" dxfId="204" priority="205">
      <formula>IF(COUNTIF(Fériés,H25)&gt;0,1,0)</formula>
    </cfRule>
  </conditionalFormatting>
  <conditionalFormatting sqref="I25">
    <cfRule type="expression" dxfId="203" priority="203">
      <formula>IF(COUNTIF(Fériés,H25)&gt;0,1,0)</formula>
    </cfRule>
    <cfRule type="expression" dxfId="202" priority="204">
      <formula>OR($G$25="Di")</formula>
    </cfRule>
  </conditionalFormatting>
  <conditionalFormatting sqref="I26">
    <cfRule type="expression" dxfId="201" priority="202">
      <formula>IF(COUNTIF(Fériés,H26)&gt;0,1,0)</formula>
    </cfRule>
  </conditionalFormatting>
  <conditionalFormatting sqref="I26">
    <cfRule type="expression" dxfId="200" priority="200">
      <formula>IF(COUNTIF(Fériés,H26)&gt;0,1,0)</formula>
    </cfRule>
    <cfRule type="expression" dxfId="199" priority="201">
      <formula>OR($G$26="Di")</formula>
    </cfRule>
  </conditionalFormatting>
  <conditionalFormatting sqref="I27">
    <cfRule type="expression" dxfId="198" priority="199">
      <formula>IF(COUNTIF(Fériés,H27)&gt;0,1,0)</formula>
    </cfRule>
  </conditionalFormatting>
  <conditionalFormatting sqref="I27">
    <cfRule type="expression" dxfId="197" priority="197">
      <formula>IF(COUNTIF(Fériés,H27)&gt;0,1,0)</formula>
    </cfRule>
    <cfRule type="expression" dxfId="196" priority="198">
      <formula>OR($G$27="Di")</formula>
    </cfRule>
  </conditionalFormatting>
  <conditionalFormatting sqref="I28">
    <cfRule type="expression" dxfId="195" priority="196">
      <formula>IF(COUNTIF(Fériés,H28)&gt;0,1,0)</formula>
    </cfRule>
  </conditionalFormatting>
  <conditionalFormatting sqref="I28">
    <cfRule type="expression" dxfId="194" priority="194">
      <formula>IF(COUNTIF(Fériés,H28)&gt;0,1,0)</formula>
    </cfRule>
    <cfRule type="expression" dxfId="193" priority="195">
      <formula>OR($G$28="Di")</formula>
    </cfRule>
  </conditionalFormatting>
  <conditionalFormatting sqref="I29">
    <cfRule type="expression" dxfId="192" priority="193">
      <formula>IF(COUNTIF(Fériés,H29)&gt;0,1,0)</formula>
    </cfRule>
  </conditionalFormatting>
  <conditionalFormatting sqref="I29">
    <cfRule type="expression" dxfId="191" priority="191">
      <formula>IF(COUNTIF(Fériés,H29)&gt;0,1,0)</formula>
    </cfRule>
    <cfRule type="expression" dxfId="190" priority="192">
      <formula>OR($G$29="Di")</formula>
    </cfRule>
  </conditionalFormatting>
  <conditionalFormatting sqref="I30">
    <cfRule type="expression" dxfId="189" priority="190">
      <formula>IF(COUNTIF(Fériés,H30)&gt;0,1,0)</formula>
    </cfRule>
  </conditionalFormatting>
  <conditionalFormatting sqref="I30">
    <cfRule type="expression" dxfId="188" priority="188">
      <formula>IF(COUNTIF(Fériés,H30)&gt;0,1,0)</formula>
    </cfRule>
    <cfRule type="expression" dxfId="187" priority="189">
      <formula>OR($G$30="Di")</formula>
    </cfRule>
  </conditionalFormatting>
  <conditionalFormatting sqref="I31">
    <cfRule type="expression" dxfId="186" priority="187">
      <formula>IF(COUNTIF(Fériés,H31)&gt;0,1,0)</formula>
    </cfRule>
  </conditionalFormatting>
  <conditionalFormatting sqref="I31">
    <cfRule type="expression" dxfId="185" priority="185">
      <formula>IF(COUNTIF(Fériés,H31)&gt;0,1,0)</formula>
    </cfRule>
    <cfRule type="expression" dxfId="184" priority="186">
      <formula>OR($G$31="Di")</formula>
    </cfRule>
  </conditionalFormatting>
  <conditionalFormatting sqref="I32">
    <cfRule type="expression" dxfId="183" priority="184">
      <formula>IF(COUNTIF(Fériés,H32)&gt;0,1,0)</formula>
    </cfRule>
  </conditionalFormatting>
  <conditionalFormatting sqref="I32">
    <cfRule type="expression" dxfId="182" priority="182">
      <formula>IF(COUNTIF(Fériés,H32)&gt;0,1,0)</formula>
    </cfRule>
    <cfRule type="expression" dxfId="181" priority="183">
      <formula>OR($G$32="Di")</formula>
    </cfRule>
  </conditionalFormatting>
  <conditionalFormatting sqref="I33">
    <cfRule type="expression" dxfId="180" priority="181">
      <formula>IF(COUNTIF(Fériés,H33)&gt;0,1,0)</formula>
    </cfRule>
  </conditionalFormatting>
  <conditionalFormatting sqref="I33">
    <cfRule type="expression" dxfId="179" priority="179">
      <formula>IF(COUNTIF(Fériés,H33)&gt;0,1,0)</formula>
    </cfRule>
    <cfRule type="expression" dxfId="178" priority="180">
      <formula>OR($G$33="Di")</formula>
    </cfRule>
  </conditionalFormatting>
  <conditionalFormatting sqref="I34">
    <cfRule type="expression" dxfId="177" priority="178">
      <formula>IF(COUNTIF(Fériés,H34)&gt;0,1,0)</formula>
    </cfRule>
  </conditionalFormatting>
  <conditionalFormatting sqref="I34">
    <cfRule type="expression" dxfId="176" priority="176">
      <formula>IF(COUNTIF(Fériés,H34)&gt;0,1,0)</formula>
    </cfRule>
    <cfRule type="expression" dxfId="175" priority="177">
      <formula>OR($G$34="Di")</formula>
    </cfRule>
  </conditionalFormatting>
  <conditionalFormatting sqref="F4">
    <cfRule type="expression" dxfId="174" priority="175">
      <formula>IF(COUNTIF(Fériés,E4)&gt;0,1,0)</formula>
    </cfRule>
  </conditionalFormatting>
  <conditionalFormatting sqref="F4">
    <cfRule type="expression" dxfId="173" priority="173">
      <formula>IF(COUNTIF(Fériés,E4)&gt;0,1,0)</formula>
    </cfRule>
    <cfRule type="expression" dxfId="172" priority="174">
      <formula>OR($D$4="Di")</formula>
    </cfRule>
  </conditionalFormatting>
  <conditionalFormatting sqref="F10">
    <cfRule type="expression" dxfId="171" priority="172">
      <formula>IF(COUNTIF(Fériés,E10)&gt;0,1,0)</formula>
    </cfRule>
  </conditionalFormatting>
  <conditionalFormatting sqref="F10">
    <cfRule type="expression" dxfId="170" priority="170">
      <formula>IF(COUNTIF(Fériés,E10)&gt;0,1,0)</formula>
    </cfRule>
    <cfRule type="expression" dxfId="169" priority="171">
      <formula>OR($D$10="Di")</formula>
    </cfRule>
  </conditionalFormatting>
  <conditionalFormatting sqref="F9">
    <cfRule type="expression" dxfId="168" priority="169">
      <formula>IF(COUNTIF(Fériés,E9)&gt;0,1,0)</formula>
    </cfRule>
  </conditionalFormatting>
  <conditionalFormatting sqref="F9">
    <cfRule type="expression" dxfId="167" priority="167">
      <formula>IF(COUNTIF(Fériés,E9)&gt;0,1,0)</formula>
    </cfRule>
    <cfRule type="expression" dxfId="166" priority="168">
      <formula>OR($D$9="Di")</formula>
    </cfRule>
  </conditionalFormatting>
  <conditionalFormatting sqref="F5">
    <cfRule type="expression" dxfId="165" priority="166">
      <formula>IF(COUNTIF(Fériés,E5)&gt;0,1,0)</formula>
    </cfRule>
  </conditionalFormatting>
  <conditionalFormatting sqref="F5">
    <cfRule type="expression" dxfId="164" priority="164">
      <formula>IF(COUNTIF(Fériés,E5)&gt;0,1,0)</formula>
    </cfRule>
    <cfRule type="expression" dxfId="163" priority="165">
      <formula>OR($D$5="Di")</formula>
    </cfRule>
  </conditionalFormatting>
  <conditionalFormatting sqref="F6">
    <cfRule type="expression" dxfId="162" priority="163">
      <formula>IF(COUNTIF(Fériés,E6)&gt;0,1,0)</formula>
    </cfRule>
  </conditionalFormatting>
  <conditionalFormatting sqref="F6">
    <cfRule type="expression" dxfId="161" priority="161">
      <formula>IF(COUNTIF(Fériés,E6)&gt;0,1,0)</formula>
    </cfRule>
    <cfRule type="expression" dxfId="160" priority="162">
      <formula>OR($D$6="Di")</formula>
    </cfRule>
  </conditionalFormatting>
  <conditionalFormatting sqref="F7">
    <cfRule type="expression" dxfId="159" priority="160">
      <formula>IF(COUNTIF(Fériés,E7)&gt;0,1,0)</formula>
    </cfRule>
  </conditionalFormatting>
  <conditionalFormatting sqref="F7">
    <cfRule type="expression" dxfId="158" priority="158">
      <formula>IF(COUNTIF(Fériés,E7)&gt;0,1,0)</formula>
    </cfRule>
    <cfRule type="expression" dxfId="157" priority="159">
      <formula>OR($D$7="Di")</formula>
    </cfRule>
  </conditionalFormatting>
  <conditionalFormatting sqref="F8">
    <cfRule type="expression" dxfId="156" priority="157">
      <formula>IF(COUNTIF(Fériés,E8)&gt;0,1,0)</formula>
    </cfRule>
  </conditionalFormatting>
  <conditionalFormatting sqref="F8">
    <cfRule type="expression" dxfId="155" priority="155">
      <formula>IF(COUNTIF(Fériés,E8)&gt;0,1,0)</formula>
    </cfRule>
    <cfRule type="expression" dxfId="154" priority="156">
      <formula>OR($D$8="Di")</formula>
    </cfRule>
  </conditionalFormatting>
  <conditionalFormatting sqref="F11">
    <cfRule type="expression" dxfId="153" priority="154">
      <formula>IF(COUNTIF(Fériés,E11)&gt;0,1,0)</formula>
    </cfRule>
  </conditionalFormatting>
  <conditionalFormatting sqref="F11">
    <cfRule type="expression" dxfId="152" priority="152">
      <formula>IF(COUNTIF(Fériés,E11)&gt;0,1,0)</formula>
    </cfRule>
    <cfRule type="expression" dxfId="151" priority="153">
      <formula>OR($D$11="Di")</formula>
    </cfRule>
  </conditionalFormatting>
  <conditionalFormatting sqref="F12">
    <cfRule type="expression" dxfId="150" priority="151">
      <formula>IF(COUNTIF(Fériés,E12)&gt;0,1,0)</formula>
    </cfRule>
  </conditionalFormatting>
  <conditionalFormatting sqref="F12">
    <cfRule type="expression" dxfId="149" priority="149">
      <formula>IF(COUNTIF(Fériés,E12)&gt;0,1,0)</formula>
    </cfRule>
    <cfRule type="expression" dxfId="148" priority="150">
      <formula>OR($D$12="Di")</formula>
    </cfRule>
  </conditionalFormatting>
  <conditionalFormatting sqref="F13">
    <cfRule type="expression" dxfId="147" priority="148">
      <formula>IF(COUNTIF(Fériés,E13)&gt;0,1,0)</formula>
    </cfRule>
  </conditionalFormatting>
  <conditionalFormatting sqref="F13">
    <cfRule type="expression" dxfId="146" priority="146">
      <formula>IF(COUNTIF(Fériés,E13)&gt;0,1,0)</formula>
    </cfRule>
    <cfRule type="expression" dxfId="145" priority="147">
      <formula>OR($D$13="Di")</formula>
    </cfRule>
  </conditionalFormatting>
  <conditionalFormatting sqref="F14">
    <cfRule type="expression" dxfId="144" priority="145">
      <formula>IF(COUNTIF(Fériés,E14)&gt;0,1,0)</formula>
    </cfRule>
  </conditionalFormatting>
  <conditionalFormatting sqref="F14">
    <cfRule type="expression" dxfId="143" priority="143">
      <formula>IF(COUNTIF(Fériés,E14)&gt;0,1,0)</formula>
    </cfRule>
    <cfRule type="expression" dxfId="142" priority="144">
      <formula>OR($D$14="Di")</formula>
    </cfRule>
  </conditionalFormatting>
  <conditionalFormatting sqref="F15">
    <cfRule type="expression" dxfId="141" priority="142">
      <formula>IF(COUNTIF(Fériés,E15)&gt;0,1,0)</formula>
    </cfRule>
  </conditionalFormatting>
  <conditionalFormatting sqref="F15">
    <cfRule type="expression" dxfId="140" priority="140">
      <formula>IF(COUNTIF(Fériés,E15)&gt;0,1,0)</formula>
    </cfRule>
    <cfRule type="expression" dxfId="139" priority="141">
      <formula>OR($D$15="Di")</formula>
    </cfRule>
  </conditionalFormatting>
  <conditionalFormatting sqref="F16">
    <cfRule type="expression" dxfId="138" priority="139">
      <formula>IF(COUNTIF(Fériés,E16)&gt;0,1,0)</formula>
    </cfRule>
  </conditionalFormatting>
  <conditionalFormatting sqref="F16">
    <cfRule type="expression" dxfId="137" priority="137">
      <formula>IF(COUNTIF(Fériés,E16)&gt;0,1,0)</formula>
    </cfRule>
    <cfRule type="expression" dxfId="136" priority="138">
      <formula>OR($D$16="Di")</formula>
    </cfRule>
  </conditionalFormatting>
  <conditionalFormatting sqref="F17">
    <cfRule type="expression" dxfId="135" priority="136">
      <formula>IF(COUNTIF(Fériés,E17)&gt;0,1,0)</formula>
    </cfRule>
  </conditionalFormatting>
  <conditionalFormatting sqref="F17">
    <cfRule type="expression" dxfId="134" priority="134">
      <formula>IF(COUNTIF(Fériés,E17)&gt;0,1,0)</formula>
    </cfRule>
    <cfRule type="expression" dxfId="133" priority="135">
      <formula>OR($D$17="Di")</formula>
    </cfRule>
  </conditionalFormatting>
  <conditionalFormatting sqref="F18">
    <cfRule type="expression" dxfId="132" priority="133">
      <formula>IF(COUNTIF(Fériés,E18)&gt;0,1,0)</formula>
    </cfRule>
  </conditionalFormatting>
  <conditionalFormatting sqref="F18">
    <cfRule type="expression" dxfId="131" priority="131">
      <formula>IF(COUNTIF(Fériés,E18)&gt;0,1,0)</formula>
    </cfRule>
    <cfRule type="expression" dxfId="130" priority="132">
      <formula>OR($D$18="Di")</formula>
    </cfRule>
  </conditionalFormatting>
  <conditionalFormatting sqref="F19">
    <cfRule type="expression" dxfId="129" priority="130">
      <formula>IF(COUNTIF(Fériés,E19)&gt;0,1,0)</formula>
    </cfRule>
  </conditionalFormatting>
  <conditionalFormatting sqref="F19">
    <cfRule type="expression" dxfId="128" priority="128">
      <formula>IF(COUNTIF(Fériés,E19)&gt;0,1,0)</formula>
    </cfRule>
    <cfRule type="expression" dxfId="127" priority="129">
      <formula>OR($D$19="Di")</formula>
    </cfRule>
  </conditionalFormatting>
  <conditionalFormatting sqref="F20">
    <cfRule type="expression" dxfId="126" priority="127">
      <formula>IF(COUNTIF(Fériés,E20)&gt;0,1,0)</formula>
    </cfRule>
  </conditionalFormatting>
  <conditionalFormatting sqref="F20">
    <cfRule type="expression" dxfId="125" priority="125">
      <formula>IF(COUNTIF(Fériés,E20)&gt;0,1,0)</formula>
    </cfRule>
    <cfRule type="expression" dxfId="124" priority="126">
      <formula>OR($D$20="Di")</formula>
    </cfRule>
  </conditionalFormatting>
  <conditionalFormatting sqref="F21">
    <cfRule type="expression" dxfId="123" priority="124">
      <formula>IF(COUNTIF(Fériés,E21)&gt;0,1,0)</formula>
    </cfRule>
  </conditionalFormatting>
  <conditionalFormatting sqref="F21">
    <cfRule type="expression" dxfId="122" priority="122">
      <formula>IF(COUNTIF(Fériés,E21)&gt;0,1,0)</formula>
    </cfRule>
    <cfRule type="expression" dxfId="121" priority="123">
      <formula>OR($D$21="Di")</formula>
    </cfRule>
  </conditionalFormatting>
  <conditionalFormatting sqref="F23">
    <cfRule type="expression" dxfId="120" priority="121">
      <formula>IF(COUNTIF(Fériés,E23)&gt;0,1,0)</formula>
    </cfRule>
  </conditionalFormatting>
  <conditionalFormatting sqref="F23">
    <cfRule type="expression" dxfId="119" priority="119">
      <formula>IF(COUNTIF(Fériés,E23)&gt;0,1,0)</formula>
    </cfRule>
    <cfRule type="expression" dxfId="118" priority="120">
      <formula>OR($D$23="Di")</formula>
    </cfRule>
  </conditionalFormatting>
  <conditionalFormatting sqref="F24">
    <cfRule type="expression" dxfId="117" priority="118">
      <formula>IF(COUNTIF(Fériés,E24)&gt;0,1,0)</formula>
    </cfRule>
  </conditionalFormatting>
  <conditionalFormatting sqref="F24">
    <cfRule type="expression" dxfId="116" priority="116">
      <formula>IF(COUNTIF(Fériés,E24)&gt;0,1,0)</formula>
    </cfRule>
    <cfRule type="expression" dxfId="115" priority="117">
      <formula>OR($D$24="Di")</formula>
    </cfRule>
  </conditionalFormatting>
  <conditionalFormatting sqref="F22">
    <cfRule type="expression" dxfId="114" priority="115">
      <formula>IF(COUNTIF(Fériés,E22)&gt;0,1,0)</formula>
    </cfRule>
  </conditionalFormatting>
  <conditionalFormatting sqref="F22">
    <cfRule type="expression" dxfId="113" priority="113">
      <formula>IF(COUNTIF(Fériés,E22)&gt;0,1,0)</formula>
    </cfRule>
    <cfRule type="expression" dxfId="112" priority="114">
      <formula>OR($D$22="Di")</formula>
    </cfRule>
  </conditionalFormatting>
  <conditionalFormatting sqref="F25">
    <cfRule type="expression" dxfId="111" priority="112">
      <formula>IF(COUNTIF(Fériés,E25)&gt;0,1,0)</formula>
    </cfRule>
  </conditionalFormatting>
  <conditionalFormatting sqref="F25">
    <cfRule type="expression" dxfId="110" priority="110">
      <formula>IF(COUNTIF(Fériés,E25)&gt;0,1,0)</formula>
    </cfRule>
    <cfRule type="expression" dxfId="109" priority="111">
      <formula>OR($D$25="Di")</formula>
    </cfRule>
  </conditionalFormatting>
  <conditionalFormatting sqref="F26">
    <cfRule type="expression" dxfId="108" priority="109">
      <formula>IF(COUNTIF(Fériés,E26)&gt;0,1,0)</formula>
    </cfRule>
  </conditionalFormatting>
  <conditionalFormatting sqref="F26">
    <cfRule type="expression" dxfId="107" priority="107">
      <formula>IF(COUNTIF(Fériés,E26)&gt;0,1,0)</formula>
    </cfRule>
    <cfRule type="expression" dxfId="106" priority="108">
      <formula>OR($D$26="Di")</formula>
    </cfRule>
  </conditionalFormatting>
  <conditionalFormatting sqref="F27">
    <cfRule type="expression" dxfId="105" priority="106">
      <formula>IF(COUNTIF(Fériés,E27)&gt;0,1,0)</formula>
    </cfRule>
  </conditionalFormatting>
  <conditionalFormatting sqref="F27">
    <cfRule type="expression" dxfId="104" priority="104">
      <formula>IF(COUNTIF(Fériés,E27)&gt;0,1,0)</formula>
    </cfRule>
    <cfRule type="expression" dxfId="103" priority="105">
      <formula>OR($D$27="Di")</formula>
    </cfRule>
  </conditionalFormatting>
  <conditionalFormatting sqref="F28">
    <cfRule type="expression" dxfId="102" priority="103">
      <formula>IF(COUNTIF(Fériés,E28)&gt;0,1,0)</formula>
    </cfRule>
  </conditionalFormatting>
  <conditionalFormatting sqref="F28">
    <cfRule type="expression" dxfId="101" priority="101">
      <formula>IF(COUNTIF(Fériés,E28)&gt;0,1,0)</formula>
    </cfRule>
    <cfRule type="expression" dxfId="100" priority="102">
      <formula>OR($D$28="Di")</formula>
    </cfRule>
  </conditionalFormatting>
  <conditionalFormatting sqref="F29">
    <cfRule type="expression" dxfId="99" priority="100">
      <formula>IF(COUNTIF(Fériés,E29)&gt;0,1,0)</formula>
    </cfRule>
  </conditionalFormatting>
  <conditionalFormatting sqref="F29">
    <cfRule type="expression" dxfId="98" priority="98">
      <formula>IF(COUNTIF(Fériés,E29)&gt;0,1,0)</formula>
    </cfRule>
    <cfRule type="expression" dxfId="97" priority="99">
      <formula>OR($D$29="Di")</formula>
    </cfRule>
  </conditionalFormatting>
  <conditionalFormatting sqref="F30">
    <cfRule type="expression" dxfId="96" priority="97">
      <formula>IF(COUNTIF(Fériés,E30)&gt;0,1,0)</formula>
    </cfRule>
  </conditionalFormatting>
  <conditionalFormatting sqref="F30">
    <cfRule type="expression" dxfId="95" priority="95">
      <formula>IF(COUNTIF(Fériés,E30)&gt;0,1,0)</formula>
    </cfRule>
    <cfRule type="expression" dxfId="94" priority="96">
      <formula>OR($D$30="Di")</formula>
    </cfRule>
  </conditionalFormatting>
  <conditionalFormatting sqref="F31">
    <cfRule type="expression" dxfId="93" priority="94">
      <formula>IF(COUNTIF(Fériés,E31)&gt;0,1,0)</formula>
    </cfRule>
  </conditionalFormatting>
  <conditionalFormatting sqref="F31">
    <cfRule type="expression" dxfId="92" priority="92">
      <formula>IF(COUNTIF(Fériés,E31)&gt;0,1,0)</formula>
    </cfRule>
    <cfRule type="expression" dxfId="91" priority="93">
      <formula>OR($D$31="Di")</formula>
    </cfRule>
  </conditionalFormatting>
  <conditionalFormatting sqref="F32">
    <cfRule type="expression" dxfId="90" priority="91">
      <formula>IF(COUNTIF(Fériés,E32)&gt;0,1,0)</formula>
    </cfRule>
  </conditionalFormatting>
  <conditionalFormatting sqref="F32">
    <cfRule type="expression" dxfId="89" priority="89">
      <formula>IF(COUNTIF(Fériés,E32)&gt;0,1,0)</formula>
    </cfRule>
    <cfRule type="expression" dxfId="88" priority="90">
      <formula>OR($D$32="Di")</formula>
    </cfRule>
  </conditionalFormatting>
  <conditionalFormatting sqref="C6">
    <cfRule type="expression" dxfId="87" priority="88">
      <formula>IF(COUNTIF(Fériés,B6)&gt;0,1,0)</formula>
    </cfRule>
  </conditionalFormatting>
  <conditionalFormatting sqref="C6">
    <cfRule type="expression" dxfId="86" priority="86">
      <formula>IF(COUNTIF(Fériés,B6)&gt;0,1,0)</formula>
    </cfRule>
    <cfRule type="expression" dxfId="85" priority="87">
      <formula>OR($A$6="Di")</formula>
    </cfRule>
  </conditionalFormatting>
  <conditionalFormatting sqref="C7">
    <cfRule type="expression" dxfId="84" priority="1">
      <formula>IF(J2=1,"Cours","")</formula>
    </cfRule>
    <cfRule type="expression" dxfId="83" priority="84">
      <formula>IF(COUNTIF(Fériés,B7)&gt;0,1,0)</formula>
    </cfRule>
  </conditionalFormatting>
  <conditionalFormatting sqref="C7">
    <cfRule type="expression" dxfId="82" priority="83">
      <formula>IF(COUNTIF(Fériés,B7)&gt;0,1,0)</formula>
    </cfRule>
    <cfRule type="expression" dxfId="81" priority="85">
      <formula>OR($A$7="Di")</formula>
    </cfRule>
  </conditionalFormatting>
  <conditionalFormatting sqref="C8">
    <cfRule type="expression" dxfId="80" priority="81">
      <formula>IF(COUNTIF(Fériés,B8)&gt;0,1,0)</formula>
    </cfRule>
  </conditionalFormatting>
  <conditionalFormatting sqref="C8">
    <cfRule type="expression" dxfId="79" priority="80">
      <formula>IF(COUNTIF(Fériés,B8)&gt;0,1,0)</formula>
    </cfRule>
    <cfRule type="expression" dxfId="78" priority="82">
      <formula>OR($A$8="Di")</formula>
    </cfRule>
  </conditionalFormatting>
  <conditionalFormatting sqref="C9">
    <cfRule type="expression" dxfId="77" priority="79">
      <formula>IF(COUNTIF(Fériés,B9)&gt;0,1,0)</formula>
    </cfRule>
  </conditionalFormatting>
  <conditionalFormatting sqref="C9">
    <cfRule type="expression" dxfId="76" priority="77">
      <formula>IF(COUNTIF(Fériés,B9)&gt;0,1,0)</formula>
    </cfRule>
    <cfRule type="expression" dxfId="75" priority="78">
      <formula>OR($A$9="Di")</formula>
    </cfRule>
  </conditionalFormatting>
  <conditionalFormatting sqref="C10">
    <cfRule type="expression" dxfId="74" priority="76">
      <formula>IF(COUNTIF(Fériés,B10)&gt;0,1,0)</formula>
    </cfRule>
  </conditionalFormatting>
  <conditionalFormatting sqref="C10">
    <cfRule type="expression" dxfId="73" priority="74">
      <formula>IF(COUNTIF(Fériés,B10)&gt;0,1,0)</formula>
    </cfRule>
    <cfRule type="expression" dxfId="72" priority="75">
      <formula>OR($A$10="Di")</formula>
    </cfRule>
  </conditionalFormatting>
  <conditionalFormatting sqref="C11">
    <cfRule type="expression" dxfId="71" priority="73">
      <formula>IF(COUNTIF(Fériés,B11)&gt;0,1,0)</formula>
    </cfRule>
  </conditionalFormatting>
  <conditionalFormatting sqref="C11">
    <cfRule type="expression" dxfId="70" priority="71">
      <formula>IF(COUNTIF(Fériés,B11)&gt;0,1,0)</formula>
    </cfRule>
    <cfRule type="expression" dxfId="69" priority="72">
      <formula>OR($A$11="Di")</formula>
    </cfRule>
  </conditionalFormatting>
  <conditionalFormatting sqref="C12">
    <cfRule type="expression" dxfId="68" priority="70">
      <formula>IF(COUNTIF(Fériés,B12)&gt;0,1,0)</formula>
    </cfRule>
  </conditionalFormatting>
  <conditionalFormatting sqref="C12">
    <cfRule type="expression" dxfId="67" priority="68">
      <formula>IF(COUNTIF(Fériés,B12)&gt;0,1,0)</formula>
    </cfRule>
    <cfRule type="expression" dxfId="66" priority="69">
      <formula>OR($A$12="Di")</formula>
    </cfRule>
  </conditionalFormatting>
  <conditionalFormatting sqref="C13">
    <cfRule type="expression" dxfId="65" priority="67">
      <formula>IF(COUNTIF(Fériés,B13)&gt;0,1,0)</formula>
    </cfRule>
  </conditionalFormatting>
  <conditionalFormatting sqref="C13">
    <cfRule type="expression" dxfId="64" priority="65">
      <formula>IF(COUNTIF(Fériés,B13)&gt;0,1,0)</formula>
    </cfRule>
    <cfRule type="expression" dxfId="63" priority="66">
      <formula>OR($A$13="Di")</formula>
    </cfRule>
  </conditionalFormatting>
  <conditionalFormatting sqref="C14">
    <cfRule type="expression" dxfId="62" priority="64">
      <formula>IF(COUNTIF(Fériés,B14)&gt;0,1,0)</formula>
    </cfRule>
  </conditionalFormatting>
  <conditionalFormatting sqref="C14">
    <cfRule type="expression" dxfId="61" priority="62">
      <formula>IF(COUNTIF(Fériés,B14)&gt;0,1,0)</formula>
    </cfRule>
    <cfRule type="expression" dxfId="60" priority="63">
      <formula>OR($A$14="Di")</formula>
    </cfRule>
  </conditionalFormatting>
  <conditionalFormatting sqref="C15">
    <cfRule type="expression" dxfId="59" priority="61">
      <formula>IF(COUNTIF(Fériés,B15)&gt;0,1,0)</formula>
    </cfRule>
  </conditionalFormatting>
  <conditionalFormatting sqref="C15">
    <cfRule type="expression" dxfId="58" priority="59">
      <formula>IF(COUNTIF(Fériés,B15)&gt;0,1,0)</formula>
    </cfRule>
    <cfRule type="expression" dxfId="57" priority="60">
      <formula>OR($A$15="Di")</formula>
    </cfRule>
  </conditionalFormatting>
  <conditionalFormatting sqref="C16">
    <cfRule type="expression" dxfId="56" priority="58">
      <formula>IF(COUNTIF(Fériés,B16)&gt;0,1,0)</formula>
    </cfRule>
  </conditionalFormatting>
  <conditionalFormatting sqref="C16">
    <cfRule type="expression" dxfId="55" priority="56">
      <formula>IF(COUNTIF(Fériés,B16)&gt;0,1,0)</formula>
    </cfRule>
    <cfRule type="expression" dxfId="54" priority="57">
      <formula>OR($A$16="Di")</formula>
    </cfRule>
  </conditionalFormatting>
  <conditionalFormatting sqref="C17">
    <cfRule type="expression" dxfId="53" priority="55">
      <formula>IF(COUNTIF(Fériés,B17)&gt;0,1,0)</formula>
    </cfRule>
  </conditionalFormatting>
  <conditionalFormatting sqref="C17">
    <cfRule type="expression" dxfId="52" priority="53">
      <formula>IF(COUNTIF(Fériés,B17)&gt;0,1,0)</formula>
    </cfRule>
    <cfRule type="expression" dxfId="51" priority="54">
      <formula>OR($A$17="Di")</formula>
    </cfRule>
  </conditionalFormatting>
  <conditionalFormatting sqref="C18">
    <cfRule type="expression" dxfId="50" priority="52">
      <formula>IF(COUNTIF(Fériés,B18)&gt;0,1,0)</formula>
    </cfRule>
  </conditionalFormatting>
  <conditionalFormatting sqref="C18">
    <cfRule type="expression" dxfId="49" priority="50">
      <formula>IF(COUNTIF(Fériés,B18)&gt;0,1,0)</formula>
    </cfRule>
    <cfRule type="expression" dxfId="48" priority="51">
      <formula>OR($A$18="Di")</formula>
    </cfRule>
  </conditionalFormatting>
  <conditionalFormatting sqref="C19">
    <cfRule type="expression" dxfId="47" priority="49">
      <formula>IF(COUNTIF(Fériés,B19)&gt;0,1,0)</formula>
    </cfRule>
  </conditionalFormatting>
  <conditionalFormatting sqref="C19">
    <cfRule type="expression" dxfId="46" priority="47">
      <formula>IF(COUNTIF(Fériés,B19)&gt;0,1,0)</formula>
    </cfRule>
    <cfRule type="expression" dxfId="45" priority="48">
      <formula>OR($A$19="Di")</formula>
    </cfRule>
  </conditionalFormatting>
  <conditionalFormatting sqref="C20">
    <cfRule type="expression" dxfId="44" priority="46">
      <formula>IF(COUNTIF(Fériés,B20)&gt;0,1,0)</formula>
    </cfRule>
  </conditionalFormatting>
  <conditionalFormatting sqref="C20">
    <cfRule type="expression" dxfId="43" priority="44">
      <formula>IF(COUNTIF(Fériés,B20)&gt;0,1,0)</formula>
    </cfRule>
    <cfRule type="expression" dxfId="42" priority="45">
      <formula>OR($A$20="Di")</formula>
    </cfRule>
  </conditionalFormatting>
  <conditionalFormatting sqref="C21">
    <cfRule type="expression" dxfId="41" priority="43">
      <formula>IF(COUNTIF(Fériés,B21)&gt;0,1,0)</formula>
    </cfRule>
  </conditionalFormatting>
  <conditionalFormatting sqref="C21">
    <cfRule type="expression" dxfId="40" priority="41">
      <formula>IF(COUNTIF(Fériés,B21)&gt;0,1,0)</formula>
    </cfRule>
    <cfRule type="expression" dxfId="39" priority="42">
      <formula>OR($A$21="Di")</formula>
    </cfRule>
  </conditionalFormatting>
  <conditionalFormatting sqref="C22">
    <cfRule type="expression" dxfId="38" priority="40">
      <formula>IF(COUNTIF(Fériés,B22)&gt;0,1,0)</formula>
    </cfRule>
  </conditionalFormatting>
  <conditionalFormatting sqref="C22">
    <cfRule type="expression" dxfId="37" priority="38">
      <formula>IF(COUNTIF(Fériés,B22)&gt;0,1,0)</formula>
    </cfRule>
    <cfRule type="expression" dxfId="36" priority="39">
      <formula>OR($A$22="Di")</formula>
    </cfRule>
  </conditionalFormatting>
  <conditionalFormatting sqref="C23">
    <cfRule type="expression" dxfId="35" priority="37">
      <formula>IF(COUNTIF(Fériés,B23)&gt;0,1,0)</formula>
    </cfRule>
  </conditionalFormatting>
  <conditionalFormatting sqref="C23">
    <cfRule type="expression" dxfId="34" priority="35">
      <formula>IF(COUNTIF(Fériés,B23)&gt;0,1,0)</formula>
    </cfRule>
    <cfRule type="expression" dxfId="33" priority="36">
      <formula>OR($A$23="Di")</formula>
    </cfRule>
  </conditionalFormatting>
  <conditionalFormatting sqref="C24">
    <cfRule type="expression" dxfId="32" priority="34">
      <formula>IF(COUNTIF(Fériés,B24)&gt;0,1,0)</formula>
    </cfRule>
  </conditionalFormatting>
  <conditionalFormatting sqref="C24">
    <cfRule type="expression" dxfId="31" priority="32">
      <formula>IF(COUNTIF(Fériés,B24)&gt;0,1,0)</formula>
    </cfRule>
    <cfRule type="expression" dxfId="30" priority="33">
      <formula>OR($A$24="Di")</formula>
    </cfRule>
  </conditionalFormatting>
  <conditionalFormatting sqref="C25">
    <cfRule type="expression" dxfId="29" priority="31">
      <formula>IF(COUNTIF(Fériés,B25)&gt;0,1,0)</formula>
    </cfRule>
  </conditionalFormatting>
  <conditionalFormatting sqref="C25">
    <cfRule type="expression" dxfId="28" priority="29">
      <formula>IF(COUNTIF(Fériés,B25)&gt;0,1,0)</formula>
    </cfRule>
    <cfRule type="expression" dxfId="27" priority="30">
      <formula>OR($A$25="Di")</formula>
    </cfRule>
  </conditionalFormatting>
  <conditionalFormatting sqref="C26">
    <cfRule type="expression" dxfId="26" priority="28">
      <formula>IF(COUNTIF(Fériés,B26)&gt;0,1,0)</formula>
    </cfRule>
  </conditionalFormatting>
  <conditionalFormatting sqref="C26">
    <cfRule type="expression" dxfId="25" priority="26">
      <formula>IF(COUNTIF(Fériés,B26)&gt;0,1,0)</formula>
    </cfRule>
    <cfRule type="expression" dxfId="24" priority="27">
      <formula>OR($A$26="Di")</formula>
    </cfRule>
  </conditionalFormatting>
  <conditionalFormatting sqref="C27">
    <cfRule type="expression" dxfId="23" priority="25">
      <formula>IF(COUNTIF(Fériés,B27)&gt;0,1,0)</formula>
    </cfRule>
  </conditionalFormatting>
  <conditionalFormatting sqref="C27">
    <cfRule type="expression" dxfId="22" priority="23">
      <formula>IF(COUNTIF(Fériés,B27)&gt;0,1,0)</formula>
    </cfRule>
    <cfRule type="expression" dxfId="21" priority="24">
      <formula>OR($A$27="Di")</formula>
    </cfRule>
  </conditionalFormatting>
  <conditionalFormatting sqref="C28">
    <cfRule type="expression" dxfId="20" priority="22">
      <formula>IF(COUNTIF(Fériés,B28)&gt;0,1,0)</formula>
    </cfRule>
  </conditionalFormatting>
  <conditionalFormatting sqref="C28">
    <cfRule type="expression" dxfId="19" priority="20">
      <formula>IF(COUNTIF(Fériés,B28)&gt;0,1,0)</formula>
    </cfRule>
    <cfRule type="expression" dxfId="18" priority="21">
      <formula>OR($A$28="Di")</formula>
    </cfRule>
  </conditionalFormatting>
  <conditionalFormatting sqref="C29">
    <cfRule type="expression" dxfId="17" priority="19">
      <formula>IF(COUNTIF(Fériés,B29)&gt;0,1,0)</formula>
    </cfRule>
  </conditionalFormatting>
  <conditionalFormatting sqref="C29">
    <cfRule type="expression" dxfId="16" priority="17">
      <formula>IF(COUNTIF(Fériés,B29)&gt;0,1,0)</formula>
    </cfRule>
    <cfRule type="expression" dxfId="15" priority="18">
      <formula>OR($A$29="Di")</formula>
    </cfRule>
  </conditionalFormatting>
  <conditionalFormatting sqref="C30">
    <cfRule type="expression" dxfId="14" priority="16">
      <formula>IF(COUNTIF(Fériés,B30)&gt;0,1,0)</formula>
    </cfRule>
  </conditionalFormatting>
  <conditionalFormatting sqref="C30">
    <cfRule type="expression" dxfId="13" priority="14">
      <formula>IF(COUNTIF(Fériés,B30)&gt;0,1,0)</formula>
    </cfRule>
    <cfRule type="expression" dxfId="12" priority="15">
      <formula>OR($A$30="Di")</formula>
    </cfRule>
  </conditionalFormatting>
  <conditionalFormatting sqref="C31">
    <cfRule type="expression" dxfId="11" priority="13">
      <formula>IF(COUNTIF(Fériés,B31)&gt;0,1,0)</formula>
    </cfRule>
  </conditionalFormatting>
  <conditionalFormatting sqref="C31">
    <cfRule type="expression" dxfId="10" priority="11">
      <formula>IF(COUNTIF(Fériés,B31)&gt;0,1,0)</formula>
    </cfRule>
    <cfRule type="expression" dxfId="9" priority="12">
      <formula>OR($A$31="Di")</formula>
    </cfRule>
  </conditionalFormatting>
  <conditionalFormatting sqref="C32">
    <cfRule type="expression" dxfId="8" priority="10">
      <formula>IF(COUNTIF(Fériés,B32)&gt;0,1,0)</formula>
    </cfRule>
  </conditionalFormatting>
  <conditionalFormatting sqref="C32">
    <cfRule type="expression" dxfId="7" priority="8">
      <formula>IF(COUNTIF(Fériés,B32)&gt;0,1,0)</formula>
    </cfRule>
    <cfRule type="expression" dxfId="6" priority="9">
      <formula>OR($A$32="Di")</formula>
    </cfRule>
  </conditionalFormatting>
  <conditionalFormatting sqref="C33">
    <cfRule type="expression" dxfId="5" priority="7">
      <formula>IF(COUNTIF(Fériés,B33)&gt;0,1,0)</formula>
    </cfRule>
  </conditionalFormatting>
  <conditionalFormatting sqref="C33">
    <cfRule type="expression" dxfId="4" priority="5">
      <formula>IF(COUNTIF(Fériés,B33)&gt;0,1,0)</formula>
    </cfRule>
    <cfRule type="expression" dxfId="3" priority="6">
      <formula>OR($A$33="Di")</formula>
    </cfRule>
  </conditionalFormatting>
  <conditionalFormatting sqref="C34">
    <cfRule type="expression" dxfId="2" priority="4">
      <formula>IF(COUNTIF(Fériés,B34)&gt;0,1,0)</formula>
    </cfRule>
  </conditionalFormatting>
  <conditionalFormatting sqref="C34">
    <cfRule type="expression" dxfId="1" priority="2">
      <formula>IF(COUNTIF(Fériés,B34)&gt;0,1,0)</formula>
    </cfRule>
    <cfRule type="expression" dxfId="0" priority="3">
      <formula>OR($A$34="Di")</formula>
    </cfRule>
  </conditionalFormatting>
  <dataValidations count="1">
    <dataValidation type="list" allowBlank="1" showInputMessage="1" showErrorMessage="1" sqref="AK5" xr:uid="{5BB13713-1813-4A79-B6DD-1299CF65A7BA}">
      <formula1>#REF!</formula1>
    </dataValidation>
  </dataValidations>
  <printOptions horizontalCentered="1"/>
  <pageMargins left="0" right="0" top="0.55118110236220474" bottom="0.15748031496062992" header="0.51181102362204722" footer="0.11811023622047245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35</xdr:col>
                    <xdr:colOff>142875</xdr:colOff>
                    <xdr:row>0</xdr:row>
                    <xdr:rowOff>57150</xdr:rowOff>
                  </from>
                  <to>
                    <xdr:col>35</xdr:col>
                    <xdr:colOff>447675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4CA2B-662B-404A-90D9-B0E6B256E44A}">
  <dimension ref="A1:I70"/>
  <sheetViews>
    <sheetView workbookViewId="0">
      <selection activeCell="D17" sqref="D17"/>
    </sheetView>
  </sheetViews>
  <sheetFormatPr baseColWidth="10" defaultRowHeight="15" x14ac:dyDescent="0.25"/>
  <cols>
    <col min="1" max="1" width="27" customWidth="1"/>
    <col min="2" max="2" width="26" bestFit="1" customWidth="1"/>
    <col min="8" max="8" width="22.85546875" bestFit="1" customWidth="1"/>
  </cols>
  <sheetData>
    <row r="1" spans="1:9" ht="29.25" customHeight="1" x14ac:dyDescent="0.25">
      <c r="A1" s="8"/>
      <c r="B1" s="8"/>
      <c r="C1" s="51">
        <v>2020</v>
      </c>
      <c r="D1" s="9" t="s">
        <v>15</v>
      </c>
      <c r="E1" s="9"/>
      <c r="F1" s="9"/>
      <c r="G1" s="10"/>
    </row>
    <row r="2" spans="1:9" x14ac:dyDescent="0.25">
      <c r="A2" s="10"/>
      <c r="B2" s="10"/>
      <c r="C2" s="11">
        <f>An+1</f>
        <v>2021</v>
      </c>
      <c r="D2" s="10"/>
      <c r="E2" s="64" t="s">
        <v>14</v>
      </c>
      <c r="F2" s="64" t="s">
        <v>35</v>
      </c>
      <c r="G2" s="10"/>
    </row>
    <row r="3" spans="1:9" x14ac:dyDescent="0.25">
      <c r="A3" s="2"/>
      <c r="B3" s="36" t="s">
        <v>12</v>
      </c>
      <c r="C3" s="13">
        <f>VALUE("01/01/"&amp;$C$1)</f>
        <v>43831</v>
      </c>
      <c r="D3" s="15">
        <f t="shared" ref="D3:D21" si="0">$C3</f>
        <v>43831</v>
      </c>
      <c r="E3" s="10"/>
      <c r="F3" s="10"/>
      <c r="G3" s="10"/>
    </row>
    <row r="4" spans="1:9" s="6" customFormat="1" x14ac:dyDescent="0.25">
      <c r="A4" s="3"/>
      <c r="B4" s="37" t="s">
        <v>26</v>
      </c>
      <c r="C4" s="13">
        <f>VALUE("02/01/"&amp;$C$1)</f>
        <v>43832</v>
      </c>
      <c r="D4" s="15">
        <f t="shared" si="0"/>
        <v>43832</v>
      </c>
      <c r="E4" s="10"/>
      <c r="F4" s="10"/>
      <c r="G4" s="10"/>
    </row>
    <row r="5" spans="1:9" s="6" customFormat="1" x14ac:dyDescent="0.25">
      <c r="A5" s="3"/>
      <c r="B5" s="37" t="s">
        <v>27</v>
      </c>
      <c r="C5" s="13">
        <f>VALUE("01/03/"&amp;C1)</f>
        <v>43891</v>
      </c>
      <c r="D5" s="15">
        <f t="shared" si="0"/>
        <v>43891</v>
      </c>
      <c r="E5" s="10"/>
      <c r="F5" s="10"/>
      <c r="G5" s="10"/>
    </row>
    <row r="6" spans="1:9" s="6" customFormat="1" x14ac:dyDescent="0.25">
      <c r="A6" s="2"/>
      <c r="B6" s="36" t="s">
        <v>13</v>
      </c>
      <c r="C6" s="13">
        <f>C7-2</f>
        <v>43931</v>
      </c>
      <c r="D6" s="15">
        <f t="shared" si="0"/>
        <v>43931</v>
      </c>
      <c r="E6" s="10"/>
      <c r="F6" s="10"/>
      <c r="G6" s="10"/>
    </row>
    <row r="7" spans="1:9" x14ac:dyDescent="0.25">
      <c r="A7" s="10"/>
      <c r="B7" s="39" t="s">
        <v>16</v>
      </c>
      <c r="C7" s="40">
        <f>ROUND(("4/"&amp;An)/7+MOD(19*MOD(An,19)-7,30)*14%,)*7-6</f>
        <v>43933</v>
      </c>
      <c r="D7" s="15"/>
      <c r="E7" s="10">
        <v>43933</v>
      </c>
      <c r="F7" s="10">
        <v>2020</v>
      </c>
      <c r="G7" s="10"/>
    </row>
    <row r="8" spans="1:9" x14ac:dyDescent="0.25">
      <c r="A8" s="2"/>
      <c r="B8" s="14" t="s">
        <v>17</v>
      </c>
      <c r="C8" s="13">
        <f>C7+1</f>
        <v>43934</v>
      </c>
      <c r="D8" s="15">
        <f t="shared" si="0"/>
        <v>43934</v>
      </c>
      <c r="E8" s="10"/>
      <c r="F8" s="10"/>
      <c r="G8" s="10"/>
    </row>
    <row r="9" spans="1:9" x14ac:dyDescent="0.25">
      <c r="A9" s="3"/>
      <c r="B9" s="12" t="s">
        <v>21</v>
      </c>
      <c r="C9" s="13">
        <f>VALUE("01/05/"&amp;$C$1)</f>
        <v>43952</v>
      </c>
      <c r="D9" s="15">
        <f t="shared" si="0"/>
        <v>43952</v>
      </c>
      <c r="E9" s="10"/>
      <c r="F9" s="10"/>
      <c r="G9" s="10"/>
    </row>
    <row r="10" spans="1:9" x14ac:dyDescent="0.25">
      <c r="A10" s="16"/>
      <c r="B10" s="38" t="s">
        <v>28</v>
      </c>
      <c r="C10" s="13">
        <f>VALUE("08/05/"&amp;$C$1)</f>
        <v>43959</v>
      </c>
      <c r="D10" s="15"/>
      <c r="E10" s="10">
        <v>43959</v>
      </c>
      <c r="F10" s="10">
        <v>2020</v>
      </c>
      <c r="G10" s="10"/>
    </row>
    <row r="11" spans="1:9" x14ac:dyDescent="0.25">
      <c r="A11" s="2"/>
      <c r="B11" s="14" t="s">
        <v>22</v>
      </c>
      <c r="C11" s="13">
        <f>C7+39</f>
        <v>43972</v>
      </c>
      <c r="D11" s="15">
        <f t="shared" si="0"/>
        <v>43972</v>
      </c>
      <c r="E11" s="10"/>
      <c r="F11" s="10"/>
      <c r="G11" s="10"/>
    </row>
    <row r="12" spans="1:9" x14ac:dyDescent="0.25">
      <c r="A12" s="16"/>
      <c r="B12" s="14" t="s">
        <v>18</v>
      </c>
      <c r="C12" s="13">
        <f>C7+49</f>
        <v>43982</v>
      </c>
      <c r="D12" s="15"/>
      <c r="E12" s="10">
        <v>43982</v>
      </c>
      <c r="F12" s="10">
        <v>2020</v>
      </c>
      <c r="G12" s="10"/>
      <c r="I12" s="3"/>
    </row>
    <row r="13" spans="1:9" x14ac:dyDescent="0.25">
      <c r="A13" s="3"/>
      <c r="B13" s="18" t="s">
        <v>19</v>
      </c>
      <c r="C13" s="13">
        <f>C7+50</f>
        <v>43983</v>
      </c>
      <c r="D13" s="50">
        <f t="shared" si="0"/>
        <v>43983</v>
      </c>
      <c r="E13" s="10"/>
      <c r="G13" s="10"/>
    </row>
    <row r="14" spans="1:9" x14ac:dyDescent="0.25">
      <c r="A14" s="10"/>
      <c r="B14" s="38" t="s">
        <v>29</v>
      </c>
      <c r="C14" s="13">
        <f>VALUE("14/07/"&amp;$C$1)</f>
        <v>44026</v>
      </c>
      <c r="D14" s="15"/>
      <c r="E14" s="10">
        <v>44026</v>
      </c>
      <c r="F14" s="10">
        <v>2020</v>
      </c>
      <c r="G14" s="10"/>
    </row>
    <row r="15" spans="1:9" s="6" customFormat="1" x14ac:dyDescent="0.25">
      <c r="A15" s="3"/>
      <c r="B15" s="12" t="s">
        <v>30</v>
      </c>
      <c r="C15" s="13">
        <f>VALUE("01/08/"&amp;$C$1)</f>
        <v>44044</v>
      </c>
      <c r="D15" s="15">
        <f t="shared" si="0"/>
        <v>44044</v>
      </c>
      <c r="E15" s="10"/>
      <c r="F15" s="7"/>
      <c r="G15" s="10"/>
    </row>
    <row r="16" spans="1:9" x14ac:dyDescent="0.25">
      <c r="A16" s="19"/>
      <c r="B16" s="38" t="s">
        <v>31</v>
      </c>
      <c r="C16" s="13">
        <f>VALUE("15/08/"&amp;$C$1)</f>
        <v>44058</v>
      </c>
      <c r="D16" s="15"/>
      <c r="E16" s="10">
        <v>44058</v>
      </c>
      <c r="F16" s="10">
        <v>2020</v>
      </c>
      <c r="G16" s="10"/>
    </row>
    <row r="17" spans="1:7" s="6" customFormat="1" x14ac:dyDescent="0.25">
      <c r="A17" s="5">
        <f>C17</f>
        <v>44095</v>
      </c>
      <c r="B17" s="2" t="s">
        <v>34</v>
      </c>
      <c r="C17" s="1">
        <f>C3+266+CHOOSE(WEEKDAY(C$3,2),0,-1,-2,-3,3,2,1)</f>
        <v>44095</v>
      </c>
      <c r="D17" s="15">
        <f t="shared" si="0"/>
        <v>44095</v>
      </c>
      <c r="E17" s="10"/>
      <c r="F17" s="10"/>
      <c r="G17" s="10"/>
    </row>
    <row r="18" spans="1:7" x14ac:dyDescent="0.25">
      <c r="A18" s="19"/>
      <c r="B18" s="12" t="s">
        <v>23</v>
      </c>
      <c r="C18" s="13">
        <f>VALUE("01/11/"&amp;$C$1)</f>
        <v>44136</v>
      </c>
      <c r="D18" s="15"/>
      <c r="E18" s="10">
        <v>44136</v>
      </c>
      <c r="F18" s="10">
        <v>2020</v>
      </c>
      <c r="G18" s="10"/>
    </row>
    <row r="19" spans="1:7" x14ac:dyDescent="0.25">
      <c r="A19" s="19"/>
      <c r="B19" s="17" t="s">
        <v>25</v>
      </c>
      <c r="C19" s="13">
        <f>VALUE("11/11/"&amp;$C$1)</f>
        <v>44146</v>
      </c>
      <c r="D19" s="15"/>
      <c r="E19" s="10">
        <v>44146</v>
      </c>
      <c r="F19" s="10">
        <v>2020</v>
      </c>
      <c r="G19" s="10"/>
    </row>
    <row r="20" spans="1:7" x14ac:dyDescent="0.25">
      <c r="A20" s="2"/>
      <c r="B20" s="14" t="s">
        <v>20</v>
      </c>
      <c r="C20" s="13">
        <f>VALUE("25/12/"&amp;$C$1)</f>
        <v>44190</v>
      </c>
      <c r="D20" s="15">
        <f t="shared" si="0"/>
        <v>44190</v>
      </c>
      <c r="E20" s="10"/>
      <c r="F20" s="10"/>
      <c r="G20" s="10"/>
    </row>
    <row r="21" spans="1:7" s="6" customFormat="1" x14ac:dyDescent="0.25">
      <c r="A21" s="3"/>
      <c r="B21" s="12" t="s">
        <v>24</v>
      </c>
      <c r="C21" s="13">
        <f>VALUE("26/12/"&amp;$C$1)</f>
        <v>44191</v>
      </c>
      <c r="D21" s="15">
        <f t="shared" si="0"/>
        <v>44191</v>
      </c>
      <c r="E21" s="10"/>
      <c r="F21" s="10"/>
      <c r="G21" s="10"/>
    </row>
    <row r="22" spans="1:7" x14ac:dyDescent="0.25">
      <c r="B22" s="41" t="s">
        <v>12</v>
      </c>
      <c r="C22" s="42">
        <f>VALUE("01/01/"&amp;$C$2)</f>
        <v>44197</v>
      </c>
      <c r="D22" s="43">
        <f t="shared" ref="D22:D27" si="1">C22</f>
        <v>44197</v>
      </c>
      <c r="E22" s="10"/>
      <c r="F22" s="10"/>
      <c r="G22" s="10"/>
    </row>
    <row r="23" spans="1:7" x14ac:dyDescent="0.25">
      <c r="A23" s="19"/>
      <c r="B23" s="44" t="s">
        <v>26</v>
      </c>
      <c r="C23" s="42">
        <f>VALUE("02/01/"&amp;$C$2)</f>
        <v>44198</v>
      </c>
      <c r="D23" s="43">
        <f t="shared" si="1"/>
        <v>44198</v>
      </c>
      <c r="E23" s="10"/>
      <c r="G23" s="10"/>
    </row>
    <row r="24" spans="1:7" s="6" customFormat="1" x14ac:dyDescent="0.25">
      <c r="A24" s="19"/>
      <c r="B24" s="44" t="s">
        <v>27</v>
      </c>
      <c r="C24" s="42">
        <f>VALUE("01/03/"&amp;$C$2)</f>
        <v>44256</v>
      </c>
      <c r="D24" s="43">
        <f t="shared" si="1"/>
        <v>44256</v>
      </c>
      <c r="E24" s="10"/>
      <c r="G24" s="10"/>
    </row>
    <row r="25" spans="1:7" s="6" customFormat="1" x14ac:dyDescent="0.25">
      <c r="A25" s="19"/>
      <c r="B25" s="44" t="s">
        <v>13</v>
      </c>
      <c r="C25" s="42">
        <f>$C$26-2</f>
        <v>44288</v>
      </c>
      <c r="D25" s="43">
        <f t="shared" si="1"/>
        <v>44288</v>
      </c>
      <c r="E25" s="10"/>
      <c r="G25" s="10"/>
    </row>
    <row r="26" spans="1:7" x14ac:dyDescent="0.25">
      <c r="A26" s="19"/>
      <c r="B26" s="39" t="s">
        <v>16</v>
      </c>
      <c r="C26" s="40">
        <f>ROUND(("4/"&amp;An_1)/7+MOD(19*MOD(An_1,19)-7,30)*14%,)*7-6</f>
        <v>44290</v>
      </c>
      <c r="D26" s="43">
        <f t="shared" si="1"/>
        <v>44290</v>
      </c>
      <c r="E26" s="10"/>
      <c r="F26" s="10"/>
      <c r="G26" s="10"/>
    </row>
    <row r="27" spans="1:7" x14ac:dyDescent="0.25">
      <c r="A27" s="10"/>
      <c r="B27" s="45" t="s">
        <v>17</v>
      </c>
      <c r="C27" s="42">
        <f>C26+1</f>
        <v>44291</v>
      </c>
      <c r="D27" s="43">
        <f t="shared" si="1"/>
        <v>44291</v>
      </c>
      <c r="E27" s="10"/>
      <c r="F27" s="10"/>
      <c r="G27" s="10"/>
    </row>
    <row r="28" spans="1:7" x14ac:dyDescent="0.25">
      <c r="A28" s="20"/>
      <c r="B28" s="44" t="s">
        <v>21</v>
      </c>
      <c r="C28" s="42">
        <f>VALUE("01/05/"&amp;$C$2)</f>
        <v>44317</v>
      </c>
      <c r="D28" s="43">
        <f t="shared" ref="D28:D40" si="2">C28</f>
        <v>44317</v>
      </c>
      <c r="E28" s="10"/>
      <c r="G28" s="10"/>
    </row>
    <row r="29" spans="1:7" x14ac:dyDescent="0.25">
      <c r="A29" s="10"/>
      <c r="B29" s="44" t="s">
        <v>28</v>
      </c>
      <c r="C29" s="42">
        <f>VALUE("08/05/"&amp;$C$2)</f>
        <v>44324</v>
      </c>
      <c r="D29" s="43">
        <f t="shared" si="2"/>
        <v>44324</v>
      </c>
      <c r="E29" s="10"/>
      <c r="G29" s="10"/>
    </row>
    <row r="30" spans="1:7" x14ac:dyDescent="0.25">
      <c r="A30" s="10"/>
      <c r="B30" s="44" t="s">
        <v>22</v>
      </c>
      <c r="C30" s="42">
        <f>C26+39</f>
        <v>44329</v>
      </c>
      <c r="D30" s="43">
        <f t="shared" si="2"/>
        <v>44329</v>
      </c>
      <c r="E30" s="10"/>
      <c r="G30" s="10"/>
    </row>
    <row r="31" spans="1:7" x14ac:dyDescent="0.25">
      <c r="A31" s="10"/>
      <c r="B31" s="45" t="s">
        <v>18</v>
      </c>
      <c r="C31" s="42">
        <f>C26+49</f>
        <v>44339</v>
      </c>
      <c r="D31" s="43">
        <f t="shared" si="2"/>
        <v>44339</v>
      </c>
      <c r="E31" s="10"/>
      <c r="F31" s="10"/>
      <c r="G31" s="10"/>
    </row>
    <row r="32" spans="1:7" x14ac:dyDescent="0.25">
      <c r="A32" s="10"/>
      <c r="B32" s="45" t="s">
        <v>19</v>
      </c>
      <c r="C32" s="42">
        <f>C26+50</f>
        <v>44340</v>
      </c>
      <c r="D32" s="50">
        <f t="shared" si="2"/>
        <v>44340</v>
      </c>
      <c r="E32" s="10"/>
      <c r="F32" s="10"/>
      <c r="G32" s="10"/>
    </row>
    <row r="33" spans="1:8" x14ac:dyDescent="0.25">
      <c r="A33" s="10"/>
      <c r="B33" s="44" t="s">
        <v>29</v>
      </c>
      <c r="C33" s="42">
        <f>VALUE("14/07/"&amp;$C$2)</f>
        <v>44391</v>
      </c>
      <c r="D33" s="43">
        <f t="shared" si="2"/>
        <v>44391</v>
      </c>
      <c r="E33" s="10"/>
      <c r="G33" s="10"/>
    </row>
    <row r="34" spans="1:8" s="6" customFormat="1" x14ac:dyDescent="0.25">
      <c r="A34" s="10"/>
      <c r="B34" s="44" t="s">
        <v>30</v>
      </c>
      <c r="C34" s="42">
        <f>VALUE("01/08/"&amp;$C$2)</f>
        <v>44409</v>
      </c>
      <c r="D34" s="43">
        <f t="shared" si="2"/>
        <v>44409</v>
      </c>
      <c r="E34" s="10"/>
      <c r="G34" s="10"/>
    </row>
    <row r="35" spans="1:8" x14ac:dyDescent="0.25">
      <c r="A35" s="10"/>
      <c r="B35" s="44" t="s">
        <v>31</v>
      </c>
      <c r="C35" s="42">
        <f>VALUE("15/08/"&amp;$C$2)</f>
        <v>44423</v>
      </c>
      <c r="D35" s="43">
        <f t="shared" si="2"/>
        <v>44423</v>
      </c>
      <c r="E35" s="10"/>
      <c r="G35" s="10"/>
    </row>
    <row r="36" spans="1:8" s="6" customFormat="1" x14ac:dyDescent="0.25">
      <c r="A36" s="5">
        <f>C36</f>
        <v>44459</v>
      </c>
      <c r="B36" s="21" t="s">
        <v>34</v>
      </c>
      <c r="C36" s="22">
        <f>$C$22+259+CHOOSE(WEEKDAY(C$22,2),0,-1,-2,-3,3,2,1)</f>
        <v>44459</v>
      </c>
      <c r="D36" s="43">
        <f t="shared" si="2"/>
        <v>44459</v>
      </c>
      <c r="E36" s="10"/>
      <c r="G36" s="10"/>
    </row>
    <row r="37" spans="1:8" x14ac:dyDescent="0.25">
      <c r="A37" s="10"/>
      <c r="B37" s="49" t="s">
        <v>23</v>
      </c>
      <c r="C37" s="46">
        <f>VALUE("01/11/"&amp;$C$2)</f>
        <v>44501</v>
      </c>
      <c r="D37" s="43">
        <f t="shared" si="2"/>
        <v>44501</v>
      </c>
      <c r="E37" s="10"/>
      <c r="G37" s="10"/>
    </row>
    <row r="38" spans="1:8" x14ac:dyDescent="0.25">
      <c r="A38" s="10"/>
      <c r="B38" s="47" t="s">
        <v>25</v>
      </c>
      <c r="C38" s="46">
        <f>VALUE("11/11/"&amp;$C$2)</f>
        <v>44511</v>
      </c>
      <c r="D38" s="43">
        <f t="shared" si="2"/>
        <v>44511</v>
      </c>
      <c r="E38" s="10"/>
      <c r="G38" s="10"/>
    </row>
    <row r="39" spans="1:8" x14ac:dyDescent="0.25">
      <c r="A39" s="10"/>
      <c r="B39" s="48" t="s">
        <v>20</v>
      </c>
      <c r="C39" s="46">
        <f>VALUE("25/12/"&amp;$C$2)</f>
        <v>44555</v>
      </c>
      <c r="D39" s="43">
        <f t="shared" si="2"/>
        <v>44555</v>
      </c>
      <c r="E39" s="10"/>
      <c r="G39" s="10"/>
    </row>
    <row r="40" spans="1:8" x14ac:dyDescent="0.25">
      <c r="A40" s="10"/>
      <c r="B40" s="48" t="s">
        <v>24</v>
      </c>
      <c r="C40" s="46">
        <f>VALUE("26/12/"&amp;$C$2)</f>
        <v>44556</v>
      </c>
      <c r="D40" s="43">
        <f t="shared" si="2"/>
        <v>44556</v>
      </c>
      <c r="E40" s="10"/>
      <c r="G40" s="10"/>
    </row>
    <row r="41" spans="1:8" ht="15.75" x14ac:dyDescent="0.25">
      <c r="A41" s="23"/>
      <c r="B41" s="23"/>
      <c r="C41" s="24"/>
      <c r="D41" s="25"/>
      <c r="E41" s="25"/>
      <c r="F41" s="26"/>
      <c r="G41" s="26"/>
      <c r="H41" s="27"/>
    </row>
    <row r="42" spans="1:8" x14ac:dyDescent="0.25">
      <c r="A42" s="26"/>
      <c r="E42" s="26"/>
      <c r="F42" s="26"/>
      <c r="G42" s="26"/>
      <c r="H42" s="27"/>
    </row>
    <row r="43" spans="1:8" x14ac:dyDescent="0.25">
      <c r="A43" s="26"/>
      <c r="E43" s="26"/>
      <c r="G43" s="26"/>
      <c r="H43" s="27"/>
    </row>
    <row r="44" spans="1:8" x14ac:dyDescent="0.25">
      <c r="A44" s="26"/>
      <c r="E44" s="26"/>
      <c r="G44" s="26"/>
      <c r="H44" s="27"/>
    </row>
    <row r="45" spans="1:8" x14ac:dyDescent="0.25">
      <c r="A45" s="30"/>
      <c r="B45" s="26"/>
      <c r="C45" s="29"/>
      <c r="D45" s="30"/>
      <c r="E45" s="26"/>
      <c r="F45" s="26"/>
      <c r="G45" s="26"/>
      <c r="H45" s="27"/>
    </row>
    <row r="46" spans="1:8" x14ac:dyDescent="0.25">
      <c r="A46" s="30"/>
      <c r="B46" s="28"/>
      <c r="C46" s="29"/>
      <c r="D46" s="30"/>
      <c r="E46" s="26"/>
      <c r="F46" s="26"/>
      <c r="G46" s="26"/>
      <c r="H46" s="27"/>
    </row>
    <row r="47" spans="1:8" x14ac:dyDescent="0.25">
      <c r="A47" s="30"/>
      <c r="B47" s="31"/>
      <c r="C47" s="29"/>
      <c r="D47" s="30"/>
      <c r="E47" s="26"/>
      <c r="F47" s="26"/>
      <c r="G47" s="26"/>
      <c r="H47" s="27"/>
    </row>
    <row r="48" spans="1:8" x14ac:dyDescent="0.25">
      <c r="A48" s="30"/>
      <c r="B48" s="26"/>
      <c r="C48" s="29"/>
      <c r="D48" s="30"/>
      <c r="E48" s="26"/>
      <c r="F48" s="26"/>
      <c r="G48" s="26"/>
      <c r="H48" s="27"/>
    </row>
    <row r="49" spans="1:8" x14ac:dyDescent="0.25">
      <c r="A49" s="30"/>
      <c r="B49" s="26"/>
      <c r="C49" s="29"/>
      <c r="D49" s="30"/>
      <c r="E49" s="26"/>
      <c r="F49" s="26"/>
      <c r="G49" s="26"/>
      <c r="H49" s="27"/>
    </row>
    <row r="50" spans="1:8" x14ac:dyDescent="0.25">
      <c r="A50" s="30"/>
      <c r="B50" s="26"/>
      <c r="C50" s="29"/>
      <c r="D50" s="32"/>
      <c r="E50" s="26"/>
      <c r="F50" s="26"/>
      <c r="G50" s="26"/>
      <c r="H50" s="27"/>
    </row>
    <row r="51" spans="1:8" x14ac:dyDescent="0.25">
      <c r="A51" s="26"/>
      <c r="B51" s="28"/>
      <c r="C51" s="29"/>
      <c r="D51" s="30"/>
      <c r="E51" s="26"/>
      <c r="F51" s="33"/>
      <c r="G51" s="26"/>
      <c r="H51" s="27"/>
    </row>
    <row r="52" spans="1:8" x14ac:dyDescent="0.25">
      <c r="A52" s="34"/>
      <c r="B52" s="28"/>
      <c r="C52" s="29"/>
      <c r="D52" s="30"/>
      <c r="E52" s="26"/>
      <c r="F52" s="26"/>
      <c r="G52" s="26"/>
      <c r="H52" s="27"/>
    </row>
    <row r="53" spans="1:8" x14ac:dyDescent="0.25">
      <c r="A53" s="34"/>
      <c r="B53" s="28"/>
      <c r="C53" s="29"/>
      <c r="D53" s="30"/>
      <c r="E53" s="26"/>
      <c r="F53" s="26"/>
      <c r="G53" s="26"/>
      <c r="H53" s="27"/>
    </row>
    <row r="54" spans="1:8" x14ac:dyDescent="0.25">
      <c r="A54" s="34"/>
      <c r="B54" s="28"/>
      <c r="C54" s="29"/>
      <c r="D54" s="30"/>
      <c r="E54" s="26"/>
      <c r="F54" s="26"/>
      <c r="G54" s="26"/>
      <c r="H54" s="27"/>
    </row>
    <row r="55" spans="1:8" x14ac:dyDescent="0.25">
      <c r="A55" s="34"/>
      <c r="B55" s="26"/>
      <c r="C55" s="29"/>
      <c r="D55" s="30"/>
      <c r="E55" s="26"/>
      <c r="F55" s="26"/>
      <c r="G55" s="26"/>
      <c r="H55" s="27"/>
    </row>
    <row r="56" spans="1:8" x14ac:dyDescent="0.25">
      <c r="A56" s="34"/>
      <c r="B56" s="28"/>
      <c r="C56" s="29"/>
      <c r="D56" s="30"/>
      <c r="E56" s="26"/>
      <c r="F56" s="26"/>
      <c r="G56" s="26"/>
      <c r="H56" s="27"/>
    </row>
    <row r="57" spans="1:8" x14ac:dyDescent="0.25">
      <c r="A57" s="34"/>
      <c r="B57" s="26"/>
      <c r="C57" s="29"/>
      <c r="D57" s="30"/>
      <c r="E57" s="26"/>
      <c r="F57" s="26"/>
      <c r="G57" s="26"/>
      <c r="H57" s="27"/>
    </row>
    <row r="58" spans="1:8" x14ac:dyDescent="0.25">
      <c r="A58" s="34"/>
      <c r="B58" s="26"/>
      <c r="C58" s="29"/>
      <c r="D58" s="30"/>
      <c r="E58" s="26"/>
      <c r="F58" s="26"/>
      <c r="G58" s="26"/>
      <c r="H58" s="27"/>
    </row>
    <row r="59" spans="1:8" x14ac:dyDescent="0.25">
      <c r="A59" s="26"/>
      <c r="B59" s="28"/>
      <c r="C59" s="29"/>
      <c r="D59" s="30"/>
      <c r="E59" s="26"/>
      <c r="F59" s="26"/>
      <c r="G59" s="26"/>
      <c r="H59" s="27"/>
    </row>
    <row r="60" spans="1:8" x14ac:dyDescent="0.25">
      <c r="A60" s="35"/>
      <c r="B60" s="31"/>
      <c r="C60" s="29"/>
      <c r="D60" s="30"/>
      <c r="E60" s="26"/>
      <c r="F60" s="26"/>
      <c r="G60" s="26"/>
      <c r="H60" s="27"/>
    </row>
    <row r="61" spans="1:8" x14ac:dyDescent="0.25">
      <c r="A61" s="26"/>
      <c r="B61" s="26"/>
      <c r="C61" s="29"/>
      <c r="D61" s="30"/>
      <c r="E61" s="26"/>
      <c r="F61" s="26"/>
      <c r="G61" s="26"/>
      <c r="H61" s="27"/>
    </row>
    <row r="62" spans="1:8" x14ac:dyDescent="0.25">
      <c r="A62" s="26"/>
      <c r="B62" s="26"/>
      <c r="C62" s="29"/>
      <c r="D62" s="32"/>
      <c r="E62" s="26"/>
      <c r="F62" s="26"/>
      <c r="G62" s="26"/>
      <c r="H62" s="27"/>
    </row>
    <row r="63" spans="1:8" x14ac:dyDescent="0.25">
      <c r="A63" s="26"/>
      <c r="B63" s="26"/>
      <c r="C63" s="29"/>
      <c r="D63" s="30"/>
      <c r="E63" s="26"/>
      <c r="F63" s="26"/>
      <c r="G63" s="26"/>
      <c r="H63" s="27"/>
    </row>
    <row r="64" spans="1:8" x14ac:dyDescent="0.25">
      <c r="A64" s="26"/>
      <c r="B64" s="28"/>
      <c r="C64" s="29"/>
      <c r="D64" s="30"/>
      <c r="E64" s="26"/>
      <c r="F64" s="26"/>
      <c r="G64" s="26"/>
      <c r="H64" s="27"/>
    </row>
    <row r="65" spans="1:8" x14ac:dyDescent="0.25">
      <c r="A65" s="26"/>
      <c r="B65" s="28"/>
      <c r="C65" s="29"/>
      <c r="D65" s="30"/>
      <c r="E65" s="26"/>
      <c r="F65" s="26"/>
      <c r="G65" s="26"/>
      <c r="H65" s="27"/>
    </row>
    <row r="66" spans="1:8" x14ac:dyDescent="0.25">
      <c r="A66" s="26"/>
      <c r="B66" s="28"/>
      <c r="C66" s="29"/>
      <c r="D66" s="30"/>
      <c r="E66" s="26"/>
      <c r="F66" s="26"/>
      <c r="G66" s="26"/>
      <c r="H66" s="27"/>
    </row>
    <row r="67" spans="1:8" x14ac:dyDescent="0.25">
      <c r="A67" s="26"/>
      <c r="B67" s="28"/>
      <c r="C67" s="29"/>
      <c r="D67" s="30"/>
      <c r="E67" s="26"/>
      <c r="F67" s="26"/>
      <c r="G67" s="26"/>
      <c r="H67" s="27"/>
    </row>
    <row r="68" spans="1:8" x14ac:dyDescent="0.25">
      <c r="A68" s="26"/>
      <c r="B68" s="26"/>
      <c r="C68" s="29"/>
      <c r="D68" s="30"/>
      <c r="E68" s="26"/>
      <c r="F68" s="26"/>
      <c r="G68" s="26"/>
      <c r="H68" s="27"/>
    </row>
    <row r="69" spans="1:8" x14ac:dyDescent="0.25">
      <c r="A69" s="26"/>
      <c r="B69" s="26"/>
      <c r="C69" s="29"/>
      <c r="D69" s="26"/>
      <c r="E69" s="26"/>
      <c r="F69" s="26"/>
      <c r="G69" s="26"/>
      <c r="H69" s="27"/>
    </row>
    <row r="70" spans="1:8" x14ac:dyDescent="0.25">
      <c r="A70" s="26"/>
      <c r="B70" s="26"/>
      <c r="C70" s="26"/>
      <c r="D70" s="26"/>
      <c r="E70" s="26"/>
      <c r="F70" s="26"/>
      <c r="G70" s="26"/>
      <c r="H70" s="27"/>
    </row>
  </sheetData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3" name="Spinner 10">
              <controlPr defaultSize="0" autoPict="0">
                <anchor moveWithCells="1" sizeWithCells="1">
                  <from>
                    <xdr:col>2</xdr:col>
                    <xdr:colOff>428625</xdr:colOff>
                    <xdr:row>0</xdr:row>
                    <xdr:rowOff>0</xdr:rowOff>
                  </from>
                  <to>
                    <xdr:col>2</xdr:col>
                    <xdr:colOff>733425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Calendrier 1</vt:lpstr>
      <vt:lpstr>Calendrier 2</vt:lpstr>
      <vt:lpstr>Calendrier 3</vt:lpstr>
      <vt:lpstr>Calendrier 4</vt:lpstr>
      <vt:lpstr>fériés</vt:lpstr>
      <vt:lpstr>An</vt:lpstr>
      <vt:lpstr>An_1</vt:lpstr>
      <vt:lpstr>Fériés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</dc:creator>
  <cp:lastModifiedBy>Georges</cp:lastModifiedBy>
  <cp:lastPrinted>2019-11-16T16:06:22Z</cp:lastPrinted>
  <dcterms:created xsi:type="dcterms:W3CDTF">2019-10-05T15:36:48Z</dcterms:created>
  <dcterms:modified xsi:type="dcterms:W3CDTF">2019-11-27T15:25:17Z</dcterms:modified>
</cp:coreProperties>
</file>