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325379\Desktop\PERSO\BROCHURE MUTATION\CASTEL MANSART\Charges\"/>
    </mc:Choice>
  </mc:AlternateContent>
  <bookViews>
    <workbookView xWindow="0" yWindow="0" windowWidth="20490" windowHeight="7770"/>
  </bookViews>
  <sheets>
    <sheet name="Paiement Charges" sheetId="1" r:id="rId1"/>
    <sheet name="Suivi Paiement Loyer" sheetId="2" r:id="rId2"/>
    <sheet name="Capital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F8" i="3" l="1"/>
  <c r="F7" i="3"/>
  <c r="F6" i="3"/>
  <c r="F5" i="3"/>
  <c r="D5" i="3"/>
  <c r="D3" i="3"/>
  <c r="B5" i="3"/>
  <c r="D4" i="3"/>
  <c r="D8" i="3"/>
  <c r="D7" i="3"/>
  <c r="D6" i="3"/>
  <c r="B8" i="3"/>
  <c r="B7" i="3" l="1"/>
  <c r="B6" i="3" l="1"/>
  <c r="F4" i="3"/>
  <c r="F3" i="3"/>
  <c r="B4" i="3"/>
  <c r="B3" i="3"/>
  <c r="E17" i="2" l="1"/>
  <c r="G16" i="2" l="1"/>
  <c r="J6" i="2" l="1"/>
  <c r="J3" i="2" s="1"/>
  <c r="E16" i="2"/>
  <c r="E15" i="2" l="1"/>
  <c r="E14" i="2" l="1"/>
  <c r="E13" i="2"/>
  <c r="D8" i="1" l="1"/>
  <c r="K6" i="2" s="1"/>
  <c r="E12" i="2"/>
  <c r="I6" i="2" l="1"/>
  <c r="I3" i="2" s="1"/>
  <c r="I5" i="2"/>
  <c r="E11" i="2"/>
  <c r="F2" i="2" l="1"/>
  <c r="M6" i="2"/>
  <c r="M5" i="2"/>
  <c r="J5" i="2"/>
  <c r="E10" i="2" l="1"/>
  <c r="D4" i="1" l="1"/>
  <c r="E9" i="2" l="1"/>
  <c r="E8" i="2"/>
  <c r="E7" i="2" l="1"/>
  <c r="B8" i="1" l="1"/>
  <c r="K5" i="2" s="1"/>
  <c r="L5" i="2" s="1"/>
  <c r="C2" i="2" l="1"/>
  <c r="H6" i="2"/>
  <c r="B19" i="2"/>
  <c r="B20" i="2"/>
  <c r="B5" i="2"/>
  <c r="N6" i="2" l="1"/>
  <c r="B2" i="2"/>
  <c r="E2" i="2" s="1"/>
  <c r="H5" i="2"/>
  <c r="N5" i="2" s="1"/>
  <c r="L6" i="2"/>
</calcChain>
</file>

<file path=xl/comments1.xml><?xml version="1.0" encoding="utf-8"?>
<comments xmlns="http://schemas.openxmlformats.org/spreadsheetml/2006/main">
  <authors>
    <author>PHILIPPE CRENN - U325379</author>
  </authors>
  <commentList>
    <comment ref="D4" authorId="0" shapeId="0">
      <text>
        <r>
          <rPr>
            <sz val="9"/>
            <color indexed="81"/>
            <rFont val="Tahoma"/>
            <charset val="1"/>
          </rPr>
          <t xml:space="preserve">11,06 € pour l'étiquette de la BAL 
</t>
        </r>
      </text>
    </comment>
  </commentList>
</comments>
</file>

<file path=xl/sharedStrings.xml><?xml version="1.0" encoding="utf-8"?>
<sst xmlns="http://schemas.openxmlformats.org/spreadsheetml/2006/main" count="51" uniqueCount="47">
  <si>
    <t xml:space="preserve">Charges </t>
  </si>
  <si>
    <t>T1</t>
  </si>
  <si>
    <t>T2</t>
  </si>
  <si>
    <t>T3</t>
  </si>
  <si>
    <t>T4</t>
  </si>
  <si>
    <t xml:space="preserve">Total </t>
  </si>
  <si>
    <t xml:space="preserve">Quand </t>
  </si>
  <si>
    <t>Appel avance de trésorerie</t>
  </si>
  <si>
    <t xml:space="preserve"> 12/09/2018</t>
  </si>
  <si>
    <t xml:space="preserve">Montant Loyer </t>
  </si>
  <si>
    <t xml:space="preserve">Montant Charges </t>
  </si>
  <si>
    <t xml:space="preserve">Virement </t>
  </si>
  <si>
    <t xml:space="preserve">Montant Total depuis mise en location </t>
  </si>
  <si>
    <t>Loyer HC encaissé</t>
  </si>
  <si>
    <t>Charges Encaissées</t>
  </si>
  <si>
    <t xml:space="preserve">Appels de Fond </t>
  </si>
  <si>
    <t xml:space="preserve">Reste à charge </t>
  </si>
  <si>
    <t>Marge Loyer HC-Crédit Hors Assurance</t>
  </si>
  <si>
    <t xml:space="preserve">Mensualité Crédit Hors Assurance </t>
  </si>
  <si>
    <t>Crédit Hors Assurance</t>
  </si>
  <si>
    <t>Loyer Charges Comprises encaissé</t>
  </si>
  <si>
    <t>N°</t>
  </si>
  <si>
    <t>AMORTISSEMENT</t>
  </si>
  <si>
    <t>INTERETS
PAYES</t>
  </si>
  <si>
    <t>ASSURANCE</t>
  </si>
  <si>
    <t>MONTANT ECHEANCE</t>
  </si>
  <si>
    <t>CAPITAL RESTANT DU</t>
  </si>
  <si>
    <t xml:space="preserve">Période </t>
  </si>
  <si>
    <t xml:space="preserve">Intérêts 2018 </t>
  </si>
  <si>
    <t>Intérêts 2019</t>
  </si>
  <si>
    <t>Intérêts 2020</t>
  </si>
  <si>
    <t>Intérêts 2021</t>
  </si>
  <si>
    <t>Intérêts 2022</t>
  </si>
  <si>
    <t>Intérêts 2023</t>
  </si>
  <si>
    <t xml:space="preserve">Amortissement 2018 </t>
  </si>
  <si>
    <t>Amortissement 2019</t>
  </si>
  <si>
    <t>Amortissement 2020</t>
  </si>
  <si>
    <t>Amortissement 2021</t>
  </si>
  <si>
    <t>Amortissement 2022</t>
  </si>
  <si>
    <t>Amortissement 2023</t>
  </si>
  <si>
    <t>Capital Restant Du 2018</t>
  </si>
  <si>
    <t>Capital Restant Du 2019</t>
  </si>
  <si>
    <t>Capital Restant Du 2020</t>
  </si>
  <si>
    <t>Capital Restant Du 2021</t>
  </si>
  <si>
    <t>Capital Restant Du 2022</t>
  </si>
  <si>
    <t>Capital Restant Du 2023</t>
  </si>
  <si>
    <r>
      <rPr>
        <sz val="10"/>
        <rFont val="Calibri Light"/>
        <family val="2"/>
        <scheme val="major"/>
      </rPr>
      <t>OF3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</si>
</sst>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[$-40C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sz val="11"/>
      <color rgb="FF000000"/>
      <name val="Calibri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44" fontId="0" fillId="0" borderId="0" xfId="1" applyFont="1"/>
    <xf numFmtId="164" fontId="0" fillId="0" borderId="0" xfId="0" applyNumberFormat="1"/>
    <xf numFmtId="1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6" fontId="0" fillId="0" borderId="0" xfId="0" applyNumberFormat="1"/>
    <xf numFmtId="17" fontId="0" fillId="0" borderId="0" xfId="0" applyNumberFormat="1" applyAlignment="1">
      <alignment horizontal="left"/>
    </xf>
    <xf numFmtId="165" fontId="0" fillId="0" borderId="0" xfId="1" applyNumberFormat="1" applyFont="1"/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4" fontId="0" fillId="0" borderId="0" xfId="1" applyNumberFormat="1" applyFont="1"/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0" fontId="0" fillId="0" borderId="0" xfId="2" applyNumberFormat="1" applyFont="1"/>
    <xf numFmtId="165" fontId="0" fillId="0" borderId="0" xfId="1" applyNumberFormat="1" applyFont="1" applyAlignment="1">
      <alignment horizontal="center"/>
    </xf>
    <xf numFmtId="44" fontId="0" fillId="0" borderId="0" xfId="0" applyNumberFormat="1"/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44" fontId="0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wrapText="1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</cellXfs>
  <cellStyles count="4">
    <cellStyle name="Monétaire" xfId="1" builtin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2"/>
  <sheetViews>
    <sheetView tabSelected="1" workbookViewId="0">
      <selection activeCell="E14" sqref="E14"/>
    </sheetView>
  </sheetViews>
  <sheetFormatPr baseColWidth="10" defaultRowHeight="15" x14ac:dyDescent="0.25"/>
  <cols>
    <col min="1" max="1" width="42.42578125" bestFit="1" customWidth="1"/>
  </cols>
  <sheetData>
    <row r="3" spans="1:5" x14ac:dyDescent="0.25">
      <c r="A3" t="s">
        <v>0</v>
      </c>
      <c r="B3" s="6">
        <v>2018</v>
      </c>
      <c r="C3" s="6" t="s">
        <v>6</v>
      </c>
      <c r="D3" s="6">
        <v>2019</v>
      </c>
      <c r="E3" s="6" t="s">
        <v>6</v>
      </c>
    </row>
    <row r="4" spans="1:5" x14ac:dyDescent="0.25">
      <c r="A4" t="s">
        <v>1</v>
      </c>
      <c r="D4" s="1">
        <f>396.09+11.06</f>
        <v>407.15</v>
      </c>
      <c r="E4" s="3">
        <v>43480</v>
      </c>
    </row>
    <row r="5" spans="1:5" x14ac:dyDescent="0.25">
      <c r="A5" t="s">
        <v>2</v>
      </c>
      <c r="B5" s="1"/>
      <c r="C5" s="1"/>
      <c r="D5" s="1">
        <v>396.09</v>
      </c>
      <c r="E5" s="5">
        <v>43562</v>
      </c>
    </row>
    <row r="6" spans="1:5" x14ac:dyDescent="0.25">
      <c r="A6" t="s">
        <v>3</v>
      </c>
      <c r="B6" s="1">
        <v>396.09</v>
      </c>
      <c r="C6" t="s">
        <v>8</v>
      </c>
      <c r="D6" s="1">
        <v>415.44</v>
      </c>
      <c r="E6" s="5">
        <v>43663</v>
      </c>
    </row>
    <row r="7" spans="1:5" x14ac:dyDescent="0.25">
      <c r="A7" t="s">
        <v>4</v>
      </c>
      <c r="B7" s="1">
        <v>396.09</v>
      </c>
      <c r="C7" s="3">
        <v>43382</v>
      </c>
      <c r="D7" s="1"/>
    </row>
    <row r="8" spans="1:5" x14ac:dyDescent="0.25">
      <c r="A8" t="s">
        <v>5</v>
      </c>
      <c r="B8" s="2">
        <f>SUM(B6:B7)</f>
        <v>792.18</v>
      </c>
      <c r="C8" s="2"/>
      <c r="D8" s="2">
        <f>SUM(D4:D7)</f>
        <v>1218.68</v>
      </c>
      <c r="E8" s="2"/>
    </row>
    <row r="11" spans="1:5" s="4" customFormat="1" x14ac:dyDescent="0.25">
      <c r="B11" s="4">
        <v>2018</v>
      </c>
      <c r="C11" s="4" t="s">
        <v>6</v>
      </c>
    </row>
    <row r="12" spans="1:5" x14ac:dyDescent="0.25">
      <c r="A12" t="s">
        <v>7</v>
      </c>
      <c r="B12" s="7">
        <v>190</v>
      </c>
      <c r="C12" t="s">
        <v>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showGridLines="0" topLeftCell="A4" workbookViewId="0">
      <selection activeCell="J10" sqref="J10"/>
    </sheetView>
  </sheetViews>
  <sheetFormatPr baseColWidth="10" defaultRowHeight="15" x14ac:dyDescent="0.25"/>
  <cols>
    <col min="1" max="1" width="13.5703125" customWidth="1"/>
    <col min="2" max="2" width="17.28515625" customWidth="1"/>
    <col min="3" max="3" width="16.5703125" bestFit="1" customWidth="1"/>
    <col min="4" max="4" width="10.7109375" bestFit="1" customWidth="1"/>
    <col min="8" max="8" width="11.5703125" bestFit="1" customWidth="1"/>
    <col min="9" max="9" width="11.85546875" bestFit="1" customWidth="1"/>
    <col min="13" max="13" width="14" customWidth="1"/>
  </cols>
  <sheetData>
    <row r="2" spans="1:14" ht="45" x14ac:dyDescent="0.25">
      <c r="A2" s="10" t="s">
        <v>12</v>
      </c>
      <c r="B2" s="9">
        <f>SUBTOTAL(9,B5:B1048576)</f>
        <v>10780</v>
      </c>
      <c r="C2" s="9">
        <f>SUBTOTAL(9,C5:C1048576)</f>
        <v>1120</v>
      </c>
      <c r="E2" s="11">
        <f>B2+C2</f>
        <v>11900</v>
      </c>
      <c r="F2" s="11">
        <f>SUBTOTAL(9,F5:F20)</f>
        <v>8972.8799999999992</v>
      </c>
    </row>
    <row r="3" spans="1:14" x14ac:dyDescent="0.25">
      <c r="H3" s="22"/>
      <c r="I3" s="22">
        <f>I5+I6</f>
        <v>11900</v>
      </c>
      <c r="J3" s="21">
        <f>J6/K6</f>
        <v>0.65644796008796402</v>
      </c>
    </row>
    <row r="4" spans="1:14" s="13" customFormat="1" ht="60" x14ac:dyDescent="0.25">
      <c r="B4" s="14" t="s">
        <v>9</v>
      </c>
      <c r="C4" s="14" t="s">
        <v>10</v>
      </c>
      <c r="D4" s="14" t="s">
        <v>11</v>
      </c>
      <c r="E4" s="14" t="s">
        <v>5</v>
      </c>
      <c r="F4" s="12" t="s">
        <v>18</v>
      </c>
      <c r="G4"/>
      <c r="H4" s="20" t="s">
        <v>13</v>
      </c>
      <c r="I4" s="20" t="s">
        <v>20</v>
      </c>
      <c r="J4" s="20" t="s">
        <v>14</v>
      </c>
      <c r="K4" s="20" t="s">
        <v>15</v>
      </c>
      <c r="L4" s="20" t="s">
        <v>16</v>
      </c>
      <c r="M4" s="20" t="s">
        <v>19</v>
      </c>
      <c r="N4" s="20" t="s">
        <v>17</v>
      </c>
    </row>
    <row r="5" spans="1:14" x14ac:dyDescent="0.25">
      <c r="A5" s="8">
        <v>43344</v>
      </c>
      <c r="B5" s="9">
        <f>E5-C5</f>
        <v>770</v>
      </c>
      <c r="C5" s="9">
        <v>80</v>
      </c>
      <c r="D5" s="5">
        <v>43346</v>
      </c>
      <c r="E5" s="9">
        <v>850</v>
      </c>
      <c r="F5" s="17">
        <v>640.91999999999996</v>
      </c>
      <c r="G5" s="13">
        <v>2018</v>
      </c>
      <c r="H5" s="15">
        <f>SUBTOTAL(9,B5:B8)</f>
        <v>3080</v>
      </c>
      <c r="I5" s="15">
        <f>SUBTOTAL(9,E5:E8)</f>
        <v>3400</v>
      </c>
      <c r="J5" s="15">
        <f>SUBTOTAL(9,C5:C8)</f>
        <v>320</v>
      </c>
      <c r="K5" s="16">
        <f>'Paiement Charges'!B8</f>
        <v>792.18</v>
      </c>
      <c r="L5" s="16">
        <f>K5-J5</f>
        <v>472.17999999999995</v>
      </c>
      <c r="M5" s="18">
        <f>SUBTOTAL(9,F5:F8)</f>
        <v>2563.6799999999998</v>
      </c>
      <c r="N5" s="19">
        <f>H5-M5</f>
        <v>516.32000000000016</v>
      </c>
    </row>
    <row r="6" spans="1:14" x14ac:dyDescent="0.25">
      <c r="A6" s="8">
        <v>43374</v>
      </c>
      <c r="B6" s="9">
        <v>770</v>
      </c>
      <c r="C6" s="9">
        <v>80</v>
      </c>
      <c r="D6" s="5">
        <v>43378</v>
      </c>
      <c r="E6" s="9">
        <v>850</v>
      </c>
      <c r="F6" s="17">
        <v>640.91999999999996</v>
      </c>
      <c r="G6" s="4">
        <v>2019</v>
      </c>
      <c r="H6" s="9">
        <f>SUBTOTAL(9,B9:B20)</f>
        <v>7700</v>
      </c>
      <c r="I6" s="9">
        <f>SUBTOTAL(9,E9:E20)</f>
        <v>8500</v>
      </c>
      <c r="J6" s="15">
        <f>SUBTOTAL(9,C9:C20)</f>
        <v>800</v>
      </c>
      <c r="K6" s="16">
        <f>'Paiement Charges'!D8</f>
        <v>1218.68</v>
      </c>
      <c r="L6" s="16">
        <f>K6-J6</f>
        <v>418.68000000000006</v>
      </c>
      <c r="M6" s="18">
        <f>SUBTOTAL(9,F9:F20)</f>
        <v>6409.2</v>
      </c>
      <c r="N6" s="19">
        <f>H6-M6</f>
        <v>1290.8000000000002</v>
      </c>
    </row>
    <row r="7" spans="1:14" x14ac:dyDescent="0.25">
      <c r="A7" s="8">
        <v>43405</v>
      </c>
      <c r="B7" s="9">
        <v>770</v>
      </c>
      <c r="C7" s="9">
        <v>80</v>
      </c>
      <c r="D7" s="5">
        <v>43409</v>
      </c>
      <c r="E7" s="11">
        <f t="shared" ref="E7:E12" si="0">B7+C7</f>
        <v>850</v>
      </c>
      <c r="F7" s="17">
        <v>640.91999999999996</v>
      </c>
    </row>
    <row r="8" spans="1:14" x14ac:dyDescent="0.25">
      <c r="A8" s="8">
        <v>43435</v>
      </c>
      <c r="B8" s="9">
        <v>770</v>
      </c>
      <c r="C8" s="9">
        <v>80</v>
      </c>
      <c r="D8" s="5">
        <v>43439</v>
      </c>
      <c r="E8" s="11">
        <f t="shared" si="0"/>
        <v>850</v>
      </c>
      <c r="F8" s="17">
        <v>640.91999999999996</v>
      </c>
    </row>
    <row r="9" spans="1:14" x14ac:dyDescent="0.25">
      <c r="A9" s="8">
        <v>43466</v>
      </c>
      <c r="B9" s="9">
        <v>770</v>
      </c>
      <c r="C9" s="9">
        <v>80</v>
      </c>
      <c r="D9" s="5">
        <v>43470</v>
      </c>
      <c r="E9" s="11">
        <f t="shared" si="0"/>
        <v>850</v>
      </c>
      <c r="F9" s="17">
        <v>640.91999999999996</v>
      </c>
    </row>
    <row r="10" spans="1:14" x14ac:dyDescent="0.25">
      <c r="A10" s="8">
        <v>43497</v>
      </c>
      <c r="B10" s="9">
        <v>770</v>
      </c>
      <c r="C10" s="9">
        <v>80</v>
      </c>
      <c r="D10" s="5">
        <v>43501</v>
      </c>
      <c r="E10" s="11">
        <f t="shared" si="0"/>
        <v>850</v>
      </c>
      <c r="F10" s="17">
        <v>640.91999999999996</v>
      </c>
    </row>
    <row r="11" spans="1:14" x14ac:dyDescent="0.25">
      <c r="A11" s="8">
        <v>43525</v>
      </c>
      <c r="B11" s="9">
        <v>770</v>
      </c>
      <c r="C11" s="9">
        <v>80</v>
      </c>
      <c r="D11" s="5">
        <v>43529</v>
      </c>
      <c r="E11" s="11">
        <f t="shared" si="0"/>
        <v>850</v>
      </c>
      <c r="F11" s="17">
        <v>640.91999999999996</v>
      </c>
    </row>
    <row r="12" spans="1:14" x14ac:dyDescent="0.25">
      <c r="A12" s="8">
        <v>43556</v>
      </c>
      <c r="B12" s="9">
        <v>770</v>
      </c>
      <c r="C12" s="9">
        <v>80</v>
      </c>
      <c r="D12" s="5">
        <v>43560</v>
      </c>
      <c r="E12" s="11">
        <f t="shared" si="0"/>
        <v>850</v>
      </c>
      <c r="F12" s="17">
        <v>640.91999999999996</v>
      </c>
    </row>
    <row r="13" spans="1:14" x14ac:dyDescent="0.25">
      <c r="A13" s="8">
        <v>43586</v>
      </c>
      <c r="B13" s="9">
        <v>770</v>
      </c>
      <c r="C13" s="9">
        <v>80</v>
      </c>
      <c r="D13" s="5">
        <v>43590</v>
      </c>
      <c r="E13" s="11">
        <f>B13+C13</f>
        <v>850</v>
      </c>
      <c r="F13" s="17">
        <v>640.91999999999996</v>
      </c>
    </row>
    <row r="14" spans="1:14" x14ac:dyDescent="0.25">
      <c r="A14" s="8">
        <v>43617</v>
      </c>
      <c r="B14" s="9">
        <v>770</v>
      </c>
      <c r="C14" s="9">
        <v>80</v>
      </c>
      <c r="D14" s="5">
        <v>43621</v>
      </c>
      <c r="E14" s="11">
        <f>B14+C14</f>
        <v>850</v>
      </c>
      <c r="F14" s="17">
        <v>640.91999999999996</v>
      </c>
    </row>
    <row r="15" spans="1:14" x14ac:dyDescent="0.25">
      <c r="A15" s="8">
        <v>43647</v>
      </c>
      <c r="B15" s="9">
        <v>770</v>
      </c>
      <c r="C15" s="9">
        <v>80</v>
      </c>
      <c r="D15" s="5">
        <v>43651</v>
      </c>
      <c r="E15" s="11">
        <f>B15+C15</f>
        <v>850</v>
      </c>
      <c r="F15" s="17">
        <v>640.91999999999996</v>
      </c>
    </row>
    <row r="16" spans="1:14" x14ac:dyDescent="0.25">
      <c r="A16" s="8">
        <v>43678</v>
      </c>
      <c r="B16" s="9">
        <v>770</v>
      </c>
      <c r="C16" s="9">
        <v>80</v>
      </c>
      <c r="D16" s="5">
        <v>43682</v>
      </c>
      <c r="E16" s="11">
        <f>B16+C16</f>
        <v>850</v>
      </c>
      <c r="F16" s="17">
        <v>640.91999999999996</v>
      </c>
      <c r="G16" s="23">
        <f>F16*0.9</f>
        <v>576.82799999999997</v>
      </c>
    </row>
    <row r="17" spans="1:6" x14ac:dyDescent="0.25">
      <c r="A17" s="8">
        <v>43709</v>
      </c>
      <c r="B17" s="9">
        <v>770</v>
      </c>
      <c r="C17" s="9">
        <v>80</v>
      </c>
      <c r="D17" s="5">
        <v>43713</v>
      </c>
      <c r="E17" s="11">
        <f>B17+C17</f>
        <v>850</v>
      </c>
      <c r="F17" s="17">
        <v>640.91999999999996</v>
      </c>
    </row>
    <row r="18" spans="1:6" x14ac:dyDescent="0.25">
      <c r="A18" s="8">
        <v>43739</v>
      </c>
      <c r="B18" s="9">
        <v>770</v>
      </c>
      <c r="C18" s="9">
        <v>80</v>
      </c>
      <c r="D18" s="5">
        <v>43743</v>
      </c>
      <c r="E18" s="11">
        <f>B18+C18</f>
        <v>850</v>
      </c>
      <c r="F18" s="17">
        <v>640.91999999999996</v>
      </c>
    </row>
    <row r="19" spans="1:6" x14ac:dyDescent="0.25">
      <c r="A19" s="8">
        <v>43770</v>
      </c>
      <c r="B19" s="9">
        <f>E19-C19</f>
        <v>0</v>
      </c>
    </row>
    <row r="20" spans="1:6" x14ac:dyDescent="0.25">
      <c r="A20" s="8">
        <v>43800</v>
      </c>
      <c r="B20" s="9">
        <f>E20-C20</f>
        <v>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9"/>
  <sheetViews>
    <sheetView showGridLines="0" workbookViewId="0">
      <selection activeCell="B142" sqref="B142"/>
    </sheetView>
  </sheetViews>
  <sheetFormatPr baseColWidth="10" defaultRowHeight="15" x14ac:dyDescent="0.25"/>
  <cols>
    <col min="1" max="1" width="14.5703125" style="4" customWidth="1"/>
    <col min="2" max="2" width="16.28515625" customWidth="1"/>
    <col min="3" max="3" width="15.140625" customWidth="1"/>
    <col min="4" max="4" width="11.85546875" bestFit="1" customWidth="1"/>
    <col min="5" max="5" width="19.7109375" bestFit="1" customWidth="1"/>
    <col min="6" max="6" width="13.5703125" customWidth="1"/>
    <col min="7" max="7" width="19.7109375" bestFit="1" customWidth="1"/>
  </cols>
  <sheetData>
    <row r="3" spans="1:7" x14ac:dyDescent="0.25">
      <c r="A3" s="25" t="s">
        <v>28</v>
      </c>
      <c r="B3" s="28">
        <f>SUBTOTAL(9,C10:C15)</f>
        <v>266.31</v>
      </c>
      <c r="C3" s="25" t="s">
        <v>31</v>
      </c>
      <c r="D3" s="26">
        <f>SUBTOTAL(9,C40:C51)</f>
        <v>388.46999999999997</v>
      </c>
      <c r="E3" s="26" t="s">
        <v>34</v>
      </c>
      <c r="F3" s="28">
        <f>SUBTOTAL(9,B10:B15)</f>
        <v>3003.12</v>
      </c>
    </row>
    <row r="4" spans="1:7" x14ac:dyDescent="0.25">
      <c r="A4" s="25" t="s">
        <v>29</v>
      </c>
      <c r="B4" s="28">
        <f>SUBTOTAL(9,C16:C27)</f>
        <v>494.55</v>
      </c>
      <c r="C4" s="25" t="s">
        <v>32</v>
      </c>
      <c r="D4" s="26">
        <f>SUBTOTAL(9,C52:C63)</f>
        <v>334.72999999999996</v>
      </c>
      <c r="E4" s="26" t="s">
        <v>35</v>
      </c>
      <c r="F4" s="28">
        <f>SUBTOTAL(9,B16:B27)</f>
        <v>6045.58</v>
      </c>
    </row>
    <row r="5" spans="1:7" x14ac:dyDescent="0.25">
      <c r="A5" s="25" t="s">
        <v>30</v>
      </c>
      <c r="B5" s="28">
        <f>SUBTOTAL(9,C28:C39)</f>
        <v>441.7399999999999</v>
      </c>
      <c r="C5" s="25" t="s">
        <v>33</v>
      </c>
      <c r="D5" s="26">
        <f>SUBTOTAL(9,C64:C75)</f>
        <v>280.55</v>
      </c>
      <c r="E5" s="26" t="s">
        <v>36</v>
      </c>
      <c r="F5" s="28">
        <f>SUBTOTAL(9,B28:B39)</f>
        <v>6098.3799999999992</v>
      </c>
    </row>
    <row r="6" spans="1:7" s="29" customFormat="1" ht="30" x14ac:dyDescent="0.25">
      <c r="A6" s="30" t="s">
        <v>40</v>
      </c>
      <c r="B6" s="31">
        <f>F15</f>
        <v>59611.88</v>
      </c>
      <c r="C6" s="30" t="s">
        <v>43</v>
      </c>
      <c r="D6" s="31">
        <f>F51</f>
        <v>41316.28</v>
      </c>
      <c r="E6" s="33" t="s">
        <v>37</v>
      </c>
      <c r="F6" s="34">
        <f>SUBTOTAL(9,B40:B51)</f>
        <v>6151.6500000000015</v>
      </c>
    </row>
    <row r="7" spans="1:7" ht="30" x14ac:dyDescent="0.25">
      <c r="A7" s="32" t="s">
        <v>41</v>
      </c>
      <c r="B7" s="31">
        <f>F27</f>
        <v>53566.31</v>
      </c>
      <c r="C7" s="30" t="s">
        <v>44</v>
      </c>
      <c r="D7" s="31">
        <f>F63</f>
        <v>35110.89</v>
      </c>
      <c r="E7" s="33" t="s">
        <v>38</v>
      </c>
      <c r="F7" s="34">
        <f>SUBTOTAL(9,B52:B63)</f>
        <v>6205.39</v>
      </c>
    </row>
    <row r="8" spans="1:7" ht="30" x14ac:dyDescent="0.25">
      <c r="A8" s="32" t="s">
        <v>42</v>
      </c>
      <c r="B8" s="31">
        <f>F39</f>
        <v>47467.93</v>
      </c>
      <c r="C8" s="30" t="s">
        <v>45</v>
      </c>
      <c r="D8" s="31">
        <f>F75</f>
        <v>28851.32</v>
      </c>
      <c r="E8" s="33" t="s">
        <v>39</v>
      </c>
      <c r="F8" s="34">
        <f>SUBTOTAL(9,B64:B75)</f>
        <v>6259.57</v>
      </c>
    </row>
    <row r="9" spans="1:7" ht="30" x14ac:dyDescent="0.25">
      <c r="A9" s="24" t="s">
        <v>21</v>
      </c>
      <c r="B9" s="20" t="s">
        <v>22</v>
      </c>
      <c r="C9" s="20" t="s">
        <v>23</v>
      </c>
      <c r="D9" s="20" t="s">
        <v>24</v>
      </c>
      <c r="E9" s="20" t="s">
        <v>25</v>
      </c>
      <c r="F9" s="20" t="s">
        <v>26</v>
      </c>
      <c r="G9" s="20" t="s">
        <v>27</v>
      </c>
    </row>
    <row r="10" spans="1:7" x14ac:dyDescent="0.25">
      <c r="A10" s="25">
        <v>1</v>
      </c>
      <c r="B10" s="28">
        <v>499.61</v>
      </c>
      <c r="C10" s="28">
        <v>44.77</v>
      </c>
      <c r="D10" s="26">
        <v>0</v>
      </c>
      <c r="E10" s="28">
        <v>544.38</v>
      </c>
      <c r="F10" s="28">
        <v>62115.39</v>
      </c>
      <c r="G10" s="27">
        <v>43282</v>
      </c>
    </row>
    <row r="11" spans="1:7" x14ac:dyDescent="0.25">
      <c r="A11" s="25">
        <v>2</v>
      </c>
      <c r="B11" s="28">
        <v>499.98</v>
      </c>
      <c r="C11" s="28">
        <v>45.03</v>
      </c>
      <c r="D11" s="26">
        <v>0</v>
      </c>
      <c r="E11" s="28">
        <v>545.01</v>
      </c>
      <c r="F11" s="28">
        <v>61615.41</v>
      </c>
      <c r="G11" s="27">
        <v>43313</v>
      </c>
    </row>
    <row r="12" spans="1:7" x14ac:dyDescent="0.25">
      <c r="A12" s="25">
        <v>3</v>
      </c>
      <c r="B12" s="28">
        <v>500.34</v>
      </c>
      <c r="C12" s="28">
        <v>44.67</v>
      </c>
      <c r="D12" s="26">
        <v>0</v>
      </c>
      <c r="E12" s="28">
        <v>545.01</v>
      </c>
      <c r="F12" s="28">
        <v>61115.07</v>
      </c>
      <c r="G12" s="27">
        <v>43344</v>
      </c>
    </row>
    <row r="13" spans="1:7" x14ac:dyDescent="0.25">
      <c r="A13" s="25">
        <v>4</v>
      </c>
      <c r="B13" s="28">
        <v>500.7</v>
      </c>
      <c r="C13" s="28">
        <v>44.31</v>
      </c>
      <c r="D13" s="26">
        <v>0</v>
      </c>
      <c r="E13" s="28">
        <v>545.01</v>
      </c>
      <c r="F13" s="28">
        <v>60614.37</v>
      </c>
      <c r="G13" s="27">
        <v>43374</v>
      </c>
    </row>
    <row r="14" spans="1:7" x14ac:dyDescent="0.25">
      <c r="A14" s="25">
        <v>5</v>
      </c>
      <c r="B14" s="28">
        <v>501.06</v>
      </c>
      <c r="C14" s="28">
        <v>43.95</v>
      </c>
      <c r="D14" s="26">
        <v>0</v>
      </c>
      <c r="E14" s="28">
        <v>545.01</v>
      </c>
      <c r="F14" s="28">
        <v>60113.31</v>
      </c>
      <c r="G14" s="27">
        <v>43405</v>
      </c>
    </row>
    <row r="15" spans="1:7" x14ac:dyDescent="0.25">
      <c r="A15" s="25">
        <v>6</v>
      </c>
      <c r="B15" s="28">
        <v>501.43</v>
      </c>
      <c r="C15" s="28">
        <v>43.58</v>
      </c>
      <c r="D15" s="26">
        <v>0</v>
      </c>
      <c r="E15" s="28">
        <v>545.01</v>
      </c>
      <c r="F15" s="28">
        <v>59611.88</v>
      </c>
      <c r="G15" s="27">
        <v>43435</v>
      </c>
    </row>
    <row r="16" spans="1:7" x14ac:dyDescent="0.25">
      <c r="A16" s="25">
        <v>7</v>
      </c>
      <c r="B16" s="28">
        <v>501.79</v>
      </c>
      <c r="C16" s="28">
        <v>43.22</v>
      </c>
      <c r="D16" s="26">
        <v>0</v>
      </c>
      <c r="E16" s="28">
        <v>545.01</v>
      </c>
      <c r="F16" s="28">
        <v>59110.09</v>
      </c>
      <c r="G16" s="27">
        <v>43466</v>
      </c>
    </row>
    <row r="17" spans="1:7" x14ac:dyDescent="0.25">
      <c r="A17" s="25">
        <v>8</v>
      </c>
      <c r="B17" s="28">
        <v>502.16</v>
      </c>
      <c r="C17" s="28">
        <v>42.85</v>
      </c>
      <c r="D17" s="26">
        <v>0</v>
      </c>
      <c r="E17" s="28">
        <v>545.01</v>
      </c>
      <c r="F17" s="28">
        <v>58607.93</v>
      </c>
      <c r="G17" s="27">
        <v>43497</v>
      </c>
    </row>
    <row r="18" spans="1:7" x14ac:dyDescent="0.25">
      <c r="A18" s="25">
        <v>9</v>
      </c>
      <c r="B18" s="28">
        <v>502.52</v>
      </c>
      <c r="C18" s="28">
        <v>42.49</v>
      </c>
      <c r="D18" s="26">
        <v>0</v>
      </c>
      <c r="E18" s="28">
        <v>545.01</v>
      </c>
      <c r="F18" s="28">
        <v>58105.41</v>
      </c>
      <c r="G18" s="27">
        <v>43525</v>
      </c>
    </row>
    <row r="19" spans="1:7" x14ac:dyDescent="0.25">
      <c r="A19" s="25">
        <v>10</v>
      </c>
      <c r="B19" s="28">
        <v>502.88</v>
      </c>
      <c r="C19" s="28">
        <v>42.13</v>
      </c>
      <c r="D19" s="26">
        <v>0</v>
      </c>
      <c r="E19" s="28">
        <v>545.01</v>
      </c>
      <c r="F19" s="28">
        <v>57602.53</v>
      </c>
      <c r="G19" s="27">
        <v>43556</v>
      </c>
    </row>
    <row r="20" spans="1:7" x14ac:dyDescent="0.25">
      <c r="A20" s="25">
        <v>11</v>
      </c>
      <c r="B20" s="28">
        <v>503.26</v>
      </c>
      <c r="C20" s="28">
        <v>41.76</v>
      </c>
      <c r="D20" s="26">
        <v>0</v>
      </c>
      <c r="E20" s="28">
        <v>545.01</v>
      </c>
      <c r="F20" s="28">
        <v>57099.28</v>
      </c>
      <c r="G20" s="27">
        <v>43586</v>
      </c>
    </row>
    <row r="21" spans="1:7" x14ac:dyDescent="0.25">
      <c r="A21" s="25">
        <v>12</v>
      </c>
      <c r="B21" s="28">
        <v>503.61</v>
      </c>
      <c r="C21" s="28">
        <v>41.4</v>
      </c>
      <c r="D21" s="26">
        <v>0</v>
      </c>
      <c r="E21" s="28">
        <v>545.01</v>
      </c>
      <c r="F21" s="28">
        <v>56595.67</v>
      </c>
      <c r="G21" s="27">
        <v>43617</v>
      </c>
    </row>
    <row r="22" spans="1:7" x14ac:dyDescent="0.25">
      <c r="A22" s="25">
        <v>13</v>
      </c>
      <c r="B22" s="28">
        <v>503.98</v>
      </c>
      <c r="C22" s="28">
        <v>41.03</v>
      </c>
      <c r="D22" s="26">
        <v>0</v>
      </c>
      <c r="E22" s="28">
        <v>545.01</v>
      </c>
      <c r="F22" s="28">
        <v>56091.69</v>
      </c>
      <c r="G22" s="27">
        <v>43647</v>
      </c>
    </row>
    <row r="23" spans="1:7" x14ac:dyDescent="0.25">
      <c r="A23" s="25">
        <v>14</v>
      </c>
      <c r="B23" s="28">
        <v>504.34</v>
      </c>
      <c r="C23" s="28">
        <v>40.67</v>
      </c>
      <c r="D23" s="26">
        <v>0</v>
      </c>
      <c r="E23" s="28">
        <v>545.01</v>
      </c>
      <c r="F23" s="28">
        <v>55587.35</v>
      </c>
      <c r="G23" s="27">
        <v>43678</v>
      </c>
    </row>
    <row r="24" spans="1:7" x14ac:dyDescent="0.25">
      <c r="A24" s="25">
        <v>15</v>
      </c>
      <c r="B24" s="28">
        <v>504.71</v>
      </c>
      <c r="C24" s="28">
        <v>40.299999999999997</v>
      </c>
      <c r="D24" s="26">
        <v>0</v>
      </c>
      <c r="E24" s="28">
        <v>545.01</v>
      </c>
      <c r="F24" s="28">
        <v>55082.64</v>
      </c>
      <c r="G24" s="27">
        <v>43709</v>
      </c>
    </row>
    <row r="25" spans="1:7" x14ac:dyDescent="0.25">
      <c r="A25" s="25">
        <v>16</v>
      </c>
      <c r="B25" s="28">
        <v>505.08</v>
      </c>
      <c r="C25" s="28">
        <v>39.93</v>
      </c>
      <c r="D25" s="26">
        <v>0</v>
      </c>
      <c r="E25" s="28">
        <v>545.01</v>
      </c>
      <c r="F25" s="28">
        <v>54577.56</v>
      </c>
      <c r="G25" s="27">
        <v>43739</v>
      </c>
    </row>
    <row r="26" spans="1:7" x14ac:dyDescent="0.25">
      <c r="A26" s="25">
        <v>17</v>
      </c>
      <c r="B26" s="28">
        <v>505.44</v>
      </c>
      <c r="C26" s="28">
        <v>39.57</v>
      </c>
      <c r="D26" s="26">
        <v>0</v>
      </c>
      <c r="E26" s="28">
        <v>545.01</v>
      </c>
      <c r="F26" s="28">
        <v>54072.12</v>
      </c>
      <c r="G26" s="27">
        <v>43770</v>
      </c>
    </row>
    <row r="27" spans="1:7" x14ac:dyDescent="0.25">
      <c r="A27" s="25">
        <v>18</v>
      </c>
      <c r="B27" s="28">
        <v>505.81</v>
      </c>
      <c r="C27" s="28">
        <v>39.200000000000003</v>
      </c>
      <c r="D27" s="26">
        <v>0</v>
      </c>
      <c r="E27" s="28">
        <v>545.01</v>
      </c>
      <c r="F27" s="28">
        <v>53566.31</v>
      </c>
      <c r="G27" s="27">
        <v>43800</v>
      </c>
    </row>
    <row r="28" spans="1:7" x14ac:dyDescent="0.25">
      <c r="A28" s="25">
        <v>19</v>
      </c>
      <c r="B28" s="28">
        <v>506.17</v>
      </c>
      <c r="C28" s="28">
        <v>38.840000000000003</v>
      </c>
      <c r="D28" s="26">
        <v>0</v>
      </c>
      <c r="E28" s="28">
        <v>545.01</v>
      </c>
      <c r="F28" s="28">
        <v>53060.14</v>
      </c>
      <c r="G28" s="27">
        <v>43831</v>
      </c>
    </row>
    <row r="29" spans="1:7" x14ac:dyDescent="0.25">
      <c r="A29" s="25">
        <v>20</v>
      </c>
      <c r="B29" s="28">
        <v>506.54</v>
      </c>
      <c r="C29" s="28">
        <v>38.47</v>
      </c>
      <c r="D29" s="26">
        <v>0</v>
      </c>
      <c r="E29" s="28">
        <v>545.01</v>
      </c>
      <c r="F29" s="28">
        <v>52553.599999999999</v>
      </c>
      <c r="G29" s="27">
        <v>43862</v>
      </c>
    </row>
    <row r="30" spans="1:7" x14ac:dyDescent="0.25">
      <c r="A30" s="25">
        <v>21</v>
      </c>
      <c r="B30" s="28">
        <v>506.91</v>
      </c>
      <c r="C30" s="28">
        <v>38.1</v>
      </c>
      <c r="D30" s="26">
        <v>0</v>
      </c>
      <c r="E30" s="28">
        <v>545.01</v>
      </c>
      <c r="F30" s="28">
        <v>52046.69</v>
      </c>
      <c r="G30" s="27">
        <v>43891</v>
      </c>
    </row>
    <row r="31" spans="1:7" x14ac:dyDescent="0.25">
      <c r="A31" s="25">
        <v>22</v>
      </c>
      <c r="B31" s="28">
        <v>507.28</v>
      </c>
      <c r="C31" s="28">
        <v>37.729999999999997</v>
      </c>
      <c r="D31" s="26">
        <v>0</v>
      </c>
      <c r="E31" s="28">
        <v>545.01</v>
      </c>
      <c r="F31" s="28">
        <v>51539.41</v>
      </c>
      <c r="G31" s="27">
        <v>43922</v>
      </c>
    </row>
    <row r="32" spans="1:7" x14ac:dyDescent="0.25">
      <c r="A32" s="25">
        <v>23</v>
      </c>
      <c r="B32" s="28">
        <v>507.64</v>
      </c>
      <c r="C32" s="28">
        <v>37.369999999999997</v>
      </c>
      <c r="D32" s="26">
        <v>0</v>
      </c>
      <c r="E32" s="28">
        <v>545.01</v>
      </c>
      <c r="F32" s="28">
        <v>51031.77</v>
      </c>
      <c r="G32" s="27">
        <v>43952</v>
      </c>
    </row>
    <row r="33" spans="1:7" x14ac:dyDescent="0.25">
      <c r="A33" s="25">
        <v>24</v>
      </c>
      <c r="B33" s="28">
        <v>508.01</v>
      </c>
      <c r="C33" s="28">
        <v>37</v>
      </c>
      <c r="D33" s="26">
        <v>0</v>
      </c>
      <c r="E33" s="28">
        <v>545.01</v>
      </c>
      <c r="F33" s="28">
        <v>50523.76</v>
      </c>
      <c r="G33" s="27">
        <v>43983</v>
      </c>
    </row>
    <row r="34" spans="1:7" x14ac:dyDescent="0.25">
      <c r="A34" s="25">
        <v>25</v>
      </c>
      <c r="B34" s="28">
        <v>508.38</v>
      </c>
      <c r="C34" s="28">
        <v>36.630000000000003</v>
      </c>
      <c r="D34" s="26">
        <v>0</v>
      </c>
      <c r="E34" s="28">
        <v>545.01</v>
      </c>
      <c r="F34" s="28">
        <v>50015.38</v>
      </c>
      <c r="G34" s="27">
        <v>44013</v>
      </c>
    </row>
    <row r="35" spans="1:7" x14ac:dyDescent="0.25">
      <c r="A35" s="25">
        <v>26</v>
      </c>
      <c r="B35" s="28">
        <v>508.75</v>
      </c>
      <c r="C35" s="28">
        <v>36.26</v>
      </c>
      <c r="D35" s="26">
        <v>0</v>
      </c>
      <c r="E35" s="28">
        <v>545.01</v>
      </c>
      <c r="F35" s="28">
        <v>49506.63</v>
      </c>
      <c r="G35" s="27">
        <v>44044</v>
      </c>
    </row>
    <row r="36" spans="1:7" x14ac:dyDescent="0.25">
      <c r="A36" s="25">
        <v>27</v>
      </c>
      <c r="B36" s="28">
        <v>509.12</v>
      </c>
      <c r="C36" s="28">
        <v>35.89</v>
      </c>
      <c r="D36" s="26">
        <v>0</v>
      </c>
      <c r="E36" s="28">
        <v>545.01</v>
      </c>
      <c r="F36" s="28">
        <v>48997.51</v>
      </c>
      <c r="G36" s="27">
        <v>44075</v>
      </c>
    </row>
    <row r="37" spans="1:7" x14ac:dyDescent="0.25">
      <c r="A37" s="25">
        <v>28</v>
      </c>
      <c r="B37" s="28">
        <v>509.49</v>
      </c>
      <c r="C37" s="28">
        <v>35.520000000000003</v>
      </c>
      <c r="D37" s="26">
        <v>0</v>
      </c>
      <c r="E37" s="28">
        <v>545.01</v>
      </c>
      <c r="F37" s="28">
        <v>48488.02</v>
      </c>
      <c r="G37" s="27">
        <v>44105</v>
      </c>
    </row>
    <row r="38" spans="1:7" x14ac:dyDescent="0.25">
      <c r="A38" s="25">
        <v>29</v>
      </c>
      <c r="B38" s="28">
        <v>509.86</v>
      </c>
      <c r="C38" s="28">
        <v>35.15</v>
      </c>
      <c r="D38" s="26">
        <v>0</v>
      </c>
      <c r="E38" s="28">
        <v>545.01</v>
      </c>
      <c r="F38" s="28">
        <v>47978.16</v>
      </c>
      <c r="G38" s="27">
        <v>44136</v>
      </c>
    </row>
    <row r="39" spans="1:7" x14ac:dyDescent="0.25">
      <c r="A39" s="25">
        <v>30</v>
      </c>
      <c r="B39" s="28">
        <v>510.23</v>
      </c>
      <c r="C39" s="28">
        <v>34.78</v>
      </c>
      <c r="D39" s="26">
        <v>0</v>
      </c>
      <c r="E39" s="28">
        <v>545.01</v>
      </c>
      <c r="F39" s="28">
        <v>47467.93</v>
      </c>
      <c r="G39" s="27">
        <v>44166</v>
      </c>
    </row>
    <row r="40" spans="1:7" x14ac:dyDescent="0.25">
      <c r="A40" s="25">
        <v>31</v>
      </c>
      <c r="B40" s="28">
        <v>510.6</v>
      </c>
      <c r="C40" s="28">
        <v>34.409999999999997</v>
      </c>
      <c r="D40" s="26">
        <v>0</v>
      </c>
      <c r="E40" s="28">
        <v>545.01</v>
      </c>
      <c r="F40" s="28">
        <v>46957.33</v>
      </c>
      <c r="G40" s="27">
        <v>44197</v>
      </c>
    </row>
    <row r="41" spans="1:7" x14ac:dyDescent="0.25">
      <c r="A41" s="25">
        <v>32</v>
      </c>
      <c r="B41" s="28">
        <v>510.97</v>
      </c>
      <c r="C41" s="28">
        <v>34.04</v>
      </c>
      <c r="D41" s="26">
        <v>0</v>
      </c>
      <c r="E41" s="28">
        <v>545.01</v>
      </c>
      <c r="F41" s="28">
        <v>46446.36</v>
      </c>
      <c r="G41" s="27">
        <v>44228</v>
      </c>
    </row>
    <row r="42" spans="1:7" x14ac:dyDescent="0.25">
      <c r="A42" s="25">
        <v>33</v>
      </c>
      <c r="B42" s="28">
        <v>511.34</v>
      </c>
      <c r="C42" s="28">
        <v>33.67</v>
      </c>
      <c r="D42" s="26">
        <v>0</v>
      </c>
      <c r="E42" s="28">
        <v>545.01</v>
      </c>
      <c r="F42" s="28">
        <v>45935.02</v>
      </c>
      <c r="G42" s="27">
        <v>44256</v>
      </c>
    </row>
    <row r="43" spans="1:7" x14ac:dyDescent="0.25">
      <c r="A43" s="25">
        <v>34</v>
      </c>
      <c r="B43" s="28">
        <v>511.71</v>
      </c>
      <c r="C43" s="28">
        <v>33.299999999999997</v>
      </c>
      <c r="D43" s="26">
        <v>0</v>
      </c>
      <c r="E43" s="28">
        <v>545.01</v>
      </c>
      <c r="F43" s="28">
        <v>45423.31</v>
      </c>
      <c r="G43" s="27">
        <v>44287</v>
      </c>
    </row>
    <row r="44" spans="1:7" x14ac:dyDescent="0.25">
      <c r="A44" s="25">
        <v>35</v>
      </c>
      <c r="B44" s="28">
        <v>512.08000000000004</v>
      </c>
      <c r="C44" s="28">
        <v>32.93</v>
      </c>
      <c r="D44" s="26">
        <v>0</v>
      </c>
      <c r="E44" s="28">
        <v>545.01</v>
      </c>
      <c r="F44" s="28">
        <v>44911.23</v>
      </c>
      <c r="G44" s="27">
        <v>44317</v>
      </c>
    </row>
    <row r="45" spans="1:7" x14ac:dyDescent="0.25">
      <c r="A45" s="25">
        <v>36</v>
      </c>
      <c r="B45" s="28">
        <v>512.45000000000005</v>
      </c>
      <c r="C45" s="28">
        <v>32.56</v>
      </c>
      <c r="D45" s="26">
        <v>0</v>
      </c>
      <c r="E45" s="28">
        <v>545.01</v>
      </c>
      <c r="F45" s="28">
        <v>44398.78</v>
      </c>
      <c r="G45" s="27">
        <v>44348</v>
      </c>
    </row>
    <row r="46" spans="1:7" x14ac:dyDescent="0.25">
      <c r="A46" s="25">
        <v>37</v>
      </c>
      <c r="B46" s="28">
        <v>512.82000000000005</v>
      </c>
      <c r="C46" s="28">
        <v>32.19</v>
      </c>
      <c r="D46" s="26">
        <v>0</v>
      </c>
      <c r="E46" s="28">
        <v>545.01</v>
      </c>
      <c r="F46" s="28">
        <v>43885.96</v>
      </c>
      <c r="G46" s="27">
        <v>44378</v>
      </c>
    </row>
    <row r="47" spans="1:7" x14ac:dyDescent="0.25">
      <c r="A47" s="25">
        <v>38</v>
      </c>
      <c r="B47" s="28">
        <v>513.19000000000005</v>
      </c>
      <c r="C47" s="28">
        <v>31.82</v>
      </c>
      <c r="D47" s="26">
        <v>0</v>
      </c>
      <c r="E47" s="28">
        <v>545.01</v>
      </c>
      <c r="F47" s="28">
        <v>43372.77</v>
      </c>
      <c r="G47" s="27">
        <v>44409</v>
      </c>
    </row>
    <row r="48" spans="1:7" x14ac:dyDescent="0.25">
      <c r="A48" s="25">
        <v>39</v>
      </c>
      <c r="B48" s="28">
        <v>513.55999999999995</v>
      </c>
      <c r="C48" s="28">
        <v>31.45</v>
      </c>
      <c r="D48" s="26">
        <v>0</v>
      </c>
      <c r="E48" s="28">
        <v>545.01</v>
      </c>
      <c r="F48" s="28">
        <v>42859.21</v>
      </c>
      <c r="G48" s="27">
        <v>44440</v>
      </c>
    </row>
    <row r="49" spans="1:7" x14ac:dyDescent="0.25">
      <c r="A49" s="25">
        <v>40</v>
      </c>
      <c r="B49" s="28">
        <v>513.94000000000005</v>
      </c>
      <c r="C49" s="28">
        <v>31.07</v>
      </c>
      <c r="D49" s="26">
        <v>0</v>
      </c>
      <c r="E49" s="28">
        <v>545.01</v>
      </c>
      <c r="F49" s="28">
        <v>42345.27</v>
      </c>
      <c r="G49" s="27">
        <v>44470</v>
      </c>
    </row>
    <row r="50" spans="1:7" x14ac:dyDescent="0.25">
      <c r="A50" s="25">
        <v>41</v>
      </c>
      <c r="B50" s="28">
        <v>514.30999999999995</v>
      </c>
      <c r="C50" s="28">
        <v>30.7</v>
      </c>
      <c r="D50" s="26">
        <v>0</v>
      </c>
      <c r="E50" s="28">
        <v>545.01</v>
      </c>
      <c r="F50" s="28">
        <v>41830.959999999999</v>
      </c>
      <c r="G50" s="27">
        <v>44501</v>
      </c>
    </row>
    <row r="51" spans="1:7" x14ac:dyDescent="0.25">
      <c r="A51" s="25">
        <v>42</v>
      </c>
      <c r="B51" s="28">
        <v>514.67999999999995</v>
      </c>
      <c r="C51" s="28">
        <v>30.33</v>
      </c>
      <c r="D51" s="26">
        <v>0</v>
      </c>
      <c r="E51" s="28">
        <v>545.01</v>
      </c>
      <c r="F51" s="28">
        <v>41316.28</v>
      </c>
      <c r="G51" s="27">
        <v>44531</v>
      </c>
    </row>
    <row r="52" spans="1:7" x14ac:dyDescent="0.25">
      <c r="A52" s="25">
        <v>43</v>
      </c>
      <c r="B52" s="28">
        <v>515.05999999999995</v>
      </c>
      <c r="C52" s="28">
        <v>29.95</v>
      </c>
      <c r="D52" s="26">
        <v>0</v>
      </c>
      <c r="E52" s="28">
        <v>545.01</v>
      </c>
      <c r="F52" s="28">
        <v>40801.22</v>
      </c>
      <c r="G52" s="27">
        <v>44562</v>
      </c>
    </row>
    <row r="53" spans="1:7" x14ac:dyDescent="0.25">
      <c r="A53" s="25">
        <v>44</v>
      </c>
      <c r="B53" s="28">
        <v>515.42999999999995</v>
      </c>
      <c r="C53" s="28">
        <v>29.58</v>
      </c>
      <c r="D53" s="26">
        <v>0</v>
      </c>
      <c r="E53" s="28">
        <v>545.01</v>
      </c>
      <c r="F53" s="28">
        <v>40285.79</v>
      </c>
      <c r="G53" s="27">
        <v>44593</v>
      </c>
    </row>
    <row r="54" spans="1:7" x14ac:dyDescent="0.25">
      <c r="A54" s="25">
        <v>45</v>
      </c>
      <c r="B54" s="28">
        <v>515.79999999999995</v>
      </c>
      <c r="C54" s="28">
        <v>29.21</v>
      </c>
      <c r="D54" s="26">
        <v>0</v>
      </c>
      <c r="E54" s="28">
        <v>545.01</v>
      </c>
      <c r="F54" s="28">
        <v>39769.99</v>
      </c>
      <c r="G54" s="27">
        <v>44621</v>
      </c>
    </row>
    <row r="55" spans="1:7" x14ac:dyDescent="0.25">
      <c r="A55" s="25">
        <v>46</v>
      </c>
      <c r="B55" s="28">
        <v>516.17999999999995</v>
      </c>
      <c r="C55" s="28">
        <v>28.83</v>
      </c>
      <c r="D55" s="26">
        <v>0</v>
      </c>
      <c r="E55" s="28">
        <v>545.01</v>
      </c>
      <c r="F55" s="28">
        <v>39253.81</v>
      </c>
      <c r="G55" s="27">
        <v>44652</v>
      </c>
    </row>
    <row r="56" spans="1:7" x14ac:dyDescent="0.25">
      <c r="A56" s="25">
        <v>47</v>
      </c>
      <c r="B56" s="28">
        <v>516.54999999999995</v>
      </c>
      <c r="C56" s="28">
        <v>28.46</v>
      </c>
      <c r="D56" s="26">
        <v>0</v>
      </c>
      <c r="E56" s="28">
        <v>545.01</v>
      </c>
      <c r="F56" s="28">
        <v>38737.26</v>
      </c>
      <c r="G56" s="27">
        <v>44682</v>
      </c>
    </row>
    <row r="57" spans="1:7" x14ac:dyDescent="0.25">
      <c r="A57" s="25">
        <v>48</v>
      </c>
      <c r="B57" s="28">
        <v>516.92999999999995</v>
      </c>
      <c r="C57" s="28">
        <v>28.08</v>
      </c>
      <c r="D57" s="26">
        <v>0</v>
      </c>
      <c r="E57" s="28">
        <v>545.01</v>
      </c>
      <c r="F57" s="28">
        <v>38220.33</v>
      </c>
      <c r="G57" s="27">
        <v>44713</v>
      </c>
    </row>
    <row r="58" spans="1:7" x14ac:dyDescent="0.25">
      <c r="A58" s="25">
        <v>49</v>
      </c>
      <c r="B58" s="28">
        <v>517.29999999999995</v>
      </c>
      <c r="C58" s="28">
        <v>27.71</v>
      </c>
      <c r="D58" s="26">
        <v>0</v>
      </c>
      <c r="E58" s="28">
        <v>545.01</v>
      </c>
      <c r="F58" s="28">
        <v>37703.03</v>
      </c>
      <c r="G58" s="27">
        <v>44743</v>
      </c>
    </row>
    <row r="59" spans="1:7" x14ac:dyDescent="0.25">
      <c r="A59" s="25">
        <v>50</v>
      </c>
      <c r="B59" s="28">
        <v>517.67999999999995</v>
      </c>
      <c r="C59" s="28">
        <v>27.33</v>
      </c>
      <c r="D59" s="26">
        <v>0</v>
      </c>
      <c r="E59" s="28">
        <v>545.01</v>
      </c>
      <c r="F59" s="28">
        <v>37185.35</v>
      </c>
      <c r="G59" s="27">
        <v>44774</v>
      </c>
    </row>
    <row r="60" spans="1:7" x14ac:dyDescent="0.25">
      <c r="A60" s="25">
        <v>51</v>
      </c>
      <c r="B60" s="28">
        <v>518.04999999999995</v>
      </c>
      <c r="C60" s="28">
        <v>26.96</v>
      </c>
      <c r="D60" s="26">
        <v>0</v>
      </c>
      <c r="E60" s="28">
        <v>545.01</v>
      </c>
      <c r="F60" s="28">
        <v>36667.300000000003</v>
      </c>
      <c r="G60" s="27">
        <v>44805</v>
      </c>
    </row>
    <row r="61" spans="1:7" x14ac:dyDescent="0.25">
      <c r="A61" s="25">
        <v>52</v>
      </c>
      <c r="B61" s="28">
        <v>518.42999999999995</v>
      </c>
      <c r="C61" s="28">
        <v>26.58</v>
      </c>
      <c r="D61" s="26">
        <v>0</v>
      </c>
      <c r="E61" s="28">
        <v>545.01</v>
      </c>
      <c r="F61" s="28">
        <v>36148.870000000003</v>
      </c>
      <c r="G61" s="27">
        <v>44835</v>
      </c>
    </row>
    <row r="62" spans="1:7" x14ac:dyDescent="0.25">
      <c r="A62" s="25">
        <v>53</v>
      </c>
      <c r="B62" s="28">
        <v>518.79999999999995</v>
      </c>
      <c r="C62" s="28">
        <v>26.21</v>
      </c>
      <c r="D62" s="26">
        <v>0</v>
      </c>
      <c r="E62" s="28">
        <v>545.01</v>
      </c>
      <c r="F62" s="28">
        <v>35630.07</v>
      </c>
      <c r="G62" s="27">
        <v>44866</v>
      </c>
    </row>
    <row r="63" spans="1:7" x14ac:dyDescent="0.25">
      <c r="A63" s="25">
        <v>54</v>
      </c>
      <c r="B63" s="28">
        <v>519.17999999999995</v>
      </c>
      <c r="C63" s="28">
        <v>25.83</v>
      </c>
      <c r="D63" s="26">
        <v>0</v>
      </c>
      <c r="E63" s="28">
        <v>545.01</v>
      </c>
      <c r="F63" s="28">
        <v>35110.89</v>
      </c>
      <c r="G63" s="27">
        <v>44896</v>
      </c>
    </row>
    <row r="64" spans="1:7" x14ac:dyDescent="0.25">
      <c r="A64" s="25">
        <v>55</v>
      </c>
      <c r="B64" s="28">
        <v>519.54999999999995</v>
      </c>
      <c r="C64" s="28">
        <v>25.46</v>
      </c>
      <c r="D64" s="26">
        <v>0</v>
      </c>
      <c r="E64" s="28">
        <v>545.01</v>
      </c>
      <c r="F64" s="28">
        <v>34591.339999999997</v>
      </c>
      <c r="G64" s="27">
        <v>44927</v>
      </c>
    </row>
    <row r="65" spans="1:7" x14ac:dyDescent="0.25">
      <c r="A65" s="25">
        <v>56</v>
      </c>
      <c r="B65" s="28">
        <v>519.92999999999995</v>
      </c>
      <c r="C65" s="28">
        <v>25.08</v>
      </c>
      <c r="D65" s="26">
        <v>0</v>
      </c>
      <c r="E65" s="28">
        <v>545.01</v>
      </c>
      <c r="F65" s="28">
        <v>34071.410000000003</v>
      </c>
      <c r="G65" s="27">
        <v>44958</v>
      </c>
    </row>
    <row r="66" spans="1:7" x14ac:dyDescent="0.25">
      <c r="A66" s="25">
        <v>57</v>
      </c>
      <c r="B66" s="28">
        <v>520.30999999999995</v>
      </c>
      <c r="C66" s="28">
        <v>24.7</v>
      </c>
      <c r="D66" s="26">
        <v>0</v>
      </c>
      <c r="E66" s="28">
        <v>545.01</v>
      </c>
      <c r="F66" s="28">
        <v>33551.1</v>
      </c>
      <c r="G66" s="27">
        <v>44986</v>
      </c>
    </row>
    <row r="67" spans="1:7" x14ac:dyDescent="0.25">
      <c r="A67" s="25">
        <v>58</v>
      </c>
      <c r="B67" s="28">
        <v>520.69000000000005</v>
      </c>
      <c r="C67" s="28">
        <v>24.32</v>
      </c>
      <c r="D67" s="26">
        <v>0</v>
      </c>
      <c r="E67" s="28">
        <v>545.01</v>
      </c>
      <c r="F67" s="28">
        <v>33030.410000000003</v>
      </c>
      <c r="G67" s="27">
        <v>45017</v>
      </c>
    </row>
    <row r="68" spans="1:7" x14ac:dyDescent="0.25">
      <c r="A68" s="25">
        <v>59</v>
      </c>
      <c r="B68" s="28">
        <v>521.05999999999995</v>
      </c>
      <c r="C68" s="28">
        <v>23.95</v>
      </c>
      <c r="D68" s="26">
        <v>0</v>
      </c>
      <c r="E68" s="28">
        <v>545.01</v>
      </c>
      <c r="F68" s="28">
        <v>32509.35</v>
      </c>
      <c r="G68" s="27">
        <v>45047</v>
      </c>
    </row>
    <row r="69" spans="1:7" x14ac:dyDescent="0.25">
      <c r="A69" s="25">
        <v>60</v>
      </c>
      <c r="B69" s="28">
        <v>521.44000000000005</v>
      </c>
      <c r="C69" s="28">
        <v>23.57</v>
      </c>
      <c r="D69" s="26">
        <v>0</v>
      </c>
      <c r="E69" s="28">
        <v>545.01</v>
      </c>
      <c r="F69" s="28">
        <v>31987.91</v>
      </c>
      <c r="G69" s="27">
        <v>45078</v>
      </c>
    </row>
    <row r="70" spans="1:7" x14ac:dyDescent="0.25">
      <c r="A70" s="25">
        <v>61</v>
      </c>
      <c r="B70" s="28">
        <v>521.82000000000005</v>
      </c>
      <c r="C70" s="28">
        <v>23.19</v>
      </c>
      <c r="D70" s="26">
        <v>0</v>
      </c>
      <c r="E70" s="28">
        <v>545.01</v>
      </c>
      <c r="F70" s="28">
        <v>31466.09</v>
      </c>
      <c r="G70" s="27">
        <v>45108</v>
      </c>
    </row>
    <row r="71" spans="1:7" x14ac:dyDescent="0.25">
      <c r="A71" s="25">
        <v>62</v>
      </c>
      <c r="B71" s="28">
        <v>522.20000000000005</v>
      </c>
      <c r="C71" s="28">
        <v>22.81</v>
      </c>
      <c r="D71" s="26">
        <v>0</v>
      </c>
      <c r="E71" s="28">
        <v>545.01</v>
      </c>
      <c r="F71" s="28">
        <v>30943.89</v>
      </c>
      <c r="G71" s="27">
        <v>45139</v>
      </c>
    </row>
    <row r="72" spans="1:7" x14ac:dyDescent="0.25">
      <c r="A72" s="25" t="s">
        <v>46</v>
      </c>
      <c r="B72" s="28">
        <v>522.58000000000004</v>
      </c>
      <c r="C72" s="28">
        <v>22.43</v>
      </c>
      <c r="D72" s="26">
        <v>0</v>
      </c>
      <c r="E72" s="28">
        <v>545.01</v>
      </c>
      <c r="F72" s="28">
        <v>30421.31</v>
      </c>
      <c r="G72" s="27">
        <v>45170</v>
      </c>
    </row>
    <row r="73" spans="1:7" x14ac:dyDescent="0.25">
      <c r="A73" s="25">
        <v>64</v>
      </c>
      <c r="B73" s="28">
        <v>522.95000000000005</v>
      </c>
      <c r="C73" s="28">
        <v>22.06</v>
      </c>
      <c r="D73" s="26">
        <v>0</v>
      </c>
      <c r="E73" s="28">
        <v>545.01</v>
      </c>
      <c r="F73" s="28">
        <v>29898.36</v>
      </c>
      <c r="G73" s="27">
        <v>45200</v>
      </c>
    </row>
    <row r="74" spans="1:7" x14ac:dyDescent="0.25">
      <c r="A74" s="25">
        <v>65</v>
      </c>
      <c r="B74" s="28">
        <v>523.33000000000004</v>
      </c>
      <c r="C74" s="28">
        <v>21.68</v>
      </c>
      <c r="D74" s="26">
        <v>0</v>
      </c>
      <c r="E74" s="28">
        <v>545.01</v>
      </c>
      <c r="F74" s="28">
        <v>29375.03</v>
      </c>
      <c r="G74" s="27">
        <v>45231</v>
      </c>
    </row>
    <row r="75" spans="1:7" x14ac:dyDescent="0.25">
      <c r="A75" s="25">
        <v>66</v>
      </c>
      <c r="B75" s="28">
        <v>523.71</v>
      </c>
      <c r="C75" s="28">
        <v>21.3</v>
      </c>
      <c r="D75" s="26">
        <v>0</v>
      </c>
      <c r="E75" s="28">
        <v>545.01</v>
      </c>
      <c r="F75" s="28">
        <v>28851.32</v>
      </c>
      <c r="G75" s="27">
        <v>45261</v>
      </c>
    </row>
    <row r="76" spans="1:7" x14ac:dyDescent="0.25">
      <c r="A76" s="25">
        <v>67</v>
      </c>
      <c r="B76" s="28">
        <v>524.09</v>
      </c>
      <c r="C76" s="28">
        <v>20.92</v>
      </c>
      <c r="D76" s="26">
        <v>0</v>
      </c>
      <c r="E76" s="28">
        <v>545.01</v>
      </c>
      <c r="F76" s="28">
        <v>28327.23</v>
      </c>
      <c r="G76" s="27">
        <v>45292</v>
      </c>
    </row>
    <row r="77" spans="1:7" x14ac:dyDescent="0.25">
      <c r="A77" s="25">
        <v>68</v>
      </c>
      <c r="B77" s="28">
        <v>524.47</v>
      </c>
      <c r="C77" s="28">
        <v>20.54</v>
      </c>
      <c r="D77" s="26">
        <v>0</v>
      </c>
      <c r="E77" s="28">
        <v>545.01</v>
      </c>
      <c r="F77" s="28">
        <v>27802.76</v>
      </c>
      <c r="G77" s="27">
        <v>45323</v>
      </c>
    </row>
    <row r="78" spans="1:7" x14ac:dyDescent="0.25">
      <c r="A78" s="25">
        <v>69</v>
      </c>
      <c r="B78" s="28">
        <v>524.85</v>
      </c>
      <c r="C78" s="28">
        <v>20.16</v>
      </c>
      <c r="D78" s="26">
        <v>0</v>
      </c>
      <c r="E78" s="28">
        <v>545.01</v>
      </c>
      <c r="F78" s="28">
        <v>27277.91</v>
      </c>
      <c r="G78" s="27">
        <v>45352</v>
      </c>
    </row>
    <row r="79" spans="1:7" x14ac:dyDescent="0.25">
      <c r="A79" s="25">
        <v>70</v>
      </c>
      <c r="B79" s="28">
        <v>525.23</v>
      </c>
      <c r="C79" s="28">
        <v>19.78</v>
      </c>
      <c r="D79" s="26">
        <v>0</v>
      </c>
      <c r="E79" s="28">
        <v>545.01</v>
      </c>
      <c r="F79" s="28">
        <v>26752.68</v>
      </c>
      <c r="G79" s="27">
        <v>45383</v>
      </c>
    </row>
    <row r="80" spans="1:7" x14ac:dyDescent="0.25">
      <c r="A80" s="25">
        <v>71</v>
      </c>
      <c r="B80" s="28">
        <v>525.61</v>
      </c>
      <c r="C80" s="28">
        <v>19.399999999999999</v>
      </c>
      <c r="D80" s="26">
        <v>0</v>
      </c>
      <c r="E80" s="28">
        <v>545.01</v>
      </c>
      <c r="F80" s="28">
        <v>26227.07</v>
      </c>
      <c r="G80" s="27">
        <v>45413</v>
      </c>
    </row>
    <row r="81" spans="1:7" x14ac:dyDescent="0.25">
      <c r="A81" s="25">
        <v>72</v>
      </c>
      <c r="B81" s="28">
        <v>526</v>
      </c>
      <c r="C81" s="28">
        <v>19.010000000000002</v>
      </c>
      <c r="D81" s="26">
        <v>0</v>
      </c>
      <c r="E81" s="28">
        <v>545.01</v>
      </c>
      <c r="F81" s="28">
        <v>25701.07</v>
      </c>
      <c r="G81" s="27">
        <v>45444</v>
      </c>
    </row>
    <row r="82" spans="1:7" x14ac:dyDescent="0.25">
      <c r="A82" s="25">
        <v>73</v>
      </c>
      <c r="B82" s="28">
        <v>526.38</v>
      </c>
      <c r="C82" s="28">
        <v>18.63</v>
      </c>
      <c r="D82" s="26">
        <v>0</v>
      </c>
      <c r="E82" s="28">
        <v>545.01</v>
      </c>
      <c r="F82" s="28">
        <v>25174.69</v>
      </c>
      <c r="G82" s="27">
        <v>45474</v>
      </c>
    </row>
    <row r="83" spans="1:7" x14ac:dyDescent="0.25">
      <c r="A83" s="25">
        <v>74</v>
      </c>
      <c r="B83" s="28">
        <v>526.76</v>
      </c>
      <c r="C83" s="28">
        <v>18.25</v>
      </c>
      <c r="D83" s="26">
        <v>0</v>
      </c>
      <c r="E83" s="28">
        <v>545.01</v>
      </c>
      <c r="F83" s="28">
        <v>24647.93</v>
      </c>
      <c r="G83" s="27">
        <v>45505</v>
      </c>
    </row>
    <row r="84" spans="1:7" x14ac:dyDescent="0.25">
      <c r="A84" s="25">
        <v>75</v>
      </c>
      <c r="B84" s="28">
        <v>527.14</v>
      </c>
      <c r="C84" s="28">
        <v>17.87</v>
      </c>
      <c r="D84" s="26">
        <v>0</v>
      </c>
      <c r="E84" s="28">
        <v>545.01</v>
      </c>
      <c r="F84" s="28">
        <v>24120.79</v>
      </c>
      <c r="G84" s="27">
        <v>45536</v>
      </c>
    </row>
    <row r="85" spans="1:7" x14ac:dyDescent="0.25">
      <c r="A85" s="25">
        <v>76</v>
      </c>
      <c r="B85" s="28">
        <v>527.52</v>
      </c>
      <c r="C85" s="28">
        <v>17.489999999999998</v>
      </c>
      <c r="D85" s="26">
        <v>0</v>
      </c>
      <c r="E85" s="28">
        <v>545.01</v>
      </c>
      <c r="F85" s="28">
        <v>23593.27</v>
      </c>
      <c r="G85" s="27">
        <v>45566</v>
      </c>
    </row>
    <row r="86" spans="1:7" x14ac:dyDescent="0.25">
      <c r="A86" s="25">
        <v>77</v>
      </c>
      <c r="B86" s="28">
        <v>527.9</v>
      </c>
      <c r="C86" s="28">
        <v>17.11</v>
      </c>
      <c r="D86" s="26">
        <v>0</v>
      </c>
      <c r="E86" s="28">
        <v>545.01</v>
      </c>
      <c r="F86" s="28">
        <v>23065.37</v>
      </c>
      <c r="G86" s="27">
        <v>45597</v>
      </c>
    </row>
    <row r="87" spans="1:7" x14ac:dyDescent="0.25">
      <c r="A87" s="25">
        <v>78</v>
      </c>
      <c r="B87" s="28">
        <v>528.29</v>
      </c>
      <c r="C87" s="28">
        <v>16.72</v>
      </c>
      <c r="D87" s="26">
        <v>0</v>
      </c>
      <c r="E87" s="28">
        <v>545.01</v>
      </c>
      <c r="F87" s="28">
        <v>22537.08</v>
      </c>
      <c r="G87" s="27">
        <v>45627</v>
      </c>
    </row>
    <row r="88" spans="1:7" x14ac:dyDescent="0.25">
      <c r="A88" s="25">
        <v>79</v>
      </c>
      <c r="B88" s="28">
        <v>528.66999999999996</v>
      </c>
      <c r="C88" s="28">
        <v>16.34</v>
      </c>
      <c r="D88" s="26">
        <v>0</v>
      </c>
      <c r="E88" s="28">
        <v>545.01</v>
      </c>
      <c r="F88" s="28">
        <v>22008.41</v>
      </c>
      <c r="G88" s="27">
        <v>45658</v>
      </c>
    </row>
    <row r="89" spans="1:7" x14ac:dyDescent="0.25">
      <c r="A89" s="25">
        <v>80</v>
      </c>
      <c r="B89" s="28">
        <v>529.04999999999995</v>
      </c>
      <c r="C89" s="28">
        <v>15.96</v>
      </c>
      <c r="D89" s="26">
        <v>0</v>
      </c>
      <c r="E89" s="28">
        <v>545.01</v>
      </c>
      <c r="F89" s="28">
        <v>21479.360000000001</v>
      </c>
      <c r="G89" s="27">
        <v>45689</v>
      </c>
    </row>
    <row r="90" spans="1:7" x14ac:dyDescent="0.25">
      <c r="A90" s="25">
        <v>81</v>
      </c>
      <c r="B90" s="28">
        <v>529.44000000000005</v>
      </c>
      <c r="C90" s="28">
        <v>15.57</v>
      </c>
      <c r="D90" s="26">
        <v>0</v>
      </c>
      <c r="E90" s="28">
        <v>545.01</v>
      </c>
      <c r="F90" s="28">
        <v>20949.919999999998</v>
      </c>
      <c r="G90" s="27">
        <v>45717</v>
      </c>
    </row>
    <row r="91" spans="1:7" x14ac:dyDescent="0.25">
      <c r="A91" s="25">
        <v>82</v>
      </c>
      <c r="B91" s="28">
        <v>529.82000000000005</v>
      </c>
      <c r="C91" s="28">
        <v>15.19</v>
      </c>
      <c r="D91" s="26">
        <v>0</v>
      </c>
      <c r="E91" s="28">
        <v>545.01</v>
      </c>
      <c r="F91" s="28">
        <v>20420.099999999999</v>
      </c>
      <c r="G91" s="27">
        <v>45748</v>
      </c>
    </row>
    <row r="92" spans="1:7" x14ac:dyDescent="0.25">
      <c r="A92" s="25">
        <v>83</v>
      </c>
      <c r="B92" s="28">
        <v>530.21</v>
      </c>
      <c r="C92" s="28">
        <v>14.8</v>
      </c>
      <c r="D92" s="26">
        <v>0</v>
      </c>
      <c r="E92" s="28">
        <v>545.01</v>
      </c>
      <c r="F92" s="28">
        <v>19889.89</v>
      </c>
      <c r="G92" s="27">
        <v>45778</v>
      </c>
    </row>
    <row r="93" spans="1:7" x14ac:dyDescent="0.25">
      <c r="A93" s="25">
        <v>84</v>
      </c>
      <c r="B93" s="28">
        <v>530.59</v>
      </c>
      <c r="C93" s="28">
        <v>14.42</v>
      </c>
      <c r="D93" s="26">
        <v>0</v>
      </c>
      <c r="E93" s="28">
        <v>545.01</v>
      </c>
      <c r="F93" s="28">
        <v>19359.3</v>
      </c>
      <c r="G93" s="27">
        <v>45809</v>
      </c>
    </row>
    <row r="94" spans="1:7" x14ac:dyDescent="0.25">
      <c r="A94" s="25">
        <v>85</v>
      </c>
      <c r="B94" s="28">
        <v>530.97</v>
      </c>
      <c r="C94" s="28">
        <v>14.04</v>
      </c>
      <c r="D94" s="26">
        <v>0</v>
      </c>
      <c r="E94" s="28">
        <v>545.01</v>
      </c>
      <c r="F94" s="28">
        <v>18828.330000000002</v>
      </c>
      <c r="G94" s="27">
        <v>45839</v>
      </c>
    </row>
    <row r="95" spans="1:7" x14ac:dyDescent="0.25">
      <c r="A95" s="25">
        <v>86</v>
      </c>
      <c r="B95" s="28">
        <v>531.36</v>
      </c>
      <c r="C95" s="28">
        <v>13.65</v>
      </c>
      <c r="D95" s="26">
        <v>0</v>
      </c>
      <c r="E95" s="28">
        <v>545.01</v>
      </c>
      <c r="F95" s="28">
        <v>18296.97</v>
      </c>
      <c r="G95" s="27">
        <v>45870</v>
      </c>
    </row>
    <row r="96" spans="1:7" x14ac:dyDescent="0.25">
      <c r="A96" s="25">
        <v>87</v>
      </c>
      <c r="B96" s="28">
        <v>531.74</v>
      </c>
      <c r="C96" s="28">
        <v>13.27</v>
      </c>
      <c r="D96" s="26">
        <v>0</v>
      </c>
      <c r="E96" s="28">
        <v>545.01</v>
      </c>
      <c r="F96" s="28">
        <v>17765.23</v>
      </c>
      <c r="G96" s="27">
        <v>45901</v>
      </c>
    </row>
    <row r="97" spans="1:7" x14ac:dyDescent="0.25">
      <c r="A97" s="25">
        <v>88</v>
      </c>
      <c r="B97" s="28">
        <v>532.13</v>
      </c>
      <c r="C97" s="28">
        <v>12.88</v>
      </c>
      <c r="D97" s="26">
        <v>0</v>
      </c>
      <c r="E97" s="28">
        <v>545.01</v>
      </c>
      <c r="F97" s="28">
        <v>17233.099999999999</v>
      </c>
      <c r="G97" s="27">
        <v>45931</v>
      </c>
    </row>
    <row r="98" spans="1:7" x14ac:dyDescent="0.25">
      <c r="A98" s="25">
        <v>89</v>
      </c>
      <c r="B98" s="28">
        <v>532.52</v>
      </c>
      <c r="C98" s="28">
        <v>12.49</v>
      </c>
      <c r="D98" s="26">
        <v>0</v>
      </c>
      <c r="E98" s="28">
        <v>545.01</v>
      </c>
      <c r="F98" s="28">
        <v>16700.580000000002</v>
      </c>
      <c r="G98" s="27">
        <v>45962</v>
      </c>
    </row>
    <row r="99" spans="1:7" x14ac:dyDescent="0.25">
      <c r="A99" s="25">
        <v>90</v>
      </c>
      <c r="B99" s="28">
        <v>532.9</v>
      </c>
      <c r="C99" s="28">
        <v>12.11</v>
      </c>
      <c r="D99" s="26">
        <v>0</v>
      </c>
      <c r="E99" s="28">
        <v>545.01</v>
      </c>
      <c r="F99" s="28">
        <v>16167.68</v>
      </c>
      <c r="G99" s="27">
        <v>45992</v>
      </c>
    </row>
    <row r="100" spans="1:7" x14ac:dyDescent="0.25">
      <c r="A100" s="25">
        <v>91</v>
      </c>
      <c r="B100" s="28">
        <v>533.29</v>
      </c>
      <c r="C100" s="28">
        <v>11.72</v>
      </c>
      <c r="D100" s="26">
        <v>0</v>
      </c>
      <c r="E100" s="28">
        <v>545.01</v>
      </c>
      <c r="F100" s="28">
        <v>15634.39</v>
      </c>
      <c r="G100" s="27">
        <v>46023</v>
      </c>
    </row>
    <row r="101" spans="1:7" x14ac:dyDescent="0.25">
      <c r="A101" s="25">
        <v>92</v>
      </c>
      <c r="B101" s="28">
        <v>533.67999999999995</v>
      </c>
      <c r="C101" s="28">
        <v>11.33</v>
      </c>
      <c r="D101" s="26">
        <v>0</v>
      </c>
      <c r="E101" s="28">
        <v>545.01</v>
      </c>
      <c r="F101" s="28">
        <v>15100.71</v>
      </c>
      <c r="G101" s="27">
        <v>46054</v>
      </c>
    </row>
    <row r="102" spans="1:7" x14ac:dyDescent="0.25">
      <c r="A102" s="25">
        <v>93</v>
      </c>
      <c r="B102" s="28">
        <v>534.05999999999995</v>
      </c>
      <c r="C102" s="28">
        <v>10.95</v>
      </c>
      <c r="D102" s="26">
        <v>0</v>
      </c>
      <c r="E102" s="28">
        <v>545.01</v>
      </c>
      <c r="F102" s="28">
        <v>14566.65</v>
      </c>
      <c r="G102" s="27">
        <v>46082</v>
      </c>
    </row>
    <row r="103" spans="1:7" x14ac:dyDescent="0.25">
      <c r="A103" s="25">
        <v>94</v>
      </c>
      <c r="B103" s="28">
        <v>534.45000000000005</v>
      </c>
      <c r="C103" s="28">
        <v>10.56</v>
      </c>
      <c r="D103" s="26">
        <v>0</v>
      </c>
      <c r="E103" s="28">
        <v>545.01</v>
      </c>
      <c r="F103" s="28">
        <v>14032.2</v>
      </c>
      <c r="G103" s="27">
        <v>46113</v>
      </c>
    </row>
    <row r="104" spans="1:7" x14ac:dyDescent="0.25">
      <c r="A104" s="25">
        <v>95</v>
      </c>
      <c r="B104" s="28">
        <v>534.84</v>
      </c>
      <c r="C104" s="28">
        <v>10.17</v>
      </c>
      <c r="D104" s="26">
        <v>0</v>
      </c>
      <c r="E104" s="28">
        <v>545.01</v>
      </c>
      <c r="F104" s="28">
        <v>13497.36</v>
      </c>
      <c r="G104" s="27">
        <v>46143</v>
      </c>
    </row>
    <row r="105" spans="1:7" x14ac:dyDescent="0.25">
      <c r="A105" s="25">
        <v>96</v>
      </c>
      <c r="B105" s="28">
        <v>535.22</v>
      </c>
      <c r="C105" s="28">
        <v>9.7899999999999991</v>
      </c>
      <c r="D105" s="26">
        <v>0</v>
      </c>
      <c r="E105" s="28">
        <v>545.01</v>
      </c>
      <c r="F105" s="28">
        <v>12962.14</v>
      </c>
      <c r="G105" s="27">
        <v>46174</v>
      </c>
    </row>
    <row r="106" spans="1:7" x14ac:dyDescent="0.25">
      <c r="A106" s="25">
        <v>97</v>
      </c>
      <c r="B106" s="28">
        <v>535.61</v>
      </c>
      <c r="C106" s="28">
        <v>9.4</v>
      </c>
      <c r="D106" s="26">
        <v>0</v>
      </c>
      <c r="E106" s="28">
        <v>545.01</v>
      </c>
      <c r="F106" s="28">
        <v>12426.53</v>
      </c>
      <c r="G106" s="27">
        <v>46204</v>
      </c>
    </row>
    <row r="107" spans="1:7" x14ac:dyDescent="0.25">
      <c r="A107" s="25">
        <v>98</v>
      </c>
      <c r="B107" s="28">
        <v>536</v>
      </c>
      <c r="C107" s="28">
        <v>9.01</v>
      </c>
      <c r="D107" s="26">
        <v>0</v>
      </c>
      <c r="E107" s="28">
        <v>545.01</v>
      </c>
      <c r="F107" s="28">
        <v>11890.53</v>
      </c>
      <c r="G107" s="27">
        <v>46235</v>
      </c>
    </row>
    <row r="108" spans="1:7" x14ac:dyDescent="0.25">
      <c r="A108" s="25">
        <v>99</v>
      </c>
      <c r="B108" s="28">
        <v>536.39</v>
      </c>
      <c r="C108" s="28">
        <v>8.6199999999999992</v>
      </c>
      <c r="D108" s="26">
        <v>0</v>
      </c>
      <c r="E108" s="28">
        <v>545.01</v>
      </c>
      <c r="F108" s="28">
        <v>11354.14</v>
      </c>
      <c r="G108" s="27">
        <v>46266</v>
      </c>
    </row>
    <row r="109" spans="1:7" x14ac:dyDescent="0.25">
      <c r="A109" s="25">
        <v>100</v>
      </c>
      <c r="B109" s="28">
        <v>536.78</v>
      </c>
      <c r="C109" s="28">
        <v>8.23</v>
      </c>
      <c r="D109" s="26">
        <v>0</v>
      </c>
      <c r="E109" s="28">
        <v>545.01</v>
      </c>
      <c r="F109" s="28">
        <v>10817.36</v>
      </c>
      <c r="G109" s="27">
        <v>46296</v>
      </c>
    </row>
    <row r="110" spans="1:7" x14ac:dyDescent="0.25">
      <c r="A110" s="25">
        <v>101</v>
      </c>
      <c r="B110" s="28">
        <v>537.16999999999996</v>
      </c>
      <c r="C110" s="28">
        <v>7.84</v>
      </c>
      <c r="D110" s="26">
        <v>0</v>
      </c>
      <c r="E110" s="28">
        <v>545.01</v>
      </c>
      <c r="F110" s="28">
        <v>10280.19</v>
      </c>
      <c r="G110" s="27">
        <v>46327</v>
      </c>
    </row>
    <row r="111" spans="1:7" x14ac:dyDescent="0.25">
      <c r="A111" s="25">
        <v>102</v>
      </c>
      <c r="B111" s="28">
        <v>537.55999999999995</v>
      </c>
      <c r="C111" s="28">
        <v>7.45</v>
      </c>
      <c r="D111" s="26">
        <v>0</v>
      </c>
      <c r="E111" s="28">
        <v>545.01</v>
      </c>
      <c r="F111" s="28">
        <v>9742.6299999999992</v>
      </c>
      <c r="G111" s="27">
        <v>46357</v>
      </c>
    </row>
    <row r="112" spans="1:7" x14ac:dyDescent="0.25">
      <c r="A112" s="25">
        <v>103</v>
      </c>
      <c r="B112" s="28">
        <v>537.95000000000005</v>
      </c>
      <c r="C112" s="28">
        <v>7.06</v>
      </c>
      <c r="D112" s="26">
        <v>0</v>
      </c>
      <c r="E112" s="28">
        <v>545.01</v>
      </c>
      <c r="F112" s="28">
        <v>9204.68</v>
      </c>
      <c r="G112" s="27">
        <v>46388</v>
      </c>
    </row>
    <row r="113" spans="1:7" x14ac:dyDescent="0.25">
      <c r="A113" s="25">
        <v>104</v>
      </c>
      <c r="B113" s="28">
        <v>538.34</v>
      </c>
      <c r="C113" s="28">
        <v>6.67</v>
      </c>
      <c r="D113" s="26">
        <v>0</v>
      </c>
      <c r="E113" s="28">
        <v>545.01</v>
      </c>
      <c r="F113" s="28">
        <v>8666.34</v>
      </c>
      <c r="G113" s="27">
        <v>46419</v>
      </c>
    </row>
    <row r="114" spans="1:7" x14ac:dyDescent="0.25">
      <c r="A114" s="25">
        <v>105</v>
      </c>
      <c r="B114" s="28">
        <v>538.73</v>
      </c>
      <c r="C114" s="28">
        <v>6.28</v>
      </c>
      <c r="D114" s="26">
        <v>0</v>
      </c>
      <c r="E114" s="28">
        <v>545.01</v>
      </c>
      <c r="F114" s="28">
        <v>8127.61</v>
      </c>
      <c r="G114" s="27">
        <v>46447</v>
      </c>
    </row>
    <row r="115" spans="1:7" x14ac:dyDescent="0.25">
      <c r="A115" s="25">
        <v>106</v>
      </c>
      <c r="B115" s="28">
        <v>539.12</v>
      </c>
      <c r="C115" s="28">
        <v>5.89</v>
      </c>
      <c r="D115" s="26">
        <v>0</v>
      </c>
      <c r="E115" s="28">
        <v>545.01</v>
      </c>
      <c r="F115" s="28">
        <v>7588.49</v>
      </c>
      <c r="G115" s="27">
        <v>46478</v>
      </c>
    </row>
    <row r="116" spans="1:7" x14ac:dyDescent="0.25">
      <c r="A116" s="25">
        <v>107</v>
      </c>
      <c r="B116" s="28">
        <v>539.51</v>
      </c>
      <c r="C116" s="28">
        <v>5.5</v>
      </c>
      <c r="D116" s="26">
        <v>0</v>
      </c>
      <c r="E116" s="28">
        <v>545.01</v>
      </c>
      <c r="F116" s="28">
        <v>7048.98</v>
      </c>
      <c r="G116" s="27">
        <v>46508</v>
      </c>
    </row>
    <row r="117" spans="1:7" x14ac:dyDescent="0.25">
      <c r="A117" s="25">
        <v>108</v>
      </c>
      <c r="B117" s="28">
        <v>539.9</v>
      </c>
      <c r="C117" s="28">
        <v>5.1100000000000003</v>
      </c>
      <c r="D117" s="26">
        <v>0</v>
      </c>
      <c r="E117" s="28">
        <v>545.01</v>
      </c>
      <c r="F117" s="28">
        <v>6509.08</v>
      </c>
      <c r="G117" s="27">
        <v>46539</v>
      </c>
    </row>
    <row r="118" spans="1:7" x14ac:dyDescent="0.25">
      <c r="A118" s="25">
        <v>109</v>
      </c>
      <c r="B118" s="28">
        <v>540.29</v>
      </c>
      <c r="C118" s="28">
        <v>4.72</v>
      </c>
      <c r="D118" s="26">
        <v>0</v>
      </c>
      <c r="E118" s="28">
        <v>545.01</v>
      </c>
      <c r="F118" s="28">
        <v>5968.79</v>
      </c>
      <c r="G118" s="27">
        <v>46569</v>
      </c>
    </row>
    <row r="119" spans="1:7" x14ac:dyDescent="0.25">
      <c r="A119" s="25">
        <v>110</v>
      </c>
      <c r="B119" s="28">
        <v>540.67999999999995</v>
      </c>
      <c r="C119" s="28">
        <v>4.33</v>
      </c>
      <c r="D119" s="26">
        <v>0</v>
      </c>
      <c r="E119" s="28">
        <v>545.01</v>
      </c>
      <c r="F119" s="28">
        <v>5428.11</v>
      </c>
      <c r="G119" s="27">
        <v>46600</v>
      </c>
    </row>
    <row r="120" spans="1:7" x14ac:dyDescent="0.25">
      <c r="A120" s="25">
        <v>111</v>
      </c>
      <c r="B120" s="28">
        <v>541.07000000000005</v>
      </c>
      <c r="C120" s="28">
        <v>3.94</v>
      </c>
      <c r="D120" s="26">
        <v>0</v>
      </c>
      <c r="E120" s="28">
        <v>545.01</v>
      </c>
      <c r="F120" s="28">
        <v>4887.04</v>
      </c>
      <c r="G120" s="27">
        <v>46631</v>
      </c>
    </row>
    <row r="121" spans="1:7" x14ac:dyDescent="0.25">
      <c r="A121" s="25">
        <v>112</v>
      </c>
      <c r="B121" s="28">
        <v>541.47</v>
      </c>
      <c r="C121" s="28">
        <v>3.54</v>
      </c>
      <c r="D121" s="26">
        <v>0</v>
      </c>
      <c r="E121" s="28">
        <v>545.01</v>
      </c>
      <c r="F121" s="28">
        <v>4345.57</v>
      </c>
      <c r="G121" s="27">
        <v>46661</v>
      </c>
    </row>
    <row r="122" spans="1:7" x14ac:dyDescent="0.25">
      <c r="A122" s="25">
        <v>113</v>
      </c>
      <c r="B122" s="28">
        <v>541.86</v>
      </c>
      <c r="C122" s="28">
        <v>3.15</v>
      </c>
      <c r="D122" s="26">
        <v>0</v>
      </c>
      <c r="E122" s="28">
        <v>545.01</v>
      </c>
      <c r="F122" s="28">
        <v>3803.71</v>
      </c>
      <c r="G122" s="27">
        <v>46692</v>
      </c>
    </row>
    <row r="123" spans="1:7" x14ac:dyDescent="0.25">
      <c r="A123" s="25">
        <v>114</v>
      </c>
      <c r="B123" s="28">
        <v>542.25</v>
      </c>
      <c r="C123" s="28">
        <v>2.76</v>
      </c>
      <c r="D123" s="26">
        <v>0</v>
      </c>
      <c r="E123" s="28">
        <v>545.01</v>
      </c>
      <c r="F123" s="28">
        <v>3261.46</v>
      </c>
      <c r="G123" s="27">
        <v>46722</v>
      </c>
    </row>
    <row r="124" spans="1:7" x14ac:dyDescent="0.25">
      <c r="A124" s="25">
        <v>115</v>
      </c>
      <c r="B124" s="28">
        <v>542.65</v>
      </c>
      <c r="C124" s="28">
        <v>2.36</v>
      </c>
      <c r="D124" s="26">
        <v>0</v>
      </c>
      <c r="E124" s="28">
        <v>545.01</v>
      </c>
      <c r="F124" s="28">
        <v>2718.81</v>
      </c>
      <c r="G124" s="27">
        <v>46753</v>
      </c>
    </row>
    <row r="125" spans="1:7" x14ac:dyDescent="0.25">
      <c r="A125" s="25">
        <v>116</v>
      </c>
      <c r="B125" s="28">
        <v>543.04</v>
      </c>
      <c r="C125" s="28">
        <v>1.97</v>
      </c>
      <c r="D125" s="26">
        <v>0</v>
      </c>
      <c r="E125" s="28">
        <v>545.01</v>
      </c>
      <c r="F125" s="28">
        <v>2175.77</v>
      </c>
      <c r="G125" s="27">
        <v>46784</v>
      </c>
    </row>
    <row r="126" spans="1:7" x14ac:dyDescent="0.25">
      <c r="A126" s="25">
        <v>117</v>
      </c>
      <c r="B126" s="28">
        <v>543.42999999999995</v>
      </c>
      <c r="C126" s="28">
        <v>1.58</v>
      </c>
      <c r="D126" s="26">
        <v>0</v>
      </c>
      <c r="E126" s="28">
        <v>545.01</v>
      </c>
      <c r="F126" s="28">
        <v>1632.34</v>
      </c>
      <c r="G126" s="27">
        <v>46813</v>
      </c>
    </row>
    <row r="127" spans="1:7" x14ac:dyDescent="0.25">
      <c r="A127" s="25">
        <v>118</v>
      </c>
      <c r="B127" s="28">
        <v>543.83000000000004</v>
      </c>
      <c r="C127" s="28">
        <v>1.18</v>
      </c>
      <c r="D127" s="26">
        <v>0</v>
      </c>
      <c r="E127" s="28">
        <v>545.01</v>
      </c>
      <c r="F127" s="28">
        <v>1088.51</v>
      </c>
      <c r="G127" s="27">
        <v>46844</v>
      </c>
    </row>
    <row r="128" spans="1:7" x14ac:dyDescent="0.25">
      <c r="A128" s="25">
        <v>119</v>
      </c>
      <c r="B128" s="28">
        <v>544.22</v>
      </c>
      <c r="C128" s="28">
        <v>0.79</v>
      </c>
      <c r="D128" s="26">
        <v>0</v>
      </c>
      <c r="E128" s="28">
        <v>545.01</v>
      </c>
      <c r="F128" s="28">
        <v>544.29</v>
      </c>
      <c r="G128" s="27">
        <v>46874</v>
      </c>
    </row>
    <row r="129" spans="1:7" x14ac:dyDescent="0.25">
      <c r="A129" s="25">
        <v>120</v>
      </c>
      <c r="B129" s="28">
        <v>544.29</v>
      </c>
      <c r="C129" s="28">
        <v>0.72</v>
      </c>
      <c r="D129" s="26">
        <v>0</v>
      </c>
      <c r="E129" s="28">
        <v>545.01</v>
      </c>
      <c r="F129" s="28">
        <v>0</v>
      </c>
      <c r="G129" s="27">
        <v>46905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Paiement Charges</vt:lpstr>
      <vt:lpstr>Suivi Paiement Loyer</vt:lpstr>
      <vt:lpstr>Capital </vt:lpstr>
    </vt:vector>
  </TitlesOfParts>
  <Company>PEUGEOT CITROEN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CRENN - U325379</dc:creator>
  <cp:lastModifiedBy>PHILIPPE CRENN - U325379</cp:lastModifiedBy>
  <cp:lastPrinted>2019-03-17T18:29:18Z</cp:lastPrinted>
  <dcterms:created xsi:type="dcterms:W3CDTF">2018-01-02T15:08:52Z</dcterms:created>
  <dcterms:modified xsi:type="dcterms:W3CDTF">2019-10-07T09:37:51Z</dcterms:modified>
</cp:coreProperties>
</file>