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60" yWindow="80" windowWidth="25250" windowHeight="12170"/>
  </bookViews>
  <sheets>
    <sheet name="Ma demande" sheetId="13" r:id="rId1"/>
    <sheet name="Septembre" sheetId="11" r:id="rId2"/>
    <sheet name="Essai" sheetId="12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B131" i="11" l="1"/>
  <c r="B130" i="11"/>
  <c r="B129" i="11"/>
  <c r="B128" i="11"/>
  <c r="B127" i="11"/>
  <c r="B126" i="11"/>
  <c r="B125" i="11"/>
  <c r="B124" i="11"/>
  <c r="B123" i="11"/>
  <c r="B122" i="11"/>
  <c r="B121" i="11"/>
  <c r="B120" i="11"/>
  <c r="B119" i="11"/>
  <c r="B118" i="11"/>
  <c r="B117" i="11"/>
  <c r="B116" i="11"/>
  <c r="B115" i="11"/>
  <c r="B114" i="11"/>
  <c r="B113" i="11"/>
  <c r="B112" i="11"/>
  <c r="B111" i="11"/>
  <c r="B110" i="11"/>
  <c r="B109" i="11"/>
  <c r="B108" i="11"/>
  <c r="B107" i="11"/>
  <c r="B106" i="11"/>
  <c r="B105" i="11"/>
  <c r="H97" i="11"/>
  <c r="F97" i="11"/>
  <c r="F96" i="11"/>
  <c r="F95" i="11"/>
  <c r="F94" i="11"/>
  <c r="G92" i="11"/>
  <c r="F92" i="11"/>
  <c r="AY91" i="11"/>
  <c r="AX91" i="11"/>
  <c r="AW91" i="11"/>
  <c r="AV91" i="11"/>
  <c r="AU91" i="11"/>
  <c r="AT91" i="11"/>
  <c r="AS91" i="11"/>
  <c r="AR91" i="11"/>
  <c r="AQ91" i="11"/>
  <c r="AP91" i="11"/>
  <c r="AO91" i="11"/>
  <c r="AN91" i="11"/>
  <c r="AM91" i="11"/>
  <c r="AL91" i="11"/>
  <c r="AK91" i="11"/>
  <c r="AJ91" i="11"/>
  <c r="AI91" i="11"/>
  <c r="AH91" i="11"/>
  <c r="AG91" i="11"/>
  <c r="AF91" i="11"/>
  <c r="AE91" i="11"/>
  <c r="AD91" i="11"/>
  <c r="AC91" i="11"/>
  <c r="AB91" i="11"/>
  <c r="AA91" i="11"/>
  <c r="Z91" i="11"/>
  <c r="Y91" i="11"/>
  <c r="X91" i="11"/>
  <c r="W91" i="11"/>
  <c r="V91" i="11"/>
  <c r="U91" i="11"/>
  <c r="T91" i="11"/>
  <c r="S91" i="11"/>
  <c r="R91" i="11"/>
  <c r="Q91" i="11"/>
  <c r="P91" i="11"/>
  <c r="O91" i="11"/>
  <c r="N91" i="11"/>
  <c r="M91" i="11"/>
  <c r="L91" i="11"/>
  <c r="K91" i="11"/>
  <c r="J91" i="11"/>
  <c r="I91" i="11"/>
  <c r="AY90" i="11"/>
  <c r="AX90" i="11"/>
  <c r="AW90" i="11"/>
  <c r="AV90" i="11"/>
  <c r="AU90" i="11"/>
  <c r="AT90" i="11"/>
  <c r="AS90" i="11"/>
  <c r="AR90" i="11"/>
  <c r="AQ90" i="11"/>
  <c r="AP90" i="11"/>
  <c r="AO90" i="11"/>
  <c r="AN90" i="11"/>
  <c r="AM90" i="11"/>
  <c r="AL90" i="11"/>
  <c r="AK90" i="11"/>
  <c r="AJ90" i="11"/>
  <c r="AI90" i="11"/>
  <c r="AH90" i="11"/>
  <c r="AG90" i="11"/>
  <c r="AF90" i="11"/>
  <c r="AE90" i="11"/>
  <c r="AD90" i="11"/>
  <c r="AC90" i="11"/>
  <c r="AB90" i="11"/>
  <c r="AA90" i="11"/>
  <c r="Z90" i="11"/>
  <c r="Y90" i="11"/>
  <c r="X90" i="11"/>
  <c r="W90" i="11"/>
  <c r="V90" i="11"/>
  <c r="U90" i="11"/>
  <c r="T90" i="11"/>
  <c r="S90" i="11"/>
  <c r="R90" i="11"/>
  <c r="Q90" i="11"/>
  <c r="P90" i="11"/>
  <c r="O90" i="11"/>
  <c r="N90" i="11"/>
  <c r="M90" i="11"/>
  <c r="L90" i="11"/>
  <c r="K90" i="11"/>
  <c r="J90" i="11"/>
  <c r="I90" i="11"/>
  <c r="AY89" i="11"/>
  <c r="AX89" i="11"/>
  <c r="AW89" i="11"/>
  <c r="AV89" i="11"/>
  <c r="AU89" i="11"/>
  <c r="AT89" i="11"/>
  <c r="AS89" i="11"/>
  <c r="AR89" i="11"/>
  <c r="AQ89" i="11"/>
  <c r="AP89" i="11"/>
  <c r="AO89" i="11"/>
  <c r="AN89" i="11"/>
  <c r="AM89" i="11"/>
  <c r="AL89" i="11"/>
  <c r="AK89" i="11"/>
  <c r="AJ89" i="11"/>
  <c r="AI89" i="11"/>
  <c r="AH89" i="11"/>
  <c r="AG89" i="11"/>
  <c r="AF89" i="11"/>
  <c r="AE89" i="11"/>
  <c r="AD89" i="11"/>
  <c r="AC89" i="11"/>
  <c r="AB89" i="11"/>
  <c r="AA89" i="11"/>
  <c r="Z89" i="11"/>
  <c r="Y89" i="11"/>
  <c r="X89" i="11"/>
  <c r="W89" i="11"/>
  <c r="V89" i="11"/>
  <c r="U89" i="11"/>
  <c r="T89" i="11"/>
  <c r="S89" i="11"/>
  <c r="R89" i="11"/>
  <c r="Q89" i="11"/>
  <c r="P89" i="11"/>
  <c r="O89" i="11"/>
  <c r="N89" i="11"/>
  <c r="M89" i="11"/>
  <c r="L89" i="11"/>
  <c r="K89" i="11"/>
  <c r="J89" i="11"/>
  <c r="I89" i="11"/>
  <c r="AY88" i="11"/>
  <c r="AX88" i="11"/>
  <c r="AW88" i="11"/>
  <c r="AV88" i="11"/>
  <c r="AU88" i="11"/>
  <c r="AT88" i="11"/>
  <c r="AS88" i="11"/>
  <c r="AR88" i="11"/>
  <c r="AQ88" i="11"/>
  <c r="AP88" i="11"/>
  <c r="AO88" i="11"/>
  <c r="AN88" i="11"/>
  <c r="AM88" i="11"/>
  <c r="AL88" i="11"/>
  <c r="AK88" i="11"/>
  <c r="AJ88" i="11"/>
  <c r="AI88" i="11"/>
  <c r="AH88" i="11"/>
  <c r="AG88" i="11"/>
  <c r="AF88" i="11"/>
  <c r="AE88" i="11"/>
  <c r="AD88" i="11"/>
  <c r="AC88" i="11"/>
  <c r="AB88" i="11"/>
  <c r="AA88" i="11"/>
  <c r="Z88" i="11"/>
  <c r="Y88" i="11"/>
  <c r="X88" i="11"/>
  <c r="W88" i="11"/>
  <c r="V88" i="11"/>
  <c r="U88" i="11"/>
  <c r="T88" i="11"/>
  <c r="S88" i="11"/>
  <c r="R88" i="11"/>
  <c r="Q88" i="11"/>
  <c r="P88" i="11"/>
  <c r="O88" i="11"/>
  <c r="N88" i="11"/>
  <c r="M88" i="11"/>
  <c r="L88" i="11"/>
  <c r="K88" i="11"/>
  <c r="J88" i="11"/>
  <c r="I88" i="11"/>
  <c r="AY87" i="11"/>
  <c r="AX87" i="11"/>
  <c r="AW87" i="11"/>
  <c r="AV87" i="11"/>
  <c r="AU87" i="11"/>
  <c r="AT87" i="11"/>
  <c r="AS87" i="11"/>
  <c r="AR87" i="11"/>
  <c r="AQ87" i="11"/>
  <c r="AP87" i="11"/>
  <c r="AO87" i="11"/>
  <c r="AN87" i="11"/>
  <c r="AM87" i="11"/>
  <c r="AL87" i="11"/>
  <c r="AK87" i="11"/>
  <c r="AJ87" i="11"/>
  <c r="AI87" i="11"/>
  <c r="AH87" i="11"/>
  <c r="AG87" i="11"/>
  <c r="AF87" i="11"/>
  <c r="AE87" i="11"/>
  <c r="AD87" i="11"/>
  <c r="AC87" i="11"/>
  <c r="AB87" i="11"/>
  <c r="AA87" i="11"/>
  <c r="Z87" i="11"/>
  <c r="Y87" i="11"/>
  <c r="X87" i="11"/>
  <c r="W87" i="11"/>
  <c r="V87" i="11"/>
  <c r="U87" i="11"/>
  <c r="T87" i="11"/>
  <c r="S87" i="11"/>
  <c r="R87" i="11"/>
  <c r="Q87" i="11"/>
  <c r="P87" i="11"/>
  <c r="O87" i="11"/>
  <c r="N87" i="11"/>
  <c r="M87" i="11"/>
  <c r="L87" i="11"/>
  <c r="K87" i="11"/>
  <c r="J87" i="11"/>
  <c r="I87" i="11"/>
  <c r="AY86" i="11"/>
  <c r="AX86" i="11"/>
  <c r="AW86" i="11"/>
  <c r="AV86" i="11"/>
  <c r="AU86" i="11"/>
  <c r="AT86" i="11"/>
  <c r="AS86" i="11"/>
  <c r="AR86" i="11"/>
  <c r="AQ86" i="11"/>
  <c r="AP86" i="11"/>
  <c r="AO86" i="11"/>
  <c r="AN86" i="11"/>
  <c r="AM86" i="11"/>
  <c r="AL86" i="11"/>
  <c r="AK86" i="11"/>
  <c r="AJ86" i="11"/>
  <c r="AI86" i="11"/>
  <c r="AH86" i="11"/>
  <c r="AG86" i="11"/>
  <c r="AF86" i="11"/>
  <c r="AE86" i="11"/>
  <c r="AD86" i="11"/>
  <c r="AC86" i="11"/>
  <c r="AB86" i="11"/>
  <c r="AA86" i="11"/>
  <c r="Z86" i="11"/>
  <c r="Y86" i="11"/>
  <c r="X86" i="11"/>
  <c r="W86" i="11"/>
  <c r="V86" i="11"/>
  <c r="U86" i="11"/>
  <c r="T86" i="11"/>
  <c r="S86" i="11"/>
  <c r="R86" i="11"/>
  <c r="Q86" i="11"/>
  <c r="P86" i="11"/>
  <c r="O86" i="11"/>
  <c r="N86" i="11"/>
  <c r="M86" i="11"/>
  <c r="L86" i="11"/>
  <c r="K86" i="11"/>
  <c r="J86" i="11"/>
  <c r="I86" i="11"/>
  <c r="AY85" i="11"/>
  <c r="AX85" i="11"/>
  <c r="AW85" i="11"/>
  <c r="AV85" i="11"/>
  <c r="AU85" i="11"/>
  <c r="AT85" i="11"/>
  <c r="AS85" i="11"/>
  <c r="AR85" i="11"/>
  <c r="AQ85" i="11"/>
  <c r="AP85" i="11"/>
  <c r="AO85" i="11"/>
  <c r="AN85" i="11"/>
  <c r="AM85" i="11"/>
  <c r="AL85" i="11"/>
  <c r="AK85" i="11"/>
  <c r="AJ85" i="11"/>
  <c r="AI85" i="11"/>
  <c r="AH85" i="11"/>
  <c r="AG85" i="11"/>
  <c r="AF85" i="11"/>
  <c r="AE85" i="11"/>
  <c r="AD85" i="11"/>
  <c r="AC85" i="11"/>
  <c r="AB85" i="11"/>
  <c r="AA85" i="11"/>
  <c r="Z85" i="11"/>
  <c r="Y85" i="11"/>
  <c r="X85" i="11"/>
  <c r="W85" i="11"/>
  <c r="V85" i="11"/>
  <c r="U85" i="11"/>
  <c r="T85" i="11"/>
  <c r="S85" i="11"/>
  <c r="R85" i="11"/>
  <c r="Q85" i="11"/>
  <c r="P85" i="11"/>
  <c r="O85" i="11"/>
  <c r="N85" i="11"/>
  <c r="M85" i="11"/>
  <c r="L85" i="11"/>
  <c r="K85" i="11"/>
  <c r="J85" i="11"/>
  <c r="I85" i="11"/>
  <c r="AY84" i="11"/>
  <c r="AX84" i="11"/>
  <c r="AW84" i="11"/>
  <c r="AV84" i="11"/>
  <c r="AU84" i="11"/>
  <c r="AT84" i="11"/>
  <c r="AS84" i="11"/>
  <c r="AR84" i="11"/>
  <c r="AQ84" i="11"/>
  <c r="AP84" i="11"/>
  <c r="AO84" i="11"/>
  <c r="AN84" i="11"/>
  <c r="AM84" i="11"/>
  <c r="AL84" i="11"/>
  <c r="AK84" i="11"/>
  <c r="AJ84" i="11"/>
  <c r="AI84" i="11"/>
  <c r="AH84" i="11"/>
  <c r="AG84" i="11"/>
  <c r="AF84" i="11"/>
  <c r="AE84" i="11"/>
  <c r="AD84" i="11"/>
  <c r="AC84" i="11"/>
  <c r="AB84" i="11"/>
  <c r="AA84" i="11"/>
  <c r="Z84" i="11"/>
  <c r="Y84" i="11"/>
  <c r="X84" i="11"/>
  <c r="W84" i="11"/>
  <c r="V84" i="11"/>
  <c r="U84" i="11"/>
  <c r="T84" i="11"/>
  <c r="S84" i="11"/>
  <c r="R84" i="11"/>
  <c r="Q84" i="11"/>
  <c r="P84" i="11"/>
  <c r="O84" i="11"/>
  <c r="N84" i="11"/>
  <c r="M84" i="11"/>
  <c r="L84" i="11"/>
  <c r="K84" i="11"/>
  <c r="J84" i="11"/>
  <c r="I84" i="11"/>
  <c r="AY83" i="11"/>
  <c r="AX83" i="11"/>
  <c r="AW83" i="11"/>
  <c r="AV83" i="11"/>
  <c r="AU83" i="11"/>
  <c r="AT83" i="11"/>
  <c r="AS83" i="11"/>
  <c r="AR83" i="11"/>
  <c r="AQ83" i="11"/>
  <c r="AP83" i="11"/>
  <c r="AO83" i="11"/>
  <c r="AN83" i="11"/>
  <c r="AM83" i="11"/>
  <c r="AL83" i="11"/>
  <c r="AK83" i="11"/>
  <c r="AJ83" i="11"/>
  <c r="AI83" i="11"/>
  <c r="AH83" i="11"/>
  <c r="AG83" i="11"/>
  <c r="AF83" i="11"/>
  <c r="AE83" i="11"/>
  <c r="AD83" i="11"/>
  <c r="AC83" i="11"/>
  <c r="AB83" i="11"/>
  <c r="AA83" i="11"/>
  <c r="Z83" i="11"/>
  <c r="Y83" i="11"/>
  <c r="X83" i="11"/>
  <c r="W83" i="11"/>
  <c r="V83" i="11"/>
  <c r="U83" i="11"/>
  <c r="T83" i="11"/>
  <c r="S83" i="11"/>
  <c r="R83" i="11"/>
  <c r="Q83" i="11"/>
  <c r="P83" i="11"/>
  <c r="O83" i="11"/>
  <c r="N83" i="11"/>
  <c r="M83" i="11"/>
  <c r="L83" i="11"/>
  <c r="K83" i="11"/>
  <c r="J83" i="11"/>
  <c r="I83" i="11"/>
  <c r="AY82" i="11"/>
  <c r="AX82" i="11"/>
  <c r="AW82" i="11"/>
  <c r="AV82" i="11"/>
  <c r="AU82" i="11"/>
  <c r="AT82" i="11"/>
  <c r="AS82" i="11"/>
  <c r="AR82" i="11"/>
  <c r="AQ82" i="11"/>
  <c r="AP82" i="11"/>
  <c r="AO82" i="11"/>
  <c r="AN82" i="11"/>
  <c r="AM82" i="11"/>
  <c r="AL82" i="11"/>
  <c r="AK82" i="11"/>
  <c r="AJ82" i="11"/>
  <c r="AI82" i="11"/>
  <c r="AH82" i="11"/>
  <c r="AG82" i="11"/>
  <c r="AF82" i="11"/>
  <c r="AE82" i="11"/>
  <c r="AD82" i="11"/>
  <c r="AC82" i="11"/>
  <c r="AB82" i="11"/>
  <c r="AA82" i="11"/>
  <c r="Z82" i="11"/>
  <c r="Y82" i="11"/>
  <c r="X82" i="11"/>
  <c r="W82" i="11"/>
  <c r="V82" i="11"/>
  <c r="U82" i="11"/>
  <c r="T82" i="11"/>
  <c r="S82" i="11"/>
  <c r="R82" i="11"/>
  <c r="Q82" i="11"/>
  <c r="P82" i="11"/>
  <c r="O82" i="11"/>
  <c r="N82" i="11"/>
  <c r="M82" i="11"/>
  <c r="L82" i="11"/>
  <c r="K82" i="11"/>
  <c r="J82" i="11"/>
  <c r="I82" i="11"/>
  <c r="AY81" i="11"/>
  <c r="AX81" i="11"/>
  <c r="AW81" i="11"/>
  <c r="AV81" i="11"/>
  <c r="AU81" i="11"/>
  <c r="AT81" i="11"/>
  <c r="AS81" i="11"/>
  <c r="AR81" i="11"/>
  <c r="AQ81" i="11"/>
  <c r="AP81" i="11"/>
  <c r="AO81" i="11"/>
  <c r="AN81" i="11"/>
  <c r="AM81" i="11"/>
  <c r="AL81" i="11"/>
  <c r="AK81" i="11"/>
  <c r="AJ81" i="11"/>
  <c r="AI81" i="11"/>
  <c r="AH81" i="11"/>
  <c r="AG81" i="11"/>
  <c r="AF81" i="11"/>
  <c r="AE81" i="11"/>
  <c r="AD81" i="11"/>
  <c r="AC81" i="11"/>
  <c r="AB81" i="11"/>
  <c r="AA81" i="11"/>
  <c r="Z81" i="11"/>
  <c r="Y81" i="11"/>
  <c r="X81" i="11"/>
  <c r="W81" i="11"/>
  <c r="V81" i="11"/>
  <c r="U81" i="11"/>
  <c r="T81" i="11"/>
  <c r="S81" i="11"/>
  <c r="R81" i="11"/>
  <c r="Q81" i="11"/>
  <c r="P81" i="11"/>
  <c r="O81" i="11"/>
  <c r="N81" i="11"/>
  <c r="M81" i="11"/>
  <c r="L81" i="11"/>
  <c r="K81" i="11"/>
  <c r="J81" i="11"/>
  <c r="I81" i="11"/>
  <c r="AY80" i="11"/>
  <c r="AX80" i="11"/>
  <c r="AW80" i="11"/>
  <c r="AV80" i="11"/>
  <c r="AU80" i="11"/>
  <c r="AT80" i="11"/>
  <c r="AS80" i="11"/>
  <c r="AR80" i="11"/>
  <c r="AQ80" i="11"/>
  <c r="AP80" i="11"/>
  <c r="AO80" i="11"/>
  <c r="AN80" i="11"/>
  <c r="AM80" i="11"/>
  <c r="AL80" i="11"/>
  <c r="AK80" i="11"/>
  <c r="AJ80" i="11"/>
  <c r="AI80" i="11"/>
  <c r="AH80" i="11"/>
  <c r="AG80" i="11"/>
  <c r="AF80" i="11"/>
  <c r="AE80" i="11"/>
  <c r="AD80" i="11"/>
  <c r="AC80" i="11"/>
  <c r="AB80" i="11"/>
  <c r="AA80" i="11"/>
  <c r="Z80" i="11"/>
  <c r="Y80" i="11"/>
  <c r="X80" i="11"/>
  <c r="W80" i="11"/>
  <c r="V80" i="11"/>
  <c r="U80" i="11"/>
  <c r="T80" i="11"/>
  <c r="S80" i="11"/>
  <c r="R80" i="11"/>
  <c r="Q80" i="11"/>
  <c r="P80" i="11"/>
  <c r="O80" i="11"/>
  <c r="N80" i="11"/>
  <c r="M80" i="11"/>
  <c r="L80" i="11"/>
  <c r="K80" i="11"/>
  <c r="J80" i="11"/>
  <c r="I80" i="11"/>
  <c r="AY79" i="11"/>
  <c r="AX79" i="11"/>
  <c r="AW79" i="11"/>
  <c r="AV79" i="11"/>
  <c r="AU79" i="11"/>
  <c r="AT79" i="11"/>
  <c r="AS79" i="11"/>
  <c r="AR79" i="11"/>
  <c r="AQ79" i="11"/>
  <c r="AP79" i="11"/>
  <c r="AO79" i="11"/>
  <c r="AN79" i="11"/>
  <c r="AM79" i="11"/>
  <c r="AL79" i="11"/>
  <c r="AK79" i="11"/>
  <c r="AJ79" i="11"/>
  <c r="AI79" i="11"/>
  <c r="AH79" i="11"/>
  <c r="AG79" i="11"/>
  <c r="AF79" i="11"/>
  <c r="AE79" i="11"/>
  <c r="AD79" i="11"/>
  <c r="AC79" i="11"/>
  <c r="AB79" i="11"/>
  <c r="AA79" i="11"/>
  <c r="Z79" i="11"/>
  <c r="Y79" i="11"/>
  <c r="X79" i="11"/>
  <c r="W79" i="11"/>
  <c r="V79" i="11"/>
  <c r="U79" i="11"/>
  <c r="T79" i="11"/>
  <c r="S79" i="11"/>
  <c r="R79" i="11"/>
  <c r="Q79" i="11"/>
  <c r="P79" i="11"/>
  <c r="O79" i="11"/>
  <c r="N79" i="11"/>
  <c r="M79" i="11"/>
  <c r="L79" i="11"/>
  <c r="K79" i="11"/>
  <c r="J79" i="11"/>
  <c r="I79" i="11"/>
  <c r="AY78" i="11"/>
  <c r="AX78" i="11"/>
  <c r="AW78" i="11"/>
  <c r="AV78" i="11"/>
  <c r="AU78" i="11"/>
  <c r="AT78" i="11"/>
  <c r="AS78" i="11"/>
  <c r="AR78" i="11"/>
  <c r="AQ78" i="11"/>
  <c r="AP78" i="11"/>
  <c r="AO78" i="11"/>
  <c r="AN78" i="11"/>
  <c r="AM78" i="11"/>
  <c r="AL78" i="11"/>
  <c r="AK78" i="11"/>
  <c r="AJ78" i="11"/>
  <c r="AI78" i="11"/>
  <c r="AH78" i="11"/>
  <c r="AG78" i="11"/>
  <c r="AF78" i="11"/>
  <c r="AE78" i="11"/>
  <c r="AD78" i="11"/>
  <c r="AC78" i="11"/>
  <c r="AB78" i="11"/>
  <c r="AA78" i="11"/>
  <c r="Z78" i="11"/>
  <c r="Y78" i="11"/>
  <c r="X78" i="11"/>
  <c r="W78" i="11"/>
  <c r="V78" i="11"/>
  <c r="U78" i="11"/>
  <c r="T78" i="11"/>
  <c r="S78" i="11"/>
  <c r="R78" i="11"/>
  <c r="Q78" i="11"/>
  <c r="P78" i="11"/>
  <c r="O78" i="11"/>
  <c r="N78" i="11"/>
  <c r="M78" i="11"/>
  <c r="L78" i="11"/>
  <c r="K78" i="11"/>
  <c r="J78" i="11"/>
  <c r="I78" i="11"/>
  <c r="AY77" i="11"/>
  <c r="AX77" i="11"/>
  <c r="AW77" i="11"/>
  <c r="AV77" i="11"/>
  <c r="AU77" i="11"/>
  <c r="AT77" i="11"/>
  <c r="AS77" i="11"/>
  <c r="AR77" i="11"/>
  <c r="AQ77" i="11"/>
  <c r="AP77" i="11"/>
  <c r="AO77" i="11"/>
  <c r="AN77" i="11"/>
  <c r="AM77" i="11"/>
  <c r="AL77" i="11"/>
  <c r="AK77" i="11"/>
  <c r="AJ77" i="11"/>
  <c r="AI77" i="11"/>
  <c r="AH77" i="11"/>
  <c r="AG77" i="11"/>
  <c r="AF77" i="11"/>
  <c r="AE77" i="11"/>
  <c r="AD77" i="11"/>
  <c r="AC77" i="11"/>
  <c r="AB77" i="11"/>
  <c r="AA77" i="11"/>
  <c r="Z77" i="11"/>
  <c r="Y77" i="11"/>
  <c r="X77" i="11"/>
  <c r="W77" i="11"/>
  <c r="V77" i="11"/>
  <c r="U77" i="11"/>
  <c r="T77" i="11"/>
  <c r="S77" i="11"/>
  <c r="R77" i="11"/>
  <c r="Q77" i="11"/>
  <c r="P77" i="11"/>
  <c r="O77" i="11"/>
  <c r="N77" i="11"/>
  <c r="M77" i="11"/>
  <c r="L77" i="11"/>
  <c r="K77" i="11"/>
  <c r="J77" i="11"/>
  <c r="I77" i="11"/>
  <c r="AY76" i="11"/>
  <c r="AX76" i="11"/>
  <c r="AW76" i="11"/>
  <c r="AV76" i="11"/>
  <c r="AU76" i="11"/>
  <c r="AT76" i="11"/>
  <c r="AS76" i="11"/>
  <c r="AR76" i="11"/>
  <c r="AQ76" i="11"/>
  <c r="AP76" i="11"/>
  <c r="AO76" i="11"/>
  <c r="AN76" i="11"/>
  <c r="AM76" i="11"/>
  <c r="AL76" i="11"/>
  <c r="AK76" i="11"/>
  <c r="AJ76" i="11"/>
  <c r="AI76" i="11"/>
  <c r="AH76" i="11"/>
  <c r="AG76" i="11"/>
  <c r="AF76" i="11"/>
  <c r="AE76" i="11"/>
  <c r="AD76" i="11"/>
  <c r="AC76" i="11"/>
  <c r="AB76" i="11"/>
  <c r="AA76" i="11"/>
  <c r="Z76" i="11"/>
  <c r="Y76" i="11"/>
  <c r="X76" i="11"/>
  <c r="W76" i="11"/>
  <c r="V76" i="11"/>
  <c r="U76" i="11"/>
  <c r="T76" i="11"/>
  <c r="S76" i="11"/>
  <c r="R76" i="11"/>
  <c r="Q76" i="11"/>
  <c r="P76" i="11"/>
  <c r="O76" i="11"/>
  <c r="N76" i="11"/>
  <c r="M76" i="11"/>
  <c r="L76" i="11"/>
  <c r="K76" i="11"/>
  <c r="J76" i="11"/>
  <c r="I76" i="11"/>
  <c r="AY75" i="11"/>
  <c r="AX75" i="11"/>
  <c r="AW75" i="11"/>
  <c r="AV75" i="11"/>
  <c r="AU75" i="11"/>
  <c r="AT75" i="11"/>
  <c r="AS75" i="11"/>
  <c r="AR75" i="11"/>
  <c r="AQ75" i="11"/>
  <c r="AP75" i="11"/>
  <c r="AO75" i="11"/>
  <c r="AN75" i="11"/>
  <c r="AM75" i="11"/>
  <c r="AL75" i="11"/>
  <c r="AK75" i="11"/>
  <c r="AJ75" i="11"/>
  <c r="AI75" i="11"/>
  <c r="AH75" i="11"/>
  <c r="AG75" i="11"/>
  <c r="AF75" i="11"/>
  <c r="AE75" i="11"/>
  <c r="AD75" i="11"/>
  <c r="AC75" i="11"/>
  <c r="AB75" i="11"/>
  <c r="AA75" i="11"/>
  <c r="Z75" i="11"/>
  <c r="Y75" i="11"/>
  <c r="X75" i="11"/>
  <c r="W75" i="11"/>
  <c r="V75" i="11"/>
  <c r="U75" i="11"/>
  <c r="T75" i="11"/>
  <c r="S75" i="11"/>
  <c r="R75" i="11"/>
  <c r="Q75" i="11"/>
  <c r="P75" i="11"/>
  <c r="O75" i="11"/>
  <c r="N75" i="11"/>
  <c r="M75" i="11"/>
  <c r="L75" i="11"/>
  <c r="K75" i="11"/>
  <c r="J75" i="11"/>
  <c r="I75" i="11"/>
  <c r="AY74" i="11"/>
  <c r="AX74" i="11"/>
  <c r="AW74" i="11"/>
  <c r="AV74" i="11"/>
  <c r="AU74" i="11"/>
  <c r="AT74" i="11"/>
  <c r="AS74" i="11"/>
  <c r="AR74" i="11"/>
  <c r="AQ74" i="11"/>
  <c r="AP74" i="11"/>
  <c r="AO74" i="11"/>
  <c r="AN74" i="11"/>
  <c r="AM74" i="11"/>
  <c r="AL74" i="11"/>
  <c r="AK74" i="11"/>
  <c r="AJ74" i="11"/>
  <c r="AI74" i="11"/>
  <c r="AH74" i="11"/>
  <c r="AG74" i="11"/>
  <c r="AF74" i="11"/>
  <c r="AE74" i="11"/>
  <c r="AD74" i="11"/>
  <c r="AC74" i="11"/>
  <c r="AB74" i="11"/>
  <c r="AA74" i="11"/>
  <c r="Z74" i="11"/>
  <c r="Y74" i="11"/>
  <c r="X74" i="11"/>
  <c r="W74" i="11"/>
  <c r="V74" i="11"/>
  <c r="U74" i="11"/>
  <c r="T74" i="11"/>
  <c r="S74" i="11"/>
  <c r="R74" i="11"/>
  <c r="Q74" i="11"/>
  <c r="P74" i="11"/>
  <c r="O74" i="11"/>
  <c r="N74" i="11"/>
  <c r="M74" i="11"/>
  <c r="L74" i="11"/>
  <c r="K74" i="11"/>
  <c r="J74" i="11"/>
  <c r="I74" i="11"/>
  <c r="AY73" i="11"/>
  <c r="AX73" i="11"/>
  <c r="AW73" i="11"/>
  <c r="AV73" i="11"/>
  <c r="AU73" i="11"/>
  <c r="AT73" i="11"/>
  <c r="AS73" i="11"/>
  <c r="AR73" i="11"/>
  <c r="AQ73" i="11"/>
  <c r="AP73" i="11"/>
  <c r="AO73" i="11"/>
  <c r="AN73" i="11"/>
  <c r="AM73" i="11"/>
  <c r="AL73" i="11"/>
  <c r="AK73" i="11"/>
  <c r="AJ73" i="11"/>
  <c r="AI73" i="11"/>
  <c r="AH73" i="11"/>
  <c r="AG73" i="11"/>
  <c r="AF73" i="11"/>
  <c r="AE73" i="11"/>
  <c r="AD73" i="11"/>
  <c r="AC73" i="11"/>
  <c r="AB73" i="11"/>
  <c r="AA73" i="11"/>
  <c r="Z73" i="11"/>
  <c r="Y73" i="11"/>
  <c r="X73" i="11"/>
  <c r="W73" i="11"/>
  <c r="V73" i="11"/>
  <c r="U73" i="11"/>
  <c r="T73" i="11"/>
  <c r="S73" i="11"/>
  <c r="R73" i="11"/>
  <c r="Q73" i="11"/>
  <c r="P73" i="11"/>
  <c r="O73" i="11"/>
  <c r="N73" i="11"/>
  <c r="M73" i="11"/>
  <c r="L73" i="11"/>
  <c r="K73" i="11"/>
  <c r="J73" i="11"/>
  <c r="I73" i="11"/>
  <c r="AY72" i="11"/>
  <c r="AX72" i="11"/>
  <c r="AW72" i="11"/>
  <c r="AV72" i="11"/>
  <c r="AU72" i="11"/>
  <c r="AT72" i="11"/>
  <c r="AS72" i="11"/>
  <c r="AR72" i="11"/>
  <c r="AQ72" i="11"/>
  <c r="AP72" i="11"/>
  <c r="AO72" i="11"/>
  <c r="AN72" i="11"/>
  <c r="AM72" i="11"/>
  <c r="AL72" i="11"/>
  <c r="AK72" i="11"/>
  <c r="AJ72" i="11"/>
  <c r="AI72" i="11"/>
  <c r="AH72" i="11"/>
  <c r="AG72" i="11"/>
  <c r="AF72" i="11"/>
  <c r="AE72" i="11"/>
  <c r="AD72" i="11"/>
  <c r="AC72" i="11"/>
  <c r="AB72" i="11"/>
  <c r="AA72" i="11"/>
  <c r="Z72" i="11"/>
  <c r="Y72" i="11"/>
  <c r="X72" i="11"/>
  <c r="W72" i="11"/>
  <c r="V72" i="11"/>
  <c r="U72" i="11"/>
  <c r="T72" i="11"/>
  <c r="S72" i="11"/>
  <c r="R72" i="11"/>
  <c r="Q72" i="11"/>
  <c r="P72" i="11"/>
  <c r="O72" i="11"/>
  <c r="N72" i="11"/>
  <c r="M72" i="11"/>
  <c r="L72" i="11"/>
  <c r="K72" i="11"/>
  <c r="J72" i="11"/>
  <c r="I72" i="11"/>
  <c r="AY71" i="11"/>
  <c r="AX71" i="11"/>
  <c r="AW71" i="11"/>
  <c r="AV71" i="11"/>
  <c r="AU71" i="11"/>
  <c r="AT71" i="11"/>
  <c r="AS71" i="11"/>
  <c r="AR71" i="11"/>
  <c r="AQ71" i="11"/>
  <c r="AP71" i="11"/>
  <c r="AO71" i="11"/>
  <c r="AN71" i="11"/>
  <c r="AM71" i="11"/>
  <c r="AL71" i="11"/>
  <c r="AK71" i="11"/>
  <c r="AJ71" i="11"/>
  <c r="AI71" i="11"/>
  <c r="AH71" i="11"/>
  <c r="AG71" i="11"/>
  <c r="AF71" i="11"/>
  <c r="AE71" i="11"/>
  <c r="AD71" i="11"/>
  <c r="AC71" i="11"/>
  <c r="AB71" i="11"/>
  <c r="AA71" i="11"/>
  <c r="Z71" i="11"/>
  <c r="Y71" i="11"/>
  <c r="X71" i="11"/>
  <c r="W71" i="11"/>
  <c r="V71" i="11"/>
  <c r="U71" i="11"/>
  <c r="T71" i="11"/>
  <c r="S71" i="11"/>
  <c r="R71" i="11"/>
  <c r="Q71" i="11"/>
  <c r="P71" i="11"/>
  <c r="O71" i="11"/>
  <c r="N71" i="11"/>
  <c r="M71" i="11"/>
  <c r="L71" i="11"/>
  <c r="K71" i="11"/>
  <c r="J71" i="11"/>
  <c r="I71" i="11"/>
  <c r="AY70" i="11"/>
  <c r="AX70" i="11"/>
  <c r="AW70" i="11"/>
  <c r="AV70" i="11"/>
  <c r="AU70" i="11"/>
  <c r="AT70" i="11"/>
  <c r="AS70" i="11"/>
  <c r="AR70" i="11"/>
  <c r="AQ70" i="11"/>
  <c r="AP70" i="11"/>
  <c r="AO70" i="11"/>
  <c r="AN70" i="11"/>
  <c r="AM70" i="11"/>
  <c r="AL70" i="11"/>
  <c r="AK70" i="11"/>
  <c r="AJ70" i="11"/>
  <c r="AI70" i="11"/>
  <c r="AH70" i="11"/>
  <c r="AG70" i="11"/>
  <c r="AF70" i="11"/>
  <c r="AE70" i="11"/>
  <c r="AD70" i="11"/>
  <c r="AC70" i="11"/>
  <c r="AB70" i="11"/>
  <c r="AA70" i="11"/>
  <c r="Z70" i="11"/>
  <c r="Y70" i="11"/>
  <c r="X70" i="11"/>
  <c r="W70" i="11"/>
  <c r="V70" i="11"/>
  <c r="U70" i="11"/>
  <c r="T70" i="11"/>
  <c r="S70" i="11"/>
  <c r="R70" i="11"/>
  <c r="Q70" i="11"/>
  <c r="P70" i="11"/>
  <c r="O70" i="11"/>
  <c r="N70" i="11"/>
  <c r="M70" i="11"/>
  <c r="L70" i="11"/>
  <c r="K70" i="11"/>
  <c r="J70" i="11"/>
  <c r="I70" i="11"/>
  <c r="AY69" i="11"/>
  <c r="AX69" i="11"/>
  <c r="AW69" i="11"/>
  <c r="AV69" i="11"/>
  <c r="AU69" i="11"/>
  <c r="AT69" i="11"/>
  <c r="AS69" i="11"/>
  <c r="AR69" i="11"/>
  <c r="AQ69" i="11"/>
  <c r="AP69" i="11"/>
  <c r="AO69" i="11"/>
  <c r="AN69" i="11"/>
  <c r="AM69" i="11"/>
  <c r="AL69" i="11"/>
  <c r="AK69" i="11"/>
  <c r="AJ69" i="11"/>
  <c r="AI69" i="11"/>
  <c r="AH69" i="11"/>
  <c r="AG69" i="11"/>
  <c r="AF69" i="11"/>
  <c r="AE69" i="11"/>
  <c r="AD69" i="11"/>
  <c r="AC69" i="11"/>
  <c r="AB69" i="11"/>
  <c r="AA69" i="11"/>
  <c r="Z69" i="11"/>
  <c r="Y69" i="11"/>
  <c r="X69" i="11"/>
  <c r="W69" i="11"/>
  <c r="V69" i="11"/>
  <c r="U69" i="11"/>
  <c r="T69" i="11"/>
  <c r="S69" i="11"/>
  <c r="R69" i="11"/>
  <c r="Q69" i="11"/>
  <c r="P69" i="11"/>
  <c r="O69" i="11"/>
  <c r="N69" i="11"/>
  <c r="M69" i="11"/>
  <c r="L69" i="11"/>
  <c r="K69" i="11"/>
  <c r="J69" i="11"/>
  <c r="I69" i="11"/>
  <c r="AY68" i="11"/>
  <c r="AX68" i="11"/>
  <c r="AW68" i="11"/>
  <c r="AV68" i="11"/>
  <c r="AU68" i="11"/>
  <c r="AT68" i="11"/>
  <c r="AS68" i="11"/>
  <c r="AR68" i="11"/>
  <c r="AQ68" i="11"/>
  <c r="AP68" i="11"/>
  <c r="AO68" i="11"/>
  <c r="AN68" i="11"/>
  <c r="AM68" i="11"/>
  <c r="AL68" i="11"/>
  <c r="AK68" i="11"/>
  <c r="AJ68" i="11"/>
  <c r="AI68" i="11"/>
  <c r="AH68" i="11"/>
  <c r="AG68" i="11"/>
  <c r="AF68" i="11"/>
  <c r="AE68" i="11"/>
  <c r="AD68" i="11"/>
  <c r="AC68" i="11"/>
  <c r="AB68" i="11"/>
  <c r="AA68" i="11"/>
  <c r="Z68" i="11"/>
  <c r="Y68" i="11"/>
  <c r="X68" i="11"/>
  <c r="W68" i="11"/>
  <c r="V68" i="11"/>
  <c r="U68" i="11"/>
  <c r="T68" i="11"/>
  <c r="S68" i="11"/>
  <c r="R68" i="11"/>
  <c r="Q68" i="11"/>
  <c r="P68" i="11"/>
  <c r="O68" i="11"/>
  <c r="N68" i="11"/>
  <c r="M68" i="11"/>
  <c r="L68" i="11"/>
  <c r="K68" i="11"/>
  <c r="J68" i="11"/>
  <c r="I68" i="11"/>
  <c r="AY67" i="11"/>
  <c r="AX67" i="11"/>
  <c r="AW67" i="11"/>
  <c r="AV67" i="11"/>
  <c r="AU67" i="11"/>
  <c r="AT67" i="11"/>
  <c r="AS67" i="11"/>
  <c r="AR67" i="11"/>
  <c r="AQ67" i="11"/>
  <c r="AP67" i="11"/>
  <c r="AO67" i="11"/>
  <c r="AN67" i="11"/>
  <c r="AM67" i="11"/>
  <c r="AL67" i="11"/>
  <c r="AK67" i="11"/>
  <c r="AJ67" i="11"/>
  <c r="AI67" i="11"/>
  <c r="AH67" i="11"/>
  <c r="AG67" i="11"/>
  <c r="AF67" i="11"/>
  <c r="AE67" i="11"/>
  <c r="AD67" i="11"/>
  <c r="AC67" i="11"/>
  <c r="AB67" i="11"/>
  <c r="AA67" i="11"/>
  <c r="Z67" i="11"/>
  <c r="Y67" i="11"/>
  <c r="X67" i="11"/>
  <c r="W67" i="11"/>
  <c r="V67" i="11"/>
  <c r="U67" i="11"/>
  <c r="T67" i="11"/>
  <c r="S67" i="11"/>
  <c r="R67" i="11"/>
  <c r="Q67" i="11"/>
  <c r="P67" i="11"/>
  <c r="O67" i="11"/>
  <c r="N67" i="11"/>
  <c r="M67" i="11"/>
  <c r="L67" i="11"/>
  <c r="K67" i="11"/>
  <c r="J67" i="11"/>
  <c r="I67" i="11"/>
  <c r="AY66" i="11"/>
  <c r="AX66" i="11"/>
  <c r="AW66" i="11"/>
  <c r="AV66" i="11"/>
  <c r="AU66" i="11"/>
  <c r="AT66" i="11"/>
  <c r="AS66" i="11"/>
  <c r="AR66" i="11"/>
  <c r="AQ66" i="11"/>
  <c r="AP66" i="11"/>
  <c r="AO66" i="11"/>
  <c r="AN66" i="11"/>
  <c r="AM66" i="11"/>
  <c r="AL66" i="11"/>
  <c r="AK66" i="11"/>
  <c r="AJ66" i="11"/>
  <c r="AI66" i="11"/>
  <c r="AH66" i="11"/>
  <c r="AG66" i="11"/>
  <c r="AF66" i="11"/>
  <c r="AE66" i="11"/>
  <c r="AD66" i="11"/>
  <c r="AC66" i="11"/>
  <c r="AB66" i="11"/>
  <c r="AA66" i="11"/>
  <c r="Z66" i="11"/>
  <c r="Y66" i="11"/>
  <c r="X66" i="11"/>
  <c r="W66" i="11"/>
  <c r="V66" i="11"/>
  <c r="U66" i="11"/>
  <c r="T66" i="11"/>
  <c r="S66" i="11"/>
  <c r="R66" i="11"/>
  <c r="Q66" i="11"/>
  <c r="P66" i="11"/>
  <c r="O66" i="11"/>
  <c r="N66" i="11"/>
  <c r="M66" i="11"/>
  <c r="L66" i="11"/>
  <c r="K66" i="11"/>
  <c r="J66" i="11"/>
  <c r="I66" i="11"/>
  <c r="AY65" i="11"/>
  <c r="AX65" i="11"/>
  <c r="AW65" i="11"/>
  <c r="AV65" i="11"/>
  <c r="AU65" i="11"/>
  <c r="AT65" i="11"/>
  <c r="AS65" i="11"/>
  <c r="AR65" i="11"/>
  <c r="AQ65" i="11"/>
  <c r="AP65" i="11"/>
  <c r="AO65" i="11"/>
  <c r="AN65" i="11"/>
  <c r="AM65" i="11"/>
  <c r="AL65" i="11"/>
  <c r="AK65" i="11"/>
  <c r="AJ65" i="11"/>
  <c r="AI65" i="11"/>
  <c r="AH65" i="11"/>
  <c r="AG65" i="11"/>
  <c r="AF65" i="11"/>
  <c r="AE65" i="11"/>
  <c r="AD65" i="11"/>
  <c r="AC65" i="11"/>
  <c r="AB65" i="11"/>
  <c r="AA65" i="11"/>
  <c r="Z65" i="11"/>
  <c r="Y65" i="11"/>
  <c r="X65" i="11"/>
  <c r="W65" i="11"/>
  <c r="V65" i="11"/>
  <c r="U65" i="11"/>
  <c r="T65" i="11"/>
  <c r="S65" i="11"/>
  <c r="R65" i="11"/>
  <c r="Q65" i="11"/>
  <c r="P65" i="11"/>
  <c r="O65" i="11"/>
  <c r="N65" i="11"/>
  <c r="M65" i="11"/>
  <c r="L65" i="11"/>
  <c r="K65" i="11"/>
  <c r="J65" i="11"/>
  <c r="I65" i="11"/>
  <c r="AY64" i="11"/>
  <c r="AX64" i="11"/>
  <c r="AW64" i="11"/>
  <c r="AV64" i="11"/>
  <c r="AU64" i="11"/>
  <c r="AT64" i="11"/>
  <c r="AS64" i="11"/>
  <c r="AR64" i="11"/>
  <c r="AQ64" i="11"/>
  <c r="AP64" i="11"/>
  <c r="AO64" i="11"/>
  <c r="AN64" i="11"/>
  <c r="AM64" i="11"/>
  <c r="AL64" i="11"/>
  <c r="AK64" i="11"/>
  <c r="AJ64" i="11"/>
  <c r="AI64" i="11"/>
  <c r="AH64" i="11"/>
  <c r="AG64" i="11"/>
  <c r="AF64" i="11"/>
  <c r="AE64" i="11"/>
  <c r="AD64" i="11"/>
  <c r="AC64" i="11"/>
  <c r="AB64" i="11"/>
  <c r="AA64" i="11"/>
  <c r="Z64" i="11"/>
  <c r="Y64" i="11"/>
  <c r="X64" i="11"/>
  <c r="W64" i="11"/>
  <c r="V64" i="11"/>
  <c r="U64" i="11"/>
  <c r="T64" i="11"/>
  <c r="S64" i="11"/>
  <c r="R64" i="11"/>
  <c r="Q64" i="11"/>
  <c r="P64" i="11"/>
  <c r="O64" i="11"/>
  <c r="N64" i="11"/>
  <c r="M64" i="11"/>
  <c r="L64" i="11"/>
  <c r="K64" i="11"/>
  <c r="J64" i="11"/>
  <c r="I64" i="11"/>
  <c r="AY63" i="11"/>
  <c r="AX63" i="11"/>
  <c r="AW63" i="11"/>
  <c r="AV63" i="11"/>
  <c r="AU63" i="11"/>
  <c r="AT63" i="11"/>
  <c r="AS63" i="11"/>
  <c r="AR63" i="11"/>
  <c r="AQ63" i="11"/>
  <c r="AP63" i="11"/>
  <c r="AO63" i="11"/>
  <c r="AN63" i="11"/>
  <c r="AM63" i="11"/>
  <c r="AL63" i="11"/>
  <c r="AK63" i="11"/>
  <c r="AJ63" i="11"/>
  <c r="AI63" i="11"/>
  <c r="AH63" i="11"/>
  <c r="AG63" i="11"/>
  <c r="AF63" i="11"/>
  <c r="AE63" i="11"/>
  <c r="AD63" i="11"/>
  <c r="AC63" i="11"/>
  <c r="AB63" i="11"/>
  <c r="AA63" i="11"/>
  <c r="Z63" i="11"/>
  <c r="Y63" i="11"/>
  <c r="X63" i="11"/>
  <c r="W63" i="11"/>
  <c r="V63" i="11"/>
  <c r="U63" i="11"/>
  <c r="T63" i="11"/>
  <c r="S63" i="11"/>
  <c r="R63" i="11"/>
  <c r="Q63" i="11"/>
  <c r="P63" i="11"/>
  <c r="O63" i="11"/>
  <c r="N63" i="11"/>
  <c r="M63" i="11"/>
  <c r="L63" i="11"/>
  <c r="K63" i="11"/>
  <c r="J63" i="11"/>
  <c r="I63" i="11"/>
  <c r="AY62" i="11"/>
  <c r="AX62" i="11"/>
  <c r="AW62" i="11"/>
  <c r="AV62" i="11"/>
  <c r="AU62" i="11"/>
  <c r="AT62" i="11"/>
  <c r="AS62" i="11"/>
  <c r="AR62" i="11"/>
  <c r="AQ62" i="11"/>
  <c r="AP62" i="11"/>
  <c r="AO62" i="11"/>
  <c r="AN62" i="11"/>
  <c r="AM62" i="11"/>
  <c r="AL62" i="11"/>
  <c r="AK62" i="11"/>
  <c r="AJ62" i="11"/>
  <c r="AI62" i="11"/>
  <c r="AH62" i="11"/>
  <c r="AG62" i="11"/>
  <c r="AF62" i="11"/>
  <c r="AE62" i="11"/>
  <c r="AD62" i="11"/>
  <c r="AC62" i="11"/>
  <c r="AB62" i="11"/>
  <c r="AA62" i="11"/>
  <c r="Z62" i="11"/>
  <c r="Y62" i="11"/>
  <c r="X62" i="11"/>
  <c r="W62" i="11"/>
  <c r="V62" i="11"/>
  <c r="U62" i="11"/>
  <c r="T62" i="11"/>
  <c r="S62" i="11"/>
  <c r="R62" i="11"/>
  <c r="Q62" i="11"/>
  <c r="P62" i="11"/>
  <c r="O62" i="11"/>
  <c r="N62" i="11"/>
  <c r="M62" i="11"/>
  <c r="L62" i="11"/>
  <c r="K62" i="11"/>
  <c r="J62" i="11"/>
  <c r="I62" i="11"/>
  <c r="AY61" i="11"/>
  <c r="AX61" i="11"/>
  <c r="AW61" i="11"/>
  <c r="AV61" i="11"/>
  <c r="AU61" i="11"/>
  <c r="AT61" i="11"/>
  <c r="AS61" i="11"/>
  <c r="AR61" i="11"/>
  <c r="AQ61" i="11"/>
  <c r="AP61" i="11"/>
  <c r="AO61" i="11"/>
  <c r="AN61" i="11"/>
  <c r="AM61" i="11"/>
  <c r="AL61" i="11"/>
  <c r="AK61" i="11"/>
  <c r="AJ61" i="11"/>
  <c r="AI61" i="11"/>
  <c r="AH61" i="11"/>
  <c r="AG61" i="11"/>
  <c r="AF61" i="11"/>
  <c r="AE61" i="11"/>
  <c r="AD61" i="11"/>
  <c r="AC61" i="11"/>
  <c r="AB61" i="11"/>
  <c r="AA61" i="11"/>
  <c r="Z61" i="11"/>
  <c r="Y61" i="11"/>
  <c r="X61" i="11"/>
  <c r="W61" i="11"/>
  <c r="V61" i="11"/>
  <c r="U61" i="11"/>
  <c r="T61" i="11"/>
  <c r="S61" i="11"/>
  <c r="R61" i="11"/>
  <c r="Q61" i="11"/>
  <c r="P61" i="11"/>
  <c r="O61" i="11"/>
  <c r="N61" i="11"/>
  <c r="M61" i="11"/>
  <c r="L61" i="11"/>
  <c r="K61" i="11"/>
  <c r="J61" i="11"/>
  <c r="I61" i="11"/>
  <c r="AY60" i="11"/>
  <c r="AX60" i="11"/>
  <c r="AW60" i="11"/>
  <c r="AV60" i="11"/>
  <c r="AU60" i="11"/>
  <c r="AT60" i="11"/>
  <c r="AS60" i="11"/>
  <c r="AR60" i="11"/>
  <c r="AQ60" i="11"/>
  <c r="AP60" i="11"/>
  <c r="AO60" i="11"/>
  <c r="AN60" i="11"/>
  <c r="AM60" i="11"/>
  <c r="AL60" i="11"/>
  <c r="AK60" i="11"/>
  <c r="AJ60" i="11"/>
  <c r="AI60" i="11"/>
  <c r="AH60" i="11"/>
  <c r="AG60" i="11"/>
  <c r="AF60" i="11"/>
  <c r="AE60" i="11"/>
  <c r="AD60" i="11"/>
  <c r="AC60" i="11"/>
  <c r="AB60" i="11"/>
  <c r="AA60" i="11"/>
  <c r="Z60" i="11"/>
  <c r="Y60" i="11"/>
  <c r="X60" i="11"/>
  <c r="W60" i="11"/>
  <c r="V60" i="11"/>
  <c r="U60" i="11"/>
  <c r="T60" i="11"/>
  <c r="S60" i="11"/>
  <c r="R60" i="11"/>
  <c r="Q60" i="11"/>
  <c r="P60" i="11"/>
  <c r="O60" i="11"/>
  <c r="N60" i="11"/>
  <c r="M60" i="11"/>
  <c r="L60" i="11"/>
  <c r="K60" i="11"/>
  <c r="J60" i="11"/>
  <c r="I60" i="11"/>
  <c r="AY59" i="11"/>
  <c r="AX59" i="11"/>
  <c r="AW59" i="11"/>
  <c r="AV59" i="11"/>
  <c r="AU59" i="11"/>
  <c r="AT59" i="11"/>
  <c r="AS59" i="11"/>
  <c r="AR59" i="11"/>
  <c r="AQ59" i="11"/>
  <c r="AP59" i="11"/>
  <c r="AO59" i="11"/>
  <c r="AN59" i="11"/>
  <c r="AM59" i="11"/>
  <c r="AL59" i="11"/>
  <c r="AK59" i="11"/>
  <c r="AJ59" i="11"/>
  <c r="AI59" i="11"/>
  <c r="AH59" i="11"/>
  <c r="AG59" i="11"/>
  <c r="AF59" i="11"/>
  <c r="AE59" i="11"/>
  <c r="AD59" i="11"/>
  <c r="AC59" i="11"/>
  <c r="AB59" i="11"/>
  <c r="AA59" i="11"/>
  <c r="Z59" i="11"/>
  <c r="Y59" i="11"/>
  <c r="X59" i="11"/>
  <c r="W59" i="11"/>
  <c r="V59" i="11"/>
  <c r="U59" i="11"/>
  <c r="T59" i="11"/>
  <c r="S59" i="11"/>
  <c r="R59" i="11"/>
  <c r="Q59" i="11"/>
  <c r="P59" i="11"/>
  <c r="O59" i="11"/>
  <c r="N59" i="11"/>
  <c r="M59" i="11"/>
  <c r="L59" i="11"/>
  <c r="K59" i="11"/>
  <c r="J59" i="11"/>
  <c r="I59" i="11"/>
  <c r="AY58" i="11"/>
  <c r="AX58" i="11"/>
  <c r="AW58" i="11"/>
  <c r="AV58" i="11"/>
  <c r="AU58" i="11"/>
  <c r="AT58" i="11"/>
  <c r="AS58" i="11"/>
  <c r="AR58" i="11"/>
  <c r="AQ58" i="11"/>
  <c r="AP58" i="11"/>
  <c r="AO58" i="11"/>
  <c r="AN58" i="11"/>
  <c r="AM58" i="11"/>
  <c r="AL58" i="11"/>
  <c r="AK58" i="11"/>
  <c r="AJ58" i="11"/>
  <c r="AI58" i="11"/>
  <c r="AH58" i="11"/>
  <c r="AG58" i="11"/>
  <c r="AF58" i="11"/>
  <c r="AE58" i="11"/>
  <c r="AD58" i="11"/>
  <c r="AC58" i="11"/>
  <c r="AB58" i="11"/>
  <c r="AA58" i="11"/>
  <c r="Z58" i="11"/>
  <c r="Y58" i="11"/>
  <c r="X58" i="11"/>
  <c r="W58" i="11"/>
  <c r="V58" i="11"/>
  <c r="U58" i="11"/>
  <c r="T58" i="11"/>
  <c r="S58" i="11"/>
  <c r="R58" i="11"/>
  <c r="Q58" i="11"/>
  <c r="P58" i="11"/>
  <c r="O58" i="11"/>
  <c r="N58" i="11"/>
  <c r="M58" i="11"/>
  <c r="L58" i="11"/>
  <c r="K58" i="11"/>
  <c r="J58" i="11"/>
  <c r="I58" i="11"/>
  <c r="AY57" i="11"/>
  <c r="AX57" i="11"/>
  <c r="AW57" i="11"/>
  <c r="AV57" i="11"/>
  <c r="AU57" i="11"/>
  <c r="AT57" i="11"/>
  <c r="AS57" i="11"/>
  <c r="AR57" i="11"/>
  <c r="AQ57" i="11"/>
  <c r="AP57" i="11"/>
  <c r="AO57" i="11"/>
  <c r="AN57" i="11"/>
  <c r="AM57" i="11"/>
  <c r="AL57" i="11"/>
  <c r="AK57" i="11"/>
  <c r="AJ57" i="11"/>
  <c r="AI57" i="11"/>
  <c r="AH57" i="11"/>
  <c r="AG57" i="11"/>
  <c r="AF57" i="11"/>
  <c r="AE57" i="11"/>
  <c r="AD57" i="11"/>
  <c r="AC57" i="11"/>
  <c r="AB57" i="11"/>
  <c r="AA57" i="11"/>
  <c r="Z57" i="11"/>
  <c r="Y57" i="11"/>
  <c r="X57" i="11"/>
  <c r="W57" i="11"/>
  <c r="V57" i="11"/>
  <c r="U57" i="11"/>
  <c r="T57" i="11"/>
  <c r="S57" i="11"/>
  <c r="R57" i="11"/>
  <c r="Q57" i="11"/>
  <c r="P57" i="11"/>
  <c r="O57" i="11"/>
  <c r="N57" i="11"/>
  <c r="M57" i="11"/>
  <c r="L57" i="11"/>
  <c r="K57" i="11"/>
  <c r="J57" i="11"/>
  <c r="I57" i="11"/>
  <c r="AY56" i="11"/>
  <c r="AX56" i="11"/>
  <c r="AW56" i="11"/>
  <c r="AV56" i="11"/>
  <c r="AU56" i="11"/>
  <c r="AT56" i="11"/>
  <c r="AS56" i="11"/>
  <c r="AR56" i="11"/>
  <c r="AQ56" i="11"/>
  <c r="AP56" i="11"/>
  <c r="AO56" i="11"/>
  <c r="AN56" i="11"/>
  <c r="AM56" i="11"/>
  <c r="AL56" i="11"/>
  <c r="AK56" i="11"/>
  <c r="AJ56" i="11"/>
  <c r="AI56" i="11"/>
  <c r="AH56" i="11"/>
  <c r="AG56" i="11"/>
  <c r="AF56" i="11"/>
  <c r="AE56" i="11"/>
  <c r="AD56" i="11"/>
  <c r="AC56" i="11"/>
  <c r="AB56" i="11"/>
  <c r="AA56" i="11"/>
  <c r="Z56" i="11"/>
  <c r="Y56" i="11"/>
  <c r="X56" i="11"/>
  <c r="W56" i="11"/>
  <c r="V56" i="11"/>
  <c r="U56" i="11"/>
  <c r="T56" i="11"/>
  <c r="S56" i="11"/>
  <c r="R56" i="11"/>
  <c r="Q56" i="11"/>
  <c r="P56" i="11"/>
  <c r="O56" i="11"/>
  <c r="N56" i="11"/>
  <c r="M56" i="11"/>
  <c r="L56" i="11"/>
  <c r="K56" i="11"/>
  <c r="J56" i="11"/>
  <c r="I56" i="11"/>
  <c r="AY55" i="11"/>
  <c r="AX55" i="11"/>
  <c r="AW55" i="11"/>
  <c r="AV55" i="11"/>
  <c r="AU55" i="11"/>
  <c r="AT55" i="11"/>
  <c r="AS55" i="11"/>
  <c r="AR55" i="11"/>
  <c r="AQ55" i="11"/>
  <c r="AP55" i="11"/>
  <c r="AO55" i="11"/>
  <c r="AN55" i="11"/>
  <c r="AM55" i="11"/>
  <c r="AL55" i="11"/>
  <c r="AK55" i="11"/>
  <c r="AJ55" i="11"/>
  <c r="AI55" i="11"/>
  <c r="AH55" i="11"/>
  <c r="AG55" i="11"/>
  <c r="AF55" i="11"/>
  <c r="AE55" i="11"/>
  <c r="AD55" i="11"/>
  <c r="AC55" i="11"/>
  <c r="AB55" i="11"/>
  <c r="AA55" i="11"/>
  <c r="Z55" i="11"/>
  <c r="Y55" i="11"/>
  <c r="X55" i="11"/>
  <c r="W55" i="11"/>
  <c r="V55" i="11"/>
  <c r="U55" i="11"/>
  <c r="T55" i="11"/>
  <c r="S55" i="11"/>
  <c r="R55" i="11"/>
  <c r="Q55" i="11"/>
  <c r="P55" i="11"/>
  <c r="O55" i="11"/>
  <c r="N55" i="11"/>
  <c r="M55" i="11"/>
  <c r="L55" i="11"/>
  <c r="K55" i="11"/>
  <c r="J55" i="11"/>
  <c r="I55" i="11"/>
  <c r="AY54" i="11"/>
  <c r="AX54" i="11"/>
  <c r="AW54" i="11"/>
  <c r="AV54" i="11"/>
  <c r="AU54" i="11"/>
  <c r="AT54" i="11"/>
  <c r="AS54" i="11"/>
  <c r="AR54" i="11"/>
  <c r="AQ54" i="11"/>
  <c r="AP54" i="11"/>
  <c r="AO54" i="11"/>
  <c r="AN54" i="11"/>
  <c r="AM54" i="11"/>
  <c r="AL54" i="11"/>
  <c r="AK54" i="11"/>
  <c r="AJ54" i="11"/>
  <c r="AI54" i="11"/>
  <c r="AH54" i="11"/>
  <c r="AG54" i="11"/>
  <c r="AF54" i="11"/>
  <c r="AE54" i="11"/>
  <c r="AD54" i="11"/>
  <c r="AC54" i="11"/>
  <c r="AB54" i="11"/>
  <c r="AA54" i="11"/>
  <c r="Z54" i="11"/>
  <c r="Y54" i="11"/>
  <c r="X54" i="11"/>
  <c r="W54" i="11"/>
  <c r="V54" i="11"/>
  <c r="U54" i="11"/>
  <c r="T54" i="11"/>
  <c r="S54" i="11"/>
  <c r="R54" i="11"/>
  <c r="Q54" i="11"/>
  <c r="P54" i="11"/>
  <c r="O54" i="11"/>
  <c r="N54" i="11"/>
  <c r="M54" i="11"/>
  <c r="L54" i="11"/>
  <c r="K54" i="11"/>
  <c r="J54" i="11"/>
  <c r="I54" i="11"/>
  <c r="AY53" i="11"/>
  <c r="AX53" i="11"/>
  <c r="AW53" i="11"/>
  <c r="AV53" i="11"/>
  <c r="AU53" i="11"/>
  <c r="AT53" i="11"/>
  <c r="AS53" i="11"/>
  <c r="AR53" i="11"/>
  <c r="AQ53" i="11"/>
  <c r="AP53" i="11"/>
  <c r="AO53" i="11"/>
  <c r="AN53" i="11"/>
  <c r="AM53" i="11"/>
  <c r="AL53" i="11"/>
  <c r="AK53" i="11"/>
  <c r="AJ53" i="11"/>
  <c r="AI53" i="11"/>
  <c r="AH53" i="11"/>
  <c r="AG53" i="11"/>
  <c r="AF53" i="11"/>
  <c r="AE53" i="11"/>
  <c r="AD53" i="11"/>
  <c r="AC53" i="11"/>
  <c r="AB53" i="11"/>
  <c r="AA53" i="11"/>
  <c r="Z53" i="11"/>
  <c r="Y53" i="11"/>
  <c r="X53" i="11"/>
  <c r="W53" i="11"/>
  <c r="V53" i="11"/>
  <c r="U53" i="11"/>
  <c r="T53" i="11"/>
  <c r="S53" i="11"/>
  <c r="R53" i="11"/>
  <c r="Q53" i="11"/>
  <c r="P53" i="11"/>
  <c r="O53" i="11"/>
  <c r="N53" i="11"/>
  <c r="M53" i="11"/>
  <c r="L53" i="11"/>
  <c r="K53" i="11"/>
  <c r="J53" i="11"/>
  <c r="I53" i="11"/>
  <c r="AY52" i="11"/>
  <c r="AX52" i="11"/>
  <c r="AW52" i="11"/>
  <c r="AV52" i="11"/>
  <c r="AU52" i="11"/>
  <c r="AT52" i="11"/>
  <c r="AS52" i="11"/>
  <c r="AR52" i="11"/>
  <c r="AQ52" i="11"/>
  <c r="AP52" i="11"/>
  <c r="AO52" i="11"/>
  <c r="AN52" i="11"/>
  <c r="AM52" i="11"/>
  <c r="AL52" i="11"/>
  <c r="AK52" i="11"/>
  <c r="AJ52" i="11"/>
  <c r="AI52" i="11"/>
  <c r="AH52" i="11"/>
  <c r="AG52" i="11"/>
  <c r="AF52" i="11"/>
  <c r="AE52" i="11"/>
  <c r="AD52" i="11"/>
  <c r="AC52" i="11"/>
  <c r="AB52" i="11"/>
  <c r="AA52" i="11"/>
  <c r="Z52" i="11"/>
  <c r="Y52" i="11"/>
  <c r="X52" i="11"/>
  <c r="W52" i="11"/>
  <c r="V52" i="11"/>
  <c r="U52" i="11"/>
  <c r="T52" i="11"/>
  <c r="S52" i="11"/>
  <c r="R52" i="11"/>
  <c r="Q52" i="11"/>
  <c r="P52" i="11"/>
  <c r="O52" i="11"/>
  <c r="N52" i="11"/>
  <c r="M52" i="11"/>
  <c r="L52" i="11"/>
  <c r="K52" i="11"/>
  <c r="J52" i="11"/>
  <c r="I52" i="11"/>
  <c r="AY51" i="11"/>
  <c r="AX51" i="11"/>
  <c r="AW51" i="11"/>
  <c r="AV51" i="11"/>
  <c r="AU51" i="11"/>
  <c r="AT51" i="11"/>
  <c r="AS51" i="11"/>
  <c r="AR51" i="11"/>
  <c r="AQ51" i="11"/>
  <c r="AP51" i="11"/>
  <c r="AO51" i="11"/>
  <c r="AN51" i="11"/>
  <c r="AM51" i="11"/>
  <c r="AL51" i="11"/>
  <c r="AK51" i="11"/>
  <c r="AJ51" i="11"/>
  <c r="AI51" i="11"/>
  <c r="AH51" i="11"/>
  <c r="AG51" i="11"/>
  <c r="AF51" i="11"/>
  <c r="AE51" i="11"/>
  <c r="AD51" i="11"/>
  <c r="AC51" i="11"/>
  <c r="AB51" i="11"/>
  <c r="AA51" i="11"/>
  <c r="Z51" i="11"/>
  <c r="Y51" i="11"/>
  <c r="X51" i="11"/>
  <c r="W51" i="11"/>
  <c r="V51" i="11"/>
  <c r="U51" i="11"/>
  <c r="T51" i="11"/>
  <c r="S51" i="11"/>
  <c r="R51" i="11"/>
  <c r="Q51" i="11"/>
  <c r="P51" i="11"/>
  <c r="O51" i="11"/>
  <c r="N51" i="11"/>
  <c r="M51" i="11"/>
  <c r="L51" i="11"/>
  <c r="K51" i="11"/>
  <c r="J51" i="11"/>
  <c r="I51" i="11"/>
  <c r="AY50" i="11"/>
  <c r="AX50" i="11"/>
  <c r="AW50" i="11"/>
  <c r="AV50" i="11"/>
  <c r="AU50" i="11"/>
  <c r="AT50" i="11"/>
  <c r="AS50" i="11"/>
  <c r="AR50" i="11"/>
  <c r="AQ50" i="11"/>
  <c r="AP50" i="11"/>
  <c r="AO50" i="11"/>
  <c r="AN50" i="11"/>
  <c r="AM50" i="11"/>
  <c r="AL50" i="11"/>
  <c r="AK50" i="11"/>
  <c r="AJ50" i="11"/>
  <c r="AI50" i="11"/>
  <c r="AH50" i="11"/>
  <c r="AG50" i="11"/>
  <c r="AF50" i="11"/>
  <c r="AE50" i="11"/>
  <c r="AD50" i="11"/>
  <c r="AC50" i="11"/>
  <c r="AB50" i="11"/>
  <c r="AA50" i="11"/>
  <c r="Z50" i="11"/>
  <c r="Y50" i="11"/>
  <c r="X50" i="11"/>
  <c r="W50" i="11"/>
  <c r="V50" i="11"/>
  <c r="U50" i="11"/>
  <c r="T50" i="11"/>
  <c r="S50" i="11"/>
  <c r="R50" i="11"/>
  <c r="Q50" i="11"/>
  <c r="P50" i="11"/>
  <c r="O50" i="11"/>
  <c r="N50" i="11"/>
  <c r="M50" i="11"/>
  <c r="L50" i="11"/>
  <c r="K50" i="11"/>
  <c r="J50" i="11"/>
  <c r="I50" i="11"/>
  <c r="AY49" i="11"/>
  <c r="AX49" i="11"/>
  <c r="AW49" i="11"/>
  <c r="AV49" i="11"/>
  <c r="AU49" i="11"/>
  <c r="AT49" i="11"/>
  <c r="AS49" i="11"/>
  <c r="AR49" i="11"/>
  <c r="AQ49" i="11"/>
  <c r="AP49" i="11"/>
  <c r="AO49" i="11"/>
  <c r="AN49" i="11"/>
  <c r="AM49" i="11"/>
  <c r="AL49" i="11"/>
  <c r="AK49" i="11"/>
  <c r="AJ49" i="11"/>
  <c r="AI49" i="11"/>
  <c r="AH49" i="11"/>
  <c r="AG49" i="11"/>
  <c r="AF49" i="11"/>
  <c r="AE49" i="11"/>
  <c r="AD49" i="11"/>
  <c r="AC49" i="11"/>
  <c r="AB49" i="11"/>
  <c r="AA49" i="11"/>
  <c r="Z49" i="11"/>
  <c r="Y49" i="11"/>
  <c r="X49" i="11"/>
  <c r="W49" i="11"/>
  <c r="V49" i="11"/>
  <c r="U49" i="11"/>
  <c r="T49" i="11"/>
  <c r="S49" i="11"/>
  <c r="R49" i="11"/>
  <c r="Q49" i="11"/>
  <c r="P49" i="11"/>
  <c r="O49" i="11"/>
  <c r="N49" i="11"/>
  <c r="M49" i="11"/>
  <c r="L49" i="11"/>
  <c r="K49" i="11"/>
  <c r="J49" i="11"/>
  <c r="I49" i="11"/>
  <c r="AY48" i="11"/>
  <c r="AX48" i="11"/>
  <c r="AW48" i="11"/>
  <c r="AV48" i="11"/>
  <c r="AU48" i="11"/>
  <c r="AT48" i="11"/>
  <c r="AS48" i="11"/>
  <c r="AR48" i="11"/>
  <c r="AQ48" i="11"/>
  <c r="AP48" i="11"/>
  <c r="AO48" i="11"/>
  <c r="AN48" i="11"/>
  <c r="AM48" i="11"/>
  <c r="AL48" i="11"/>
  <c r="AK48" i="11"/>
  <c r="AJ48" i="11"/>
  <c r="AI48" i="11"/>
  <c r="AH48" i="11"/>
  <c r="AG48" i="11"/>
  <c r="AF48" i="11"/>
  <c r="AE48" i="11"/>
  <c r="AD48" i="11"/>
  <c r="AC48" i="11"/>
  <c r="AB48" i="11"/>
  <c r="AA48" i="11"/>
  <c r="Z48" i="11"/>
  <c r="Y48" i="11"/>
  <c r="X48" i="11"/>
  <c r="W48" i="11"/>
  <c r="V48" i="11"/>
  <c r="U48" i="11"/>
  <c r="T48" i="11"/>
  <c r="S48" i="11"/>
  <c r="R48" i="11"/>
  <c r="Q48" i="11"/>
  <c r="P48" i="11"/>
  <c r="O48" i="11"/>
  <c r="N48" i="11"/>
  <c r="M48" i="11"/>
  <c r="L48" i="11"/>
  <c r="K48" i="11"/>
  <c r="J48" i="11"/>
  <c r="I48" i="11"/>
  <c r="AY47" i="11"/>
  <c r="AX47" i="11"/>
  <c r="AW47" i="11"/>
  <c r="AV47" i="11"/>
  <c r="AU47" i="11"/>
  <c r="AT47" i="11"/>
  <c r="AS47" i="11"/>
  <c r="AR47" i="11"/>
  <c r="AQ47" i="11"/>
  <c r="AP47" i="11"/>
  <c r="AO47" i="11"/>
  <c r="AN47" i="11"/>
  <c r="AM47" i="11"/>
  <c r="AL47" i="11"/>
  <c r="AK47" i="11"/>
  <c r="AJ47" i="11"/>
  <c r="AI47" i="11"/>
  <c r="AH47" i="11"/>
  <c r="AG47" i="11"/>
  <c r="AF47" i="11"/>
  <c r="AE47" i="11"/>
  <c r="AD47" i="11"/>
  <c r="AC47" i="11"/>
  <c r="AB47" i="11"/>
  <c r="AA47" i="11"/>
  <c r="Z47" i="11"/>
  <c r="Y47" i="11"/>
  <c r="X47" i="11"/>
  <c r="W47" i="11"/>
  <c r="V47" i="11"/>
  <c r="U47" i="11"/>
  <c r="T47" i="11"/>
  <c r="S47" i="11"/>
  <c r="R47" i="11"/>
  <c r="Q47" i="11"/>
  <c r="P47" i="11"/>
  <c r="O47" i="11"/>
  <c r="N47" i="11"/>
  <c r="M47" i="11"/>
  <c r="L47" i="11"/>
  <c r="K47" i="11"/>
  <c r="J47" i="11"/>
  <c r="I47" i="11"/>
  <c r="AY46" i="11"/>
  <c r="AX46" i="11"/>
  <c r="AW46" i="11"/>
  <c r="AV46" i="11"/>
  <c r="AU46" i="11"/>
  <c r="AT46" i="11"/>
  <c r="AS46" i="11"/>
  <c r="AR46" i="11"/>
  <c r="AQ46" i="11"/>
  <c r="AP46" i="11"/>
  <c r="AO46" i="11"/>
  <c r="AN46" i="11"/>
  <c r="AM46" i="11"/>
  <c r="AL46" i="11"/>
  <c r="AK46" i="11"/>
  <c r="AJ46" i="11"/>
  <c r="AI46" i="11"/>
  <c r="AH46" i="11"/>
  <c r="AG46" i="11"/>
  <c r="AF46" i="11"/>
  <c r="AE46" i="11"/>
  <c r="AD46" i="11"/>
  <c r="AC46" i="11"/>
  <c r="AB46" i="11"/>
  <c r="AA46" i="11"/>
  <c r="Z46" i="11"/>
  <c r="Y46" i="11"/>
  <c r="X46" i="11"/>
  <c r="W46" i="11"/>
  <c r="V46" i="11"/>
  <c r="U46" i="11"/>
  <c r="T46" i="11"/>
  <c r="S46" i="11"/>
  <c r="R46" i="11"/>
  <c r="Q46" i="11"/>
  <c r="P46" i="11"/>
  <c r="O46" i="11"/>
  <c r="N46" i="11"/>
  <c r="M46" i="11"/>
  <c r="L46" i="11"/>
  <c r="K46" i="11"/>
  <c r="J46" i="11"/>
  <c r="I46" i="11"/>
  <c r="AY45" i="11"/>
  <c r="AX45" i="11"/>
  <c r="AW45" i="11"/>
  <c r="AV45" i="11"/>
  <c r="AU45" i="11"/>
  <c r="AT45" i="11"/>
  <c r="AS45" i="11"/>
  <c r="AR45" i="11"/>
  <c r="AQ45" i="11"/>
  <c r="AP45" i="11"/>
  <c r="AO45" i="11"/>
  <c r="AN45" i="11"/>
  <c r="AM45" i="11"/>
  <c r="AL45" i="11"/>
  <c r="AK45" i="11"/>
  <c r="AJ45" i="11"/>
  <c r="AI45" i="11"/>
  <c r="AH45" i="11"/>
  <c r="AG45" i="11"/>
  <c r="AF45" i="11"/>
  <c r="AE45" i="11"/>
  <c r="AD45" i="11"/>
  <c r="AC45" i="11"/>
  <c r="AB45" i="11"/>
  <c r="AA45" i="11"/>
  <c r="Z45" i="11"/>
  <c r="Y45" i="11"/>
  <c r="X45" i="11"/>
  <c r="W45" i="11"/>
  <c r="V45" i="11"/>
  <c r="U45" i="11"/>
  <c r="T45" i="11"/>
  <c r="S45" i="11"/>
  <c r="R45" i="11"/>
  <c r="Q45" i="11"/>
  <c r="P45" i="11"/>
  <c r="O45" i="11"/>
  <c r="N45" i="11"/>
  <c r="M45" i="11"/>
  <c r="L45" i="11"/>
  <c r="K45" i="11"/>
  <c r="J45" i="11"/>
  <c r="I45" i="11"/>
  <c r="AY44" i="11"/>
  <c r="AX44" i="11"/>
  <c r="AW44" i="11"/>
  <c r="AV44" i="11"/>
  <c r="AU44" i="11"/>
  <c r="AT44" i="11"/>
  <c r="AS44" i="11"/>
  <c r="AR44" i="11"/>
  <c r="AQ44" i="11"/>
  <c r="AP44" i="11"/>
  <c r="AO44" i="11"/>
  <c r="AN44" i="11"/>
  <c r="AM44" i="11"/>
  <c r="AL44" i="11"/>
  <c r="AK44" i="11"/>
  <c r="AJ44" i="11"/>
  <c r="AI44" i="11"/>
  <c r="AH44" i="11"/>
  <c r="AG44" i="11"/>
  <c r="AF44" i="11"/>
  <c r="AE44" i="11"/>
  <c r="AD44" i="11"/>
  <c r="AC44" i="11"/>
  <c r="AB44" i="11"/>
  <c r="AA44" i="11"/>
  <c r="Z44" i="11"/>
  <c r="Y44" i="11"/>
  <c r="X44" i="11"/>
  <c r="W44" i="11"/>
  <c r="V44" i="11"/>
  <c r="U44" i="11"/>
  <c r="T44" i="11"/>
  <c r="S44" i="11"/>
  <c r="R44" i="11"/>
  <c r="Q44" i="11"/>
  <c r="P44" i="11"/>
  <c r="O44" i="11"/>
  <c r="N44" i="11"/>
  <c r="M44" i="11"/>
  <c r="L44" i="11"/>
  <c r="K44" i="11"/>
  <c r="J44" i="11"/>
  <c r="I44" i="11"/>
  <c r="AY43" i="11"/>
  <c r="AX43" i="11"/>
  <c r="AW43" i="11"/>
  <c r="AV43" i="11"/>
  <c r="AU43" i="11"/>
  <c r="AT43" i="11"/>
  <c r="AS43" i="11"/>
  <c r="AR43" i="11"/>
  <c r="AQ43" i="11"/>
  <c r="AP43" i="11"/>
  <c r="AO43" i="11"/>
  <c r="AN43" i="11"/>
  <c r="AM43" i="11"/>
  <c r="AL43" i="11"/>
  <c r="AK43" i="11"/>
  <c r="AJ43" i="11"/>
  <c r="AI43" i="11"/>
  <c r="AH43" i="11"/>
  <c r="AG43" i="11"/>
  <c r="AF43" i="11"/>
  <c r="AE43" i="11"/>
  <c r="AD43" i="11"/>
  <c r="AC43" i="11"/>
  <c r="AB43" i="11"/>
  <c r="AA43" i="11"/>
  <c r="Z43" i="11"/>
  <c r="Y43" i="11"/>
  <c r="X43" i="11"/>
  <c r="W43" i="11"/>
  <c r="V43" i="11"/>
  <c r="U43" i="11"/>
  <c r="T43" i="11"/>
  <c r="S43" i="11"/>
  <c r="R43" i="11"/>
  <c r="Q43" i="11"/>
  <c r="P43" i="11"/>
  <c r="O43" i="11"/>
  <c r="N43" i="11"/>
  <c r="M43" i="11"/>
  <c r="L43" i="11"/>
  <c r="K43" i="11"/>
  <c r="J43" i="11"/>
  <c r="I43" i="11"/>
  <c r="AY42" i="11"/>
  <c r="AX42" i="11"/>
  <c r="AW42" i="11"/>
  <c r="AV42" i="11"/>
  <c r="AU42" i="11"/>
  <c r="AT42" i="11"/>
  <c r="AS42" i="11"/>
  <c r="AR42" i="11"/>
  <c r="AQ42" i="11"/>
  <c r="AP42" i="11"/>
  <c r="AO42" i="11"/>
  <c r="AN42" i="11"/>
  <c r="AM42" i="11"/>
  <c r="AL42" i="11"/>
  <c r="AK42" i="11"/>
  <c r="AJ42" i="11"/>
  <c r="AI42" i="11"/>
  <c r="AH42" i="11"/>
  <c r="AG42" i="11"/>
  <c r="AF42" i="11"/>
  <c r="AE42" i="11"/>
  <c r="AD42" i="11"/>
  <c r="AC42" i="11"/>
  <c r="AB42" i="11"/>
  <c r="AA42" i="11"/>
  <c r="Z42" i="11"/>
  <c r="Y42" i="11"/>
  <c r="X42" i="11"/>
  <c r="W42" i="11"/>
  <c r="V42" i="11"/>
  <c r="U42" i="11"/>
  <c r="T42" i="11"/>
  <c r="S42" i="11"/>
  <c r="R42" i="11"/>
  <c r="Q42" i="11"/>
  <c r="P42" i="11"/>
  <c r="O42" i="11"/>
  <c r="N42" i="11"/>
  <c r="M42" i="11"/>
  <c r="L42" i="11"/>
  <c r="K42" i="11"/>
  <c r="J42" i="11"/>
  <c r="I42" i="11"/>
  <c r="AY41" i="11"/>
  <c r="AX41" i="11"/>
  <c r="AW41" i="11"/>
  <c r="AV41" i="11"/>
  <c r="AU41" i="11"/>
  <c r="AT41" i="11"/>
  <c r="AS41" i="11"/>
  <c r="AR41" i="11"/>
  <c r="AQ41" i="11"/>
  <c r="AP41" i="11"/>
  <c r="AO41" i="11"/>
  <c r="AN41" i="11"/>
  <c r="AM41" i="11"/>
  <c r="AL41" i="11"/>
  <c r="AK41" i="11"/>
  <c r="AJ41" i="11"/>
  <c r="AI41" i="11"/>
  <c r="AH41" i="11"/>
  <c r="AG41" i="11"/>
  <c r="AF41" i="11"/>
  <c r="AE41" i="11"/>
  <c r="AD41" i="11"/>
  <c r="AC41" i="11"/>
  <c r="AB41" i="11"/>
  <c r="AA41" i="11"/>
  <c r="Z41" i="11"/>
  <c r="Y41" i="11"/>
  <c r="X41" i="11"/>
  <c r="W41" i="11"/>
  <c r="V41" i="11"/>
  <c r="U41" i="11"/>
  <c r="T41" i="11"/>
  <c r="S41" i="11"/>
  <c r="R41" i="11"/>
  <c r="Q41" i="11"/>
  <c r="P41" i="11"/>
  <c r="O41" i="11"/>
  <c r="N41" i="11"/>
  <c r="M41" i="11"/>
  <c r="L41" i="11"/>
  <c r="K41" i="11"/>
  <c r="J41" i="11"/>
  <c r="I41" i="11"/>
  <c r="AY40" i="11"/>
  <c r="AX40" i="11"/>
  <c r="AW40" i="11"/>
  <c r="AV40" i="11"/>
  <c r="AU40" i="11"/>
  <c r="AT40" i="11"/>
  <c r="AS40" i="11"/>
  <c r="AR40" i="11"/>
  <c r="AQ40" i="11"/>
  <c r="AP40" i="11"/>
  <c r="AO40" i="11"/>
  <c r="AN40" i="11"/>
  <c r="AM40" i="11"/>
  <c r="AL40" i="11"/>
  <c r="AK40" i="11"/>
  <c r="AJ40" i="11"/>
  <c r="AI40" i="11"/>
  <c r="AH40" i="11"/>
  <c r="AG40" i="11"/>
  <c r="AF40" i="11"/>
  <c r="AE40" i="11"/>
  <c r="AD40" i="11"/>
  <c r="AC40" i="11"/>
  <c r="AB40" i="11"/>
  <c r="AA40" i="11"/>
  <c r="Z40" i="11"/>
  <c r="Y40" i="11"/>
  <c r="X40" i="11"/>
  <c r="W40" i="11"/>
  <c r="V40" i="11"/>
  <c r="U40" i="11"/>
  <c r="T40" i="11"/>
  <c r="S40" i="11"/>
  <c r="R40" i="11"/>
  <c r="Q40" i="11"/>
  <c r="P40" i="11"/>
  <c r="O40" i="11"/>
  <c r="N40" i="11"/>
  <c r="M40" i="11"/>
  <c r="L40" i="11"/>
  <c r="K40" i="11"/>
  <c r="J40" i="11"/>
  <c r="I40" i="11"/>
  <c r="AY39" i="11"/>
  <c r="AX39" i="11"/>
  <c r="AW39" i="11"/>
  <c r="AV39" i="11"/>
  <c r="AU39" i="11"/>
  <c r="AT39" i="11"/>
  <c r="AS39" i="11"/>
  <c r="AR39" i="11"/>
  <c r="AQ39" i="11"/>
  <c r="AP39" i="11"/>
  <c r="AO39" i="11"/>
  <c r="AN39" i="11"/>
  <c r="AM39" i="11"/>
  <c r="AL39" i="11"/>
  <c r="AK39" i="11"/>
  <c r="AJ39" i="11"/>
  <c r="AI39" i="11"/>
  <c r="AH39" i="11"/>
  <c r="AG39" i="11"/>
  <c r="AF39" i="11"/>
  <c r="AE39" i="11"/>
  <c r="AD39" i="11"/>
  <c r="AC39" i="11"/>
  <c r="AB39" i="11"/>
  <c r="AA39" i="11"/>
  <c r="Z39" i="11"/>
  <c r="Y39" i="11"/>
  <c r="X39" i="11"/>
  <c r="W39" i="11"/>
  <c r="V39" i="11"/>
  <c r="U39" i="11"/>
  <c r="T39" i="11"/>
  <c r="S39" i="11"/>
  <c r="R39" i="11"/>
  <c r="Q39" i="11"/>
  <c r="P39" i="11"/>
  <c r="O39" i="11"/>
  <c r="N39" i="11"/>
  <c r="M39" i="11"/>
  <c r="L39" i="11"/>
  <c r="K39" i="11"/>
  <c r="J39" i="11"/>
  <c r="I39" i="11"/>
  <c r="AY38" i="11"/>
  <c r="AX38" i="11"/>
  <c r="AW38" i="11"/>
  <c r="AV38" i="11"/>
  <c r="AU38" i="11"/>
  <c r="AT38" i="11"/>
  <c r="AS38" i="11"/>
  <c r="AR38" i="11"/>
  <c r="AQ38" i="11"/>
  <c r="AP38" i="11"/>
  <c r="AO38" i="11"/>
  <c r="AN38" i="11"/>
  <c r="AM38" i="11"/>
  <c r="AL38" i="11"/>
  <c r="AK38" i="11"/>
  <c r="AJ38" i="11"/>
  <c r="AI38" i="11"/>
  <c r="AH38" i="11"/>
  <c r="AG38" i="11"/>
  <c r="AF38" i="11"/>
  <c r="AE38" i="11"/>
  <c r="AD38" i="11"/>
  <c r="AC38" i="11"/>
  <c r="AB38" i="11"/>
  <c r="AA38" i="11"/>
  <c r="Z38" i="11"/>
  <c r="Y38" i="11"/>
  <c r="X38" i="11"/>
  <c r="W38" i="11"/>
  <c r="V38" i="11"/>
  <c r="U38" i="11"/>
  <c r="T38" i="11"/>
  <c r="S38" i="11"/>
  <c r="R38" i="11"/>
  <c r="Q38" i="11"/>
  <c r="P38" i="11"/>
  <c r="O38" i="11"/>
  <c r="N38" i="11"/>
  <c r="M38" i="11"/>
  <c r="L38" i="11"/>
  <c r="K38" i="11"/>
  <c r="J38" i="11"/>
  <c r="I38" i="11"/>
  <c r="AY37" i="11"/>
  <c r="AX37" i="11"/>
  <c r="AW37" i="11"/>
  <c r="AV37" i="11"/>
  <c r="AU37" i="11"/>
  <c r="AT37" i="11"/>
  <c r="AS37" i="11"/>
  <c r="AR37" i="11"/>
  <c r="AQ37" i="11"/>
  <c r="AP37" i="11"/>
  <c r="AO37" i="11"/>
  <c r="AN37" i="11"/>
  <c r="AM37" i="11"/>
  <c r="AL37" i="11"/>
  <c r="AK37" i="11"/>
  <c r="AJ37" i="11"/>
  <c r="AI37" i="11"/>
  <c r="AH37" i="11"/>
  <c r="AG37" i="11"/>
  <c r="AF37" i="11"/>
  <c r="AE37" i="11"/>
  <c r="AD37" i="11"/>
  <c r="AC37" i="11"/>
  <c r="AB37" i="11"/>
  <c r="AA37" i="11"/>
  <c r="Z37" i="11"/>
  <c r="Y37" i="11"/>
  <c r="X37" i="11"/>
  <c r="W37" i="11"/>
  <c r="V37" i="11"/>
  <c r="U37" i="11"/>
  <c r="T37" i="11"/>
  <c r="S37" i="11"/>
  <c r="R37" i="11"/>
  <c r="Q37" i="11"/>
  <c r="P37" i="11"/>
  <c r="O37" i="11"/>
  <c r="N37" i="11"/>
  <c r="M37" i="11"/>
  <c r="L37" i="11"/>
  <c r="K37" i="11"/>
  <c r="J37" i="11"/>
  <c r="I37" i="11"/>
  <c r="AY36" i="11"/>
  <c r="AX36" i="11"/>
  <c r="AW36" i="11"/>
  <c r="AV36" i="11"/>
  <c r="AU36" i="11"/>
  <c r="AT36" i="11"/>
  <c r="AS36" i="11"/>
  <c r="AR36" i="11"/>
  <c r="AQ36" i="11"/>
  <c r="AP36" i="11"/>
  <c r="AO36" i="11"/>
  <c r="AN36" i="11"/>
  <c r="AM36" i="11"/>
  <c r="AL36" i="11"/>
  <c r="AK36" i="11"/>
  <c r="AJ36" i="11"/>
  <c r="AI36" i="11"/>
  <c r="AH36" i="11"/>
  <c r="AG36" i="11"/>
  <c r="AF36" i="11"/>
  <c r="AE36" i="11"/>
  <c r="AD36" i="11"/>
  <c r="AC36" i="11"/>
  <c r="AB36" i="11"/>
  <c r="AA36" i="11"/>
  <c r="Z36" i="11"/>
  <c r="Y36" i="11"/>
  <c r="X36" i="11"/>
  <c r="W36" i="11"/>
  <c r="V36" i="11"/>
  <c r="U36" i="11"/>
  <c r="T36" i="11"/>
  <c r="S36" i="11"/>
  <c r="R36" i="11"/>
  <c r="Q36" i="11"/>
  <c r="P36" i="11"/>
  <c r="O36" i="11"/>
  <c r="N36" i="11"/>
  <c r="M36" i="11"/>
  <c r="L36" i="11"/>
  <c r="K36" i="11"/>
  <c r="J36" i="11"/>
  <c r="I36" i="11"/>
  <c r="AY35" i="11"/>
  <c r="AX35" i="11"/>
  <c r="AW35" i="11"/>
  <c r="AV35" i="11"/>
  <c r="AU35" i="11"/>
  <c r="AT35" i="11"/>
  <c r="AS35" i="11"/>
  <c r="AR35" i="11"/>
  <c r="AQ35" i="11"/>
  <c r="AP35" i="11"/>
  <c r="AO35" i="11"/>
  <c r="AN35" i="11"/>
  <c r="AM35" i="11"/>
  <c r="AL35" i="11"/>
  <c r="AK35" i="11"/>
  <c r="AJ35" i="11"/>
  <c r="AI35" i="11"/>
  <c r="AH35" i="11"/>
  <c r="AG35" i="11"/>
  <c r="AF35" i="11"/>
  <c r="AE35" i="11"/>
  <c r="AD35" i="11"/>
  <c r="AC35" i="11"/>
  <c r="AB35" i="11"/>
  <c r="AA35" i="11"/>
  <c r="Z35" i="11"/>
  <c r="Y35" i="11"/>
  <c r="X35" i="11"/>
  <c r="W35" i="11"/>
  <c r="V35" i="11"/>
  <c r="U35" i="11"/>
  <c r="T35" i="11"/>
  <c r="S35" i="11"/>
  <c r="R35" i="11"/>
  <c r="Q35" i="11"/>
  <c r="P35" i="11"/>
  <c r="O35" i="11"/>
  <c r="N35" i="11"/>
  <c r="M35" i="11"/>
  <c r="L35" i="11"/>
  <c r="K35" i="11"/>
  <c r="J35" i="11"/>
  <c r="I35" i="11"/>
  <c r="AY34" i="11"/>
  <c r="AX34" i="11"/>
  <c r="AW34" i="11"/>
  <c r="AV34" i="11"/>
  <c r="AU34" i="11"/>
  <c r="AT34" i="11"/>
  <c r="AS34" i="11"/>
  <c r="AR34" i="11"/>
  <c r="AQ34" i="11"/>
  <c r="AP34" i="11"/>
  <c r="AO34" i="11"/>
  <c r="AN34" i="11"/>
  <c r="AM34" i="11"/>
  <c r="AL34" i="11"/>
  <c r="AK34" i="11"/>
  <c r="AJ34" i="11"/>
  <c r="AI34" i="11"/>
  <c r="AH34" i="11"/>
  <c r="AG34" i="11"/>
  <c r="AF34" i="11"/>
  <c r="AE34" i="11"/>
  <c r="AD34" i="11"/>
  <c r="AC34" i="11"/>
  <c r="AB34" i="11"/>
  <c r="AA34" i="11"/>
  <c r="Z34" i="11"/>
  <c r="Y34" i="11"/>
  <c r="X34" i="11"/>
  <c r="W34" i="11"/>
  <c r="V34" i="11"/>
  <c r="U34" i="11"/>
  <c r="T34" i="11"/>
  <c r="S34" i="11"/>
  <c r="R34" i="11"/>
  <c r="Q34" i="11"/>
  <c r="P34" i="11"/>
  <c r="O34" i="11"/>
  <c r="N34" i="11"/>
  <c r="M34" i="11"/>
  <c r="L34" i="11"/>
  <c r="K34" i="11"/>
  <c r="J34" i="11"/>
  <c r="I34" i="11"/>
  <c r="AY33" i="11"/>
  <c r="AX33" i="11"/>
  <c r="AW33" i="11"/>
  <c r="AV33" i="11"/>
  <c r="AU33" i="11"/>
  <c r="AT33" i="11"/>
  <c r="AS33" i="11"/>
  <c r="AR33" i="11"/>
  <c r="AQ33" i="11"/>
  <c r="AP33" i="11"/>
  <c r="AO33" i="11"/>
  <c r="AN33" i="11"/>
  <c r="AM33" i="11"/>
  <c r="AL33" i="11"/>
  <c r="AK33" i="11"/>
  <c r="AJ33" i="11"/>
  <c r="AI33" i="11"/>
  <c r="AH33" i="11"/>
  <c r="AG33" i="11"/>
  <c r="AF33" i="11"/>
  <c r="AE33" i="11"/>
  <c r="AD33" i="11"/>
  <c r="AC33" i="11"/>
  <c r="AB33" i="11"/>
  <c r="AA33" i="11"/>
  <c r="Z33" i="11"/>
  <c r="Y33" i="11"/>
  <c r="X33" i="11"/>
  <c r="W33" i="11"/>
  <c r="V33" i="11"/>
  <c r="U33" i="11"/>
  <c r="T33" i="11"/>
  <c r="S33" i="11"/>
  <c r="R33" i="11"/>
  <c r="Q33" i="11"/>
  <c r="P33" i="11"/>
  <c r="O33" i="11"/>
  <c r="N33" i="11"/>
  <c r="M33" i="11"/>
  <c r="L33" i="11"/>
  <c r="K33" i="11"/>
  <c r="J33" i="11"/>
  <c r="I33" i="11"/>
  <c r="AY32" i="11"/>
  <c r="AX32" i="11"/>
  <c r="AW32" i="11"/>
  <c r="AV32" i="11"/>
  <c r="AU32" i="11"/>
  <c r="AT32" i="11"/>
  <c r="AS32" i="11"/>
  <c r="AR32" i="11"/>
  <c r="AQ32" i="11"/>
  <c r="AP32" i="11"/>
  <c r="AO32" i="11"/>
  <c r="AN32" i="11"/>
  <c r="AM32" i="11"/>
  <c r="AL32" i="11"/>
  <c r="AK32" i="11"/>
  <c r="AJ32" i="11"/>
  <c r="AI32" i="11"/>
  <c r="AH32" i="11"/>
  <c r="AG32" i="11"/>
  <c r="AF32" i="11"/>
  <c r="AE32" i="11"/>
  <c r="AD32" i="11"/>
  <c r="AC32" i="11"/>
  <c r="AB32" i="11"/>
  <c r="AA32" i="11"/>
  <c r="Z32" i="11"/>
  <c r="Y32" i="11"/>
  <c r="X32" i="11"/>
  <c r="W32" i="11"/>
  <c r="V32" i="11"/>
  <c r="U32" i="11"/>
  <c r="T32" i="11"/>
  <c r="S32" i="11"/>
  <c r="R32" i="11"/>
  <c r="Q32" i="11"/>
  <c r="P32" i="11"/>
  <c r="O32" i="11"/>
  <c r="N32" i="11"/>
  <c r="M32" i="11"/>
  <c r="L32" i="11"/>
  <c r="K32" i="11"/>
  <c r="J32" i="11"/>
  <c r="I32" i="11"/>
  <c r="AY31" i="11"/>
  <c r="AX31" i="11"/>
  <c r="AW31" i="11"/>
  <c r="AV31" i="11"/>
  <c r="AU31" i="11"/>
  <c r="AT31" i="11"/>
  <c r="AS31" i="11"/>
  <c r="AR31" i="11"/>
  <c r="AQ31" i="11"/>
  <c r="AP31" i="11"/>
  <c r="AO31" i="11"/>
  <c r="AN31" i="11"/>
  <c r="AM31" i="11"/>
  <c r="AL31" i="11"/>
  <c r="AK31" i="11"/>
  <c r="AJ31" i="11"/>
  <c r="AI31" i="11"/>
  <c r="AH31" i="11"/>
  <c r="AG31" i="11"/>
  <c r="AF31" i="11"/>
  <c r="AE31" i="11"/>
  <c r="AD31" i="11"/>
  <c r="AC31" i="11"/>
  <c r="AB31" i="11"/>
  <c r="AA31" i="11"/>
  <c r="Z31" i="11"/>
  <c r="Y31" i="11"/>
  <c r="X31" i="11"/>
  <c r="W31" i="11"/>
  <c r="V31" i="11"/>
  <c r="U31" i="11"/>
  <c r="T31" i="11"/>
  <c r="S31" i="11"/>
  <c r="R31" i="11"/>
  <c r="Q31" i="11"/>
  <c r="P31" i="11"/>
  <c r="O31" i="11"/>
  <c r="N31" i="11"/>
  <c r="M31" i="11"/>
  <c r="L31" i="11"/>
  <c r="K31" i="11"/>
  <c r="J31" i="11"/>
  <c r="I31" i="11"/>
  <c r="AY30" i="11"/>
  <c r="AX30" i="11"/>
  <c r="AW30" i="11"/>
  <c r="AV30" i="11"/>
  <c r="AU30" i="11"/>
  <c r="AT30" i="11"/>
  <c r="AS30" i="11"/>
  <c r="AR30" i="11"/>
  <c r="AQ30" i="11"/>
  <c r="AP30" i="11"/>
  <c r="AO30" i="11"/>
  <c r="AN30" i="11"/>
  <c r="AM30" i="11"/>
  <c r="AL30" i="11"/>
  <c r="AK30" i="11"/>
  <c r="AJ30" i="11"/>
  <c r="AI30" i="11"/>
  <c r="AH30" i="11"/>
  <c r="AG30" i="11"/>
  <c r="AF30" i="11"/>
  <c r="AE30" i="11"/>
  <c r="AD30" i="11"/>
  <c r="AC30" i="11"/>
  <c r="AB30" i="11"/>
  <c r="AA30" i="11"/>
  <c r="Z30" i="11"/>
  <c r="Y30" i="11"/>
  <c r="X30" i="11"/>
  <c r="W30" i="11"/>
  <c r="V30" i="11"/>
  <c r="U30" i="11"/>
  <c r="T30" i="11"/>
  <c r="S30" i="11"/>
  <c r="R30" i="11"/>
  <c r="Q30" i="11"/>
  <c r="P30" i="11"/>
  <c r="O30" i="11"/>
  <c r="N30" i="11"/>
  <c r="M30" i="11"/>
  <c r="L30" i="11"/>
  <c r="K30" i="11"/>
  <c r="J30" i="11"/>
  <c r="I30" i="11"/>
  <c r="AY29" i="11"/>
  <c r="AX29" i="11"/>
  <c r="AW29" i="11"/>
  <c r="AV29" i="11"/>
  <c r="AU29" i="11"/>
  <c r="AT29" i="11"/>
  <c r="AS29" i="11"/>
  <c r="AR29" i="11"/>
  <c r="AQ29" i="11"/>
  <c r="AP29" i="11"/>
  <c r="AO29" i="11"/>
  <c r="AN29" i="11"/>
  <c r="AM29" i="11"/>
  <c r="AL29" i="11"/>
  <c r="AK29" i="11"/>
  <c r="AJ29" i="11"/>
  <c r="AI29" i="11"/>
  <c r="AH29" i="11"/>
  <c r="AG29" i="11"/>
  <c r="AF29" i="11"/>
  <c r="AE29" i="11"/>
  <c r="AD29" i="11"/>
  <c r="AC29" i="11"/>
  <c r="AB29" i="11"/>
  <c r="AA29" i="11"/>
  <c r="Z29" i="11"/>
  <c r="Y29" i="11"/>
  <c r="X29" i="11"/>
  <c r="W29" i="11"/>
  <c r="V29" i="11"/>
  <c r="U29" i="11"/>
  <c r="T29" i="11"/>
  <c r="S29" i="11"/>
  <c r="R29" i="11"/>
  <c r="Q29" i="11"/>
  <c r="P29" i="11"/>
  <c r="O29" i="11"/>
  <c r="N29" i="11"/>
  <c r="M29" i="11"/>
  <c r="L29" i="11"/>
  <c r="K29" i="11"/>
  <c r="J29" i="11"/>
  <c r="I29" i="11"/>
  <c r="AY28" i="11"/>
  <c r="AX28" i="11"/>
  <c r="AW28" i="11"/>
  <c r="AV28" i="11"/>
  <c r="AU28" i="11"/>
  <c r="AT28" i="11"/>
  <c r="AS28" i="11"/>
  <c r="AR28" i="11"/>
  <c r="AQ28" i="11"/>
  <c r="AP28" i="11"/>
  <c r="AO28" i="11"/>
  <c r="AN28" i="11"/>
  <c r="AM28" i="11"/>
  <c r="AL28" i="11"/>
  <c r="AK28" i="11"/>
  <c r="AJ28" i="11"/>
  <c r="AI28" i="11"/>
  <c r="AH28" i="11"/>
  <c r="AG28" i="11"/>
  <c r="AF28" i="11"/>
  <c r="AE28" i="11"/>
  <c r="AD28" i="11"/>
  <c r="AC28" i="11"/>
  <c r="AB28" i="11"/>
  <c r="AA28" i="11"/>
  <c r="Z28" i="11"/>
  <c r="Y28" i="11"/>
  <c r="X28" i="11"/>
  <c r="W28" i="11"/>
  <c r="V28" i="11"/>
  <c r="U28" i="11"/>
  <c r="T28" i="11"/>
  <c r="S28" i="11"/>
  <c r="R28" i="11"/>
  <c r="Q28" i="11"/>
  <c r="P28" i="11"/>
  <c r="O28" i="11"/>
  <c r="N28" i="11"/>
  <c r="M28" i="11"/>
  <c r="L28" i="11"/>
  <c r="K28" i="11"/>
  <c r="J28" i="11"/>
  <c r="I28" i="11"/>
  <c r="AY27" i="11"/>
  <c r="AX27" i="11"/>
  <c r="AW27" i="11"/>
  <c r="AV27" i="11"/>
  <c r="AU27" i="11"/>
  <c r="AT27" i="11"/>
  <c r="AS27" i="11"/>
  <c r="AR27" i="11"/>
  <c r="AQ27" i="11"/>
  <c r="AP27" i="11"/>
  <c r="AO27" i="11"/>
  <c r="AN27" i="11"/>
  <c r="AM27" i="11"/>
  <c r="AL27" i="11"/>
  <c r="AK27" i="11"/>
  <c r="AJ27" i="11"/>
  <c r="AI27" i="11"/>
  <c r="AH27" i="11"/>
  <c r="AG27" i="11"/>
  <c r="AF27" i="11"/>
  <c r="AE27" i="11"/>
  <c r="AD27" i="11"/>
  <c r="AC27" i="11"/>
  <c r="AB27" i="11"/>
  <c r="AA27" i="11"/>
  <c r="Z27" i="11"/>
  <c r="Y27" i="11"/>
  <c r="X27" i="11"/>
  <c r="W27" i="11"/>
  <c r="V27" i="11"/>
  <c r="U27" i="11"/>
  <c r="T27" i="11"/>
  <c r="S27" i="11"/>
  <c r="R27" i="11"/>
  <c r="Q27" i="11"/>
  <c r="P27" i="11"/>
  <c r="O27" i="11"/>
  <c r="N27" i="11"/>
  <c r="M27" i="11"/>
  <c r="L27" i="11"/>
  <c r="K27" i="11"/>
  <c r="J27" i="11"/>
  <c r="I27" i="11"/>
  <c r="AY26" i="11"/>
  <c r="AX26" i="11"/>
  <c r="AW26" i="11"/>
  <c r="AV26" i="11"/>
  <c r="AU26" i="11"/>
  <c r="AT26" i="11"/>
  <c r="AS26" i="11"/>
  <c r="AR26" i="11"/>
  <c r="AQ26" i="11"/>
  <c r="AP26" i="11"/>
  <c r="AO26" i="11"/>
  <c r="AN26" i="11"/>
  <c r="AM26" i="11"/>
  <c r="AL26" i="11"/>
  <c r="AK26" i="11"/>
  <c r="AJ26" i="11"/>
  <c r="AI26" i="11"/>
  <c r="AH26" i="11"/>
  <c r="AG26" i="11"/>
  <c r="AF26" i="11"/>
  <c r="AE26" i="11"/>
  <c r="AD26" i="11"/>
  <c r="AC26" i="11"/>
  <c r="AB26" i="11"/>
  <c r="AA26" i="11"/>
  <c r="Z26" i="11"/>
  <c r="Y26" i="11"/>
  <c r="X26" i="11"/>
  <c r="W26" i="11"/>
  <c r="V26" i="11"/>
  <c r="U26" i="11"/>
  <c r="T26" i="11"/>
  <c r="S26" i="11"/>
  <c r="R26" i="11"/>
  <c r="Q26" i="11"/>
  <c r="P26" i="11"/>
  <c r="O26" i="11"/>
  <c r="N26" i="11"/>
  <c r="M26" i="11"/>
  <c r="L26" i="11"/>
  <c r="K26" i="11"/>
  <c r="J26" i="11"/>
  <c r="I26" i="11"/>
  <c r="AY25" i="11"/>
  <c r="AX25" i="11"/>
  <c r="AW25" i="11"/>
  <c r="AV25" i="11"/>
  <c r="AU25" i="11"/>
  <c r="AT25" i="11"/>
  <c r="AS25" i="11"/>
  <c r="AR25" i="11"/>
  <c r="AQ25" i="11"/>
  <c r="AP25" i="11"/>
  <c r="AO25" i="11"/>
  <c r="AN25" i="11"/>
  <c r="AM25" i="11"/>
  <c r="AL25" i="11"/>
  <c r="AK25" i="11"/>
  <c r="AJ25" i="11"/>
  <c r="AI25" i="11"/>
  <c r="AH25" i="11"/>
  <c r="AG25" i="11"/>
  <c r="AF25" i="11"/>
  <c r="AE25" i="11"/>
  <c r="AD25" i="11"/>
  <c r="AC25" i="11"/>
  <c r="AB25" i="11"/>
  <c r="AA25" i="11"/>
  <c r="Z25" i="11"/>
  <c r="Y25" i="11"/>
  <c r="X25" i="11"/>
  <c r="W25" i="11"/>
  <c r="V25" i="11"/>
  <c r="U25" i="11"/>
  <c r="T25" i="11"/>
  <c r="S25" i="11"/>
  <c r="R25" i="11"/>
  <c r="Q25" i="11"/>
  <c r="P25" i="11"/>
  <c r="O25" i="11"/>
  <c r="N25" i="11"/>
  <c r="M25" i="11"/>
  <c r="L25" i="11"/>
  <c r="K25" i="11"/>
  <c r="J25" i="11"/>
  <c r="I25" i="11"/>
  <c r="AY24" i="11"/>
  <c r="AX24" i="11"/>
  <c r="AW24" i="11"/>
  <c r="AV24" i="11"/>
  <c r="AU24" i="11"/>
  <c r="AT24" i="11"/>
  <c r="AS24" i="11"/>
  <c r="AR24" i="11"/>
  <c r="AQ24" i="11"/>
  <c r="AP24" i="11"/>
  <c r="AO24" i="11"/>
  <c r="AN24" i="11"/>
  <c r="AM24" i="11"/>
  <c r="AL24" i="11"/>
  <c r="AK24" i="11"/>
  <c r="AJ24" i="11"/>
  <c r="AI24" i="11"/>
  <c r="AH24" i="11"/>
  <c r="AG24" i="11"/>
  <c r="AF24" i="11"/>
  <c r="AE24" i="11"/>
  <c r="AD24" i="11"/>
  <c r="AC24" i="11"/>
  <c r="AB24" i="11"/>
  <c r="AA24" i="11"/>
  <c r="Z24" i="11"/>
  <c r="Y24" i="11"/>
  <c r="X24" i="11"/>
  <c r="W24" i="11"/>
  <c r="V24" i="11"/>
  <c r="U24" i="11"/>
  <c r="T24" i="11"/>
  <c r="S24" i="11"/>
  <c r="R24" i="11"/>
  <c r="Q24" i="11"/>
  <c r="P24" i="11"/>
  <c r="O24" i="11"/>
  <c r="N24" i="11"/>
  <c r="M24" i="11"/>
  <c r="L24" i="11"/>
  <c r="K24" i="11"/>
  <c r="J24" i="11"/>
  <c r="I24" i="11"/>
  <c r="AY23" i="11"/>
  <c r="AX23" i="11"/>
  <c r="AW23" i="11"/>
  <c r="AV23" i="11"/>
  <c r="AU23" i="11"/>
  <c r="AT23" i="11"/>
  <c r="AS23" i="11"/>
  <c r="AR23" i="11"/>
  <c r="AQ23" i="11"/>
  <c r="AP23" i="11"/>
  <c r="AO23" i="11"/>
  <c r="AN23" i="11"/>
  <c r="AM23" i="11"/>
  <c r="AL23" i="11"/>
  <c r="AK23" i="11"/>
  <c r="AJ23" i="11"/>
  <c r="AI23" i="11"/>
  <c r="AH23" i="11"/>
  <c r="AG23" i="11"/>
  <c r="AF23" i="11"/>
  <c r="AE23" i="11"/>
  <c r="AD23" i="11"/>
  <c r="AC23" i="11"/>
  <c r="AB23" i="11"/>
  <c r="AA23" i="11"/>
  <c r="Z23" i="11"/>
  <c r="Y23" i="11"/>
  <c r="X23" i="11"/>
  <c r="W23" i="11"/>
  <c r="V23" i="11"/>
  <c r="U23" i="11"/>
  <c r="T23" i="11"/>
  <c r="S23" i="11"/>
  <c r="R23" i="11"/>
  <c r="Q23" i="11"/>
  <c r="P23" i="11"/>
  <c r="O23" i="11"/>
  <c r="N23" i="11"/>
  <c r="M23" i="11"/>
  <c r="L23" i="11"/>
  <c r="K23" i="11"/>
  <c r="J23" i="11"/>
  <c r="I23" i="11"/>
  <c r="AY22" i="11"/>
  <c r="AX22" i="11"/>
  <c r="AW22" i="11"/>
  <c r="AV22" i="11"/>
  <c r="AU22" i="11"/>
  <c r="AT22" i="11"/>
  <c r="AS22" i="11"/>
  <c r="AR22" i="11"/>
  <c r="AQ22" i="11"/>
  <c r="AP22" i="11"/>
  <c r="AO22" i="11"/>
  <c r="AN22" i="11"/>
  <c r="AM22" i="11"/>
  <c r="AL22" i="11"/>
  <c r="AK22" i="11"/>
  <c r="AJ22" i="11"/>
  <c r="AI22" i="11"/>
  <c r="AH22" i="11"/>
  <c r="AG22" i="11"/>
  <c r="AF22" i="11"/>
  <c r="AE22" i="11"/>
  <c r="AD22" i="11"/>
  <c r="AC22" i="11"/>
  <c r="AB22" i="11"/>
  <c r="AA22" i="11"/>
  <c r="Z22" i="11"/>
  <c r="Y22" i="11"/>
  <c r="X22" i="11"/>
  <c r="W22" i="11"/>
  <c r="V22" i="11"/>
  <c r="U22" i="11"/>
  <c r="T22" i="11"/>
  <c r="S22" i="11"/>
  <c r="R22" i="11"/>
  <c r="Q22" i="11"/>
  <c r="P22" i="11"/>
  <c r="O22" i="11"/>
  <c r="N22" i="11"/>
  <c r="M22" i="11"/>
  <c r="L22" i="11"/>
  <c r="K22" i="11"/>
  <c r="J22" i="11"/>
  <c r="I22" i="11"/>
  <c r="AY21" i="11"/>
  <c r="AX21" i="11"/>
  <c r="AW21" i="11"/>
  <c r="AV21" i="11"/>
  <c r="AU21" i="11"/>
  <c r="AT21" i="11"/>
  <c r="AS21" i="11"/>
  <c r="AR21" i="11"/>
  <c r="AQ21" i="11"/>
  <c r="AP21" i="11"/>
  <c r="AO21" i="11"/>
  <c r="AN21" i="11"/>
  <c r="AM21" i="11"/>
  <c r="AL21" i="11"/>
  <c r="AK21" i="11"/>
  <c r="AJ21" i="11"/>
  <c r="AI21" i="11"/>
  <c r="AH21" i="11"/>
  <c r="AG21" i="11"/>
  <c r="AF21" i="11"/>
  <c r="AE21" i="11"/>
  <c r="AD21" i="11"/>
  <c r="AC21" i="11"/>
  <c r="AB21" i="11"/>
  <c r="AA21" i="11"/>
  <c r="Z21" i="11"/>
  <c r="Y21" i="11"/>
  <c r="X21" i="11"/>
  <c r="W21" i="11"/>
  <c r="V21" i="11"/>
  <c r="U21" i="11"/>
  <c r="T21" i="11"/>
  <c r="S21" i="11"/>
  <c r="R21" i="11"/>
  <c r="Q21" i="11"/>
  <c r="P21" i="11"/>
  <c r="O21" i="11"/>
  <c r="N21" i="11"/>
  <c r="M21" i="11"/>
  <c r="L21" i="11"/>
  <c r="K21" i="11"/>
  <c r="J21" i="11"/>
  <c r="I21" i="11"/>
  <c r="AY20" i="11"/>
  <c r="AX20" i="11"/>
  <c r="AW20" i="11"/>
  <c r="AV20" i="11"/>
  <c r="AU20" i="11"/>
  <c r="AT20" i="11"/>
  <c r="AS20" i="11"/>
  <c r="AR20" i="11"/>
  <c r="AQ20" i="11"/>
  <c r="AP20" i="11"/>
  <c r="AO20" i="11"/>
  <c r="AN20" i="11"/>
  <c r="AM20" i="11"/>
  <c r="AL20" i="11"/>
  <c r="AK20" i="11"/>
  <c r="AJ20" i="11"/>
  <c r="AI20" i="11"/>
  <c r="AH20" i="11"/>
  <c r="AG20" i="11"/>
  <c r="AF20" i="11"/>
  <c r="AE20" i="11"/>
  <c r="AD20" i="11"/>
  <c r="AC20" i="11"/>
  <c r="AB20" i="11"/>
  <c r="AA20" i="11"/>
  <c r="Z20" i="11"/>
  <c r="Y20" i="11"/>
  <c r="X20" i="11"/>
  <c r="W20" i="11"/>
  <c r="V20" i="11"/>
  <c r="U20" i="11"/>
  <c r="T20" i="11"/>
  <c r="S20" i="11"/>
  <c r="R20" i="11"/>
  <c r="Q20" i="11"/>
  <c r="P20" i="11"/>
  <c r="O20" i="11"/>
  <c r="N20" i="11"/>
  <c r="M20" i="11"/>
  <c r="L20" i="11"/>
  <c r="K20" i="11"/>
  <c r="J20" i="11"/>
  <c r="I20" i="11"/>
  <c r="AY19" i="11"/>
  <c r="AX19" i="11"/>
  <c r="AW19" i="11"/>
  <c r="AV19" i="11"/>
  <c r="AU19" i="11"/>
  <c r="AT19" i="11"/>
  <c r="AS19" i="11"/>
  <c r="AR19" i="11"/>
  <c r="AQ19" i="11"/>
  <c r="AP19" i="11"/>
  <c r="AO19" i="11"/>
  <c r="AN19" i="11"/>
  <c r="AM19" i="11"/>
  <c r="AL19" i="11"/>
  <c r="AK19" i="11"/>
  <c r="AJ19" i="11"/>
  <c r="AI19" i="11"/>
  <c r="AH19" i="11"/>
  <c r="AG19" i="11"/>
  <c r="AF19" i="11"/>
  <c r="AE19" i="11"/>
  <c r="AD19" i="11"/>
  <c r="AC19" i="11"/>
  <c r="AB19" i="11"/>
  <c r="AA19" i="11"/>
  <c r="Z19" i="11"/>
  <c r="Y19" i="11"/>
  <c r="X19" i="11"/>
  <c r="W19" i="11"/>
  <c r="V19" i="11"/>
  <c r="U19" i="11"/>
  <c r="T19" i="11"/>
  <c r="S19" i="11"/>
  <c r="R19" i="11"/>
  <c r="Q19" i="11"/>
  <c r="P19" i="11"/>
  <c r="O19" i="11"/>
  <c r="N19" i="11"/>
  <c r="M19" i="11"/>
  <c r="L19" i="11"/>
  <c r="K19" i="11"/>
  <c r="J19" i="11"/>
  <c r="I19" i="11"/>
  <c r="AY18" i="11"/>
  <c r="AX18" i="11"/>
  <c r="AW18" i="11"/>
  <c r="AV18" i="11"/>
  <c r="AU18" i="11"/>
  <c r="AT18" i="11"/>
  <c r="AS18" i="11"/>
  <c r="AR18" i="11"/>
  <c r="AQ18" i="11"/>
  <c r="AP18" i="11"/>
  <c r="AO18" i="11"/>
  <c r="AN18" i="11"/>
  <c r="AM18" i="11"/>
  <c r="AL18" i="11"/>
  <c r="AK18" i="11"/>
  <c r="AJ18" i="11"/>
  <c r="AI18" i="11"/>
  <c r="AH18" i="11"/>
  <c r="AG18" i="11"/>
  <c r="AF18" i="11"/>
  <c r="AE18" i="11"/>
  <c r="AD18" i="11"/>
  <c r="AC18" i="11"/>
  <c r="AB18" i="11"/>
  <c r="AA18" i="11"/>
  <c r="Z18" i="11"/>
  <c r="Y18" i="11"/>
  <c r="X18" i="11"/>
  <c r="W18" i="11"/>
  <c r="V18" i="11"/>
  <c r="U18" i="11"/>
  <c r="T18" i="11"/>
  <c r="S18" i="11"/>
  <c r="R18" i="11"/>
  <c r="Q18" i="11"/>
  <c r="P18" i="11"/>
  <c r="O18" i="11"/>
  <c r="N18" i="11"/>
  <c r="M18" i="11"/>
  <c r="L18" i="11"/>
  <c r="K18" i="11"/>
  <c r="J18" i="11"/>
  <c r="I18" i="11"/>
  <c r="AY17" i="11"/>
  <c r="AX17" i="11"/>
  <c r="AW17" i="11"/>
  <c r="AV17" i="11"/>
  <c r="AU17" i="11"/>
  <c r="AT17" i="11"/>
  <c r="AS17" i="11"/>
  <c r="AR17" i="11"/>
  <c r="AQ17" i="11"/>
  <c r="AP17" i="11"/>
  <c r="AO17" i="11"/>
  <c r="AN17" i="11"/>
  <c r="AM17" i="11"/>
  <c r="AL17" i="11"/>
  <c r="AK17" i="11"/>
  <c r="AJ17" i="11"/>
  <c r="AI17" i="11"/>
  <c r="AH17" i="11"/>
  <c r="AG17" i="11"/>
  <c r="AF17" i="11"/>
  <c r="AE17" i="11"/>
  <c r="AD17" i="11"/>
  <c r="AC17" i="11"/>
  <c r="AB17" i="11"/>
  <c r="AA17" i="11"/>
  <c r="Z17" i="11"/>
  <c r="Y17" i="11"/>
  <c r="X17" i="11"/>
  <c r="W17" i="11"/>
  <c r="V17" i="11"/>
  <c r="U17" i="11"/>
  <c r="T17" i="11"/>
  <c r="S17" i="11"/>
  <c r="R17" i="11"/>
  <c r="Q17" i="11"/>
  <c r="P17" i="11"/>
  <c r="O17" i="11"/>
  <c r="N17" i="11"/>
  <c r="M17" i="11"/>
  <c r="L17" i="11"/>
  <c r="K17" i="11"/>
  <c r="J17" i="11"/>
  <c r="I17" i="11"/>
  <c r="AY16" i="11"/>
  <c r="AX16" i="11"/>
  <c r="AW16" i="11"/>
  <c r="AV16" i="11"/>
  <c r="AU16" i="11"/>
  <c r="AT16" i="11"/>
  <c r="AS16" i="11"/>
  <c r="AR16" i="11"/>
  <c r="AQ16" i="11"/>
  <c r="AP16" i="11"/>
  <c r="AO16" i="11"/>
  <c r="AN16" i="11"/>
  <c r="AM16" i="11"/>
  <c r="AL16" i="11"/>
  <c r="AK16" i="11"/>
  <c r="AJ16" i="11"/>
  <c r="AI16" i="11"/>
  <c r="AH16" i="11"/>
  <c r="AG16" i="11"/>
  <c r="AF16" i="11"/>
  <c r="AE16" i="11"/>
  <c r="AD16" i="11"/>
  <c r="AC16" i="11"/>
  <c r="AB16" i="11"/>
  <c r="AA16" i="11"/>
  <c r="Z16" i="11"/>
  <c r="Y16" i="11"/>
  <c r="X16" i="11"/>
  <c r="W16" i="11"/>
  <c r="V16" i="11"/>
  <c r="U16" i="11"/>
  <c r="T16" i="11"/>
  <c r="S16" i="11"/>
  <c r="R16" i="11"/>
  <c r="Q16" i="11"/>
  <c r="P16" i="11"/>
  <c r="O16" i="11"/>
  <c r="N16" i="11"/>
  <c r="M16" i="11"/>
  <c r="L16" i="11"/>
  <c r="K16" i="11"/>
  <c r="J16" i="11"/>
  <c r="I16" i="11"/>
  <c r="AY15" i="11"/>
  <c r="AX15" i="11"/>
  <c r="AW15" i="11"/>
  <c r="AV15" i="11"/>
  <c r="AU15" i="11"/>
  <c r="AT15" i="11"/>
  <c r="AS15" i="11"/>
  <c r="AR15" i="11"/>
  <c r="AQ15" i="11"/>
  <c r="AP15" i="11"/>
  <c r="AO15" i="11"/>
  <c r="AN15" i="11"/>
  <c r="AM15" i="11"/>
  <c r="AL15" i="11"/>
  <c r="AK15" i="11"/>
  <c r="AJ15" i="11"/>
  <c r="AI15" i="11"/>
  <c r="AH15" i="11"/>
  <c r="AG15" i="11"/>
  <c r="AF15" i="11"/>
  <c r="AE15" i="11"/>
  <c r="AD15" i="11"/>
  <c r="AC15" i="11"/>
  <c r="AB15" i="11"/>
  <c r="AA15" i="11"/>
  <c r="Z15" i="11"/>
  <c r="Y15" i="11"/>
  <c r="X15" i="11"/>
  <c r="W15" i="11"/>
  <c r="V15" i="11"/>
  <c r="U15" i="11"/>
  <c r="T15" i="11"/>
  <c r="S15" i="11"/>
  <c r="R15" i="11"/>
  <c r="Q15" i="11"/>
  <c r="P15" i="11"/>
  <c r="O15" i="11"/>
  <c r="N15" i="11"/>
  <c r="M15" i="11"/>
  <c r="L15" i="11"/>
  <c r="K15" i="11"/>
  <c r="J15" i="11"/>
  <c r="I15" i="11"/>
  <c r="AY14" i="11"/>
  <c r="AX14" i="11"/>
  <c r="AW14" i="11"/>
  <c r="AV14" i="11"/>
  <c r="AU14" i="11"/>
  <c r="AT14" i="11"/>
  <c r="AS14" i="11"/>
  <c r="AR14" i="11"/>
  <c r="AQ14" i="11"/>
  <c r="AP14" i="11"/>
  <c r="AO14" i="11"/>
  <c r="AN14" i="11"/>
  <c r="AM14" i="11"/>
  <c r="AL14" i="11"/>
  <c r="AK14" i="11"/>
  <c r="AJ14" i="11"/>
  <c r="AI14" i="11"/>
  <c r="AH14" i="11"/>
  <c r="AG14" i="11"/>
  <c r="AF14" i="11"/>
  <c r="AE14" i="11"/>
  <c r="AD14" i="11"/>
  <c r="AC14" i="11"/>
  <c r="AB14" i="11"/>
  <c r="AA14" i="11"/>
  <c r="Z14" i="11"/>
  <c r="Y14" i="11"/>
  <c r="X14" i="11"/>
  <c r="W14" i="11"/>
  <c r="V14" i="11"/>
  <c r="U14" i="11"/>
  <c r="T14" i="11"/>
  <c r="S14" i="11"/>
  <c r="R14" i="11"/>
  <c r="Q14" i="11"/>
  <c r="P14" i="11"/>
  <c r="O14" i="11"/>
  <c r="N14" i="11"/>
  <c r="M14" i="11"/>
  <c r="L14" i="11"/>
  <c r="K14" i="11"/>
  <c r="J14" i="11"/>
  <c r="I14" i="11"/>
  <c r="AY13" i="11"/>
  <c r="AX13" i="11"/>
  <c r="AW13" i="11"/>
  <c r="AV13" i="11"/>
  <c r="AU13" i="11"/>
  <c r="AT13" i="11"/>
  <c r="AS13" i="11"/>
  <c r="AR13" i="11"/>
  <c r="AQ13" i="11"/>
  <c r="AP13" i="11"/>
  <c r="AO13" i="11"/>
  <c r="AN13" i="11"/>
  <c r="AM13" i="11"/>
  <c r="AL13" i="11"/>
  <c r="AK13" i="11"/>
  <c r="AJ13" i="11"/>
  <c r="AI13" i="11"/>
  <c r="AH13" i="11"/>
  <c r="AG13" i="11"/>
  <c r="AF13" i="11"/>
  <c r="AE13" i="11"/>
  <c r="AD13" i="11"/>
  <c r="AC13" i="11"/>
  <c r="AB13" i="11"/>
  <c r="AA13" i="11"/>
  <c r="Z13" i="11"/>
  <c r="Y13" i="11"/>
  <c r="X13" i="11"/>
  <c r="W13" i="11"/>
  <c r="V13" i="11"/>
  <c r="U13" i="11"/>
  <c r="T13" i="11"/>
  <c r="S13" i="11"/>
  <c r="R13" i="11"/>
  <c r="Q13" i="11"/>
  <c r="P13" i="11"/>
  <c r="O13" i="11"/>
  <c r="N13" i="11"/>
  <c r="M13" i="11"/>
  <c r="L13" i="11"/>
  <c r="K13" i="11"/>
  <c r="J13" i="11"/>
  <c r="I13" i="11"/>
  <c r="AY12" i="11"/>
  <c r="AX12" i="11"/>
  <c r="AW12" i="11"/>
  <c r="AV12" i="11"/>
  <c r="AU12" i="11"/>
  <c r="AT12" i="11"/>
  <c r="AS12" i="11"/>
  <c r="AR12" i="11"/>
  <c r="AQ12" i="11"/>
  <c r="AP12" i="11"/>
  <c r="AO12" i="11"/>
  <c r="AN12" i="11"/>
  <c r="AM12" i="11"/>
  <c r="AL12" i="11"/>
  <c r="AK12" i="11"/>
  <c r="AJ12" i="11"/>
  <c r="AI12" i="11"/>
  <c r="AH12" i="11"/>
  <c r="AG12" i="11"/>
  <c r="AF12" i="11"/>
  <c r="AE12" i="11"/>
  <c r="AD12" i="11"/>
  <c r="AC12" i="11"/>
  <c r="AB12" i="11"/>
  <c r="AA12" i="11"/>
  <c r="Z12" i="11"/>
  <c r="Y12" i="11"/>
  <c r="X12" i="11"/>
  <c r="W12" i="11"/>
  <c r="V12" i="11"/>
  <c r="U12" i="11"/>
  <c r="T12" i="11"/>
  <c r="S12" i="11"/>
  <c r="R12" i="11"/>
  <c r="Q12" i="11"/>
  <c r="P12" i="11"/>
  <c r="O12" i="11"/>
  <c r="N12" i="11"/>
  <c r="M12" i="11"/>
  <c r="L12" i="11"/>
  <c r="K12" i="11"/>
  <c r="J12" i="11"/>
  <c r="I12" i="11"/>
  <c r="AY11" i="11"/>
  <c r="AX11" i="11"/>
  <c r="AW11" i="11"/>
  <c r="AV11" i="11"/>
  <c r="AU11" i="11"/>
  <c r="AT11" i="11"/>
  <c r="AS11" i="11"/>
  <c r="AR11" i="11"/>
  <c r="AQ11" i="11"/>
  <c r="AP11" i="11"/>
  <c r="AO11" i="11"/>
  <c r="AN11" i="11"/>
  <c r="AM11" i="11"/>
  <c r="AL11" i="11"/>
  <c r="AK11" i="11"/>
  <c r="AJ11" i="11"/>
  <c r="AI11" i="11"/>
  <c r="AH11" i="11"/>
  <c r="AG11" i="11"/>
  <c r="AF11" i="11"/>
  <c r="AE11" i="11"/>
  <c r="AD11" i="11"/>
  <c r="AC11" i="11"/>
  <c r="AB11" i="11"/>
  <c r="AA11" i="11"/>
  <c r="Z11" i="11"/>
  <c r="Y11" i="11"/>
  <c r="X11" i="11"/>
  <c r="W11" i="11"/>
  <c r="V11" i="11"/>
  <c r="U11" i="11"/>
  <c r="T11" i="11"/>
  <c r="S11" i="11"/>
  <c r="R11" i="11"/>
  <c r="Q11" i="11"/>
  <c r="P11" i="11"/>
  <c r="O11" i="11"/>
  <c r="N11" i="11"/>
  <c r="M11" i="11"/>
  <c r="L11" i="11"/>
  <c r="K11" i="11"/>
  <c r="J11" i="11"/>
  <c r="I11" i="11"/>
  <c r="AY10" i="11"/>
  <c r="AX10" i="11"/>
  <c r="AW10" i="11"/>
  <c r="AV10" i="11"/>
  <c r="AU10" i="11"/>
  <c r="AT10" i="11"/>
  <c r="AS10" i="11"/>
  <c r="AR10" i="11"/>
  <c r="AQ10" i="11"/>
  <c r="AP10" i="11"/>
  <c r="AO10" i="11"/>
  <c r="AN10" i="11"/>
  <c r="AM10" i="11"/>
  <c r="AL10" i="11"/>
  <c r="AK10" i="11"/>
  <c r="AJ10" i="11"/>
  <c r="AI10" i="11"/>
  <c r="AH10" i="11"/>
  <c r="AG10" i="11"/>
  <c r="AF10" i="11"/>
  <c r="AE10" i="11"/>
  <c r="AD10" i="11"/>
  <c r="AC10" i="11"/>
  <c r="AB10" i="11"/>
  <c r="AA10" i="11"/>
  <c r="Z10" i="11"/>
  <c r="Y10" i="11"/>
  <c r="X10" i="11"/>
  <c r="W10" i="11"/>
  <c r="V10" i="11"/>
  <c r="U10" i="11"/>
  <c r="T10" i="11"/>
  <c r="S10" i="11"/>
  <c r="R10" i="11"/>
  <c r="Q10" i="11"/>
  <c r="P10" i="11"/>
  <c r="O10" i="11"/>
  <c r="N10" i="11"/>
  <c r="M10" i="11"/>
  <c r="L10" i="11"/>
  <c r="K10" i="11"/>
  <c r="J10" i="11"/>
  <c r="I10" i="11"/>
  <c r="AY9" i="11"/>
  <c r="AX9" i="11"/>
  <c r="AW9" i="11"/>
  <c r="AV9" i="11"/>
  <c r="AU9" i="11"/>
  <c r="AT9" i="11"/>
  <c r="AS9" i="11"/>
  <c r="AR9" i="11"/>
  <c r="AQ9" i="11"/>
  <c r="AP9" i="11"/>
  <c r="AO9" i="11"/>
  <c r="AN9" i="11"/>
  <c r="AM9" i="11"/>
  <c r="AL9" i="11"/>
  <c r="AK9" i="11"/>
  <c r="AJ9" i="11"/>
  <c r="AI9" i="11"/>
  <c r="AH9" i="11"/>
  <c r="AG9" i="11"/>
  <c r="AF9" i="11"/>
  <c r="AE9" i="11"/>
  <c r="AD9" i="11"/>
  <c r="AC9" i="11"/>
  <c r="AB9" i="11"/>
  <c r="AA9" i="11"/>
  <c r="Z9" i="11"/>
  <c r="Y9" i="11"/>
  <c r="X9" i="11"/>
  <c r="W9" i="11"/>
  <c r="V9" i="11"/>
  <c r="U9" i="11"/>
  <c r="T9" i="11"/>
  <c r="S9" i="11"/>
  <c r="R9" i="11"/>
  <c r="Q9" i="11"/>
  <c r="P9" i="11"/>
  <c r="O9" i="11"/>
  <c r="N9" i="11"/>
  <c r="M9" i="11"/>
  <c r="L9" i="11"/>
  <c r="K9" i="11"/>
  <c r="J9" i="11"/>
  <c r="I9" i="11"/>
  <c r="AY8" i="11"/>
  <c r="AY92" i="11" s="1"/>
  <c r="AX8" i="11"/>
  <c r="AX92" i="11" s="1"/>
  <c r="AW8" i="11"/>
  <c r="AW92" i="11" s="1"/>
  <c r="AV8" i="11"/>
  <c r="AV92" i="11" s="1"/>
  <c r="AU8" i="11"/>
  <c r="AU92" i="11" s="1"/>
  <c r="AT8" i="11"/>
  <c r="AT92" i="11" s="1"/>
  <c r="AS8" i="11"/>
  <c r="AS92" i="11" s="1"/>
  <c r="AR8" i="11"/>
  <c r="AR92" i="11" s="1"/>
  <c r="AQ8" i="11"/>
  <c r="AQ92" i="11" s="1"/>
  <c r="AP8" i="11"/>
  <c r="AP92" i="11" s="1"/>
  <c r="AO8" i="11"/>
  <c r="AO92" i="11" s="1"/>
  <c r="AN8" i="11"/>
  <c r="AN92" i="11" s="1"/>
  <c r="AM8" i="11"/>
  <c r="AM92" i="11" s="1"/>
  <c r="AL8" i="11"/>
  <c r="AL92" i="11" s="1"/>
  <c r="AK8" i="11"/>
  <c r="AK92" i="11" s="1"/>
  <c r="AJ8" i="11"/>
  <c r="AJ92" i="11" s="1"/>
  <c r="AI8" i="11"/>
  <c r="AI92" i="11" s="1"/>
  <c r="AH8" i="11"/>
  <c r="AH92" i="11" s="1"/>
  <c r="AG8" i="11"/>
  <c r="AG92" i="11" s="1"/>
  <c r="AF8" i="11"/>
  <c r="AF92" i="11" s="1"/>
  <c r="AE8" i="11"/>
  <c r="AE92" i="11" s="1"/>
  <c r="AD8" i="11"/>
  <c r="AD92" i="11" s="1"/>
  <c r="AC8" i="11"/>
  <c r="AC92" i="11" s="1"/>
  <c r="AB8" i="11"/>
  <c r="AB92" i="11" s="1"/>
  <c r="AA8" i="11"/>
  <c r="AA92" i="11" s="1"/>
  <c r="Z8" i="11"/>
  <c r="Z92" i="11" s="1"/>
  <c r="Y8" i="11"/>
  <c r="Y92" i="11" s="1"/>
  <c r="X8" i="11"/>
  <c r="X92" i="11" s="1"/>
  <c r="W8" i="11"/>
  <c r="W92" i="11" s="1"/>
  <c r="V8" i="11"/>
  <c r="V92" i="11" s="1"/>
  <c r="U8" i="11"/>
  <c r="U92" i="11" s="1"/>
  <c r="T8" i="11"/>
  <c r="T92" i="11" s="1"/>
  <c r="S8" i="11"/>
  <c r="S92" i="11" s="1"/>
  <c r="R8" i="11"/>
  <c r="R92" i="11" s="1"/>
  <c r="Q8" i="11"/>
  <c r="Q92" i="11" s="1"/>
  <c r="P8" i="11"/>
  <c r="P92" i="11" s="1"/>
  <c r="O8" i="11"/>
  <c r="O92" i="11" s="1"/>
  <c r="N8" i="11"/>
  <c r="N92" i="11" s="1"/>
  <c r="M8" i="11"/>
  <c r="M92" i="11" s="1"/>
  <c r="L8" i="11"/>
  <c r="L92" i="11" s="1"/>
  <c r="K8" i="11"/>
  <c r="K92" i="11" s="1"/>
  <c r="J8" i="11"/>
  <c r="J92" i="11" s="1"/>
  <c r="I8" i="11"/>
  <c r="I92" i="11" s="1"/>
  <c r="H8" i="11"/>
  <c r="H92" i="11" s="1"/>
  <c r="H6" i="11" s="1"/>
  <c r="G6" i="11"/>
  <c r="F6" i="11"/>
  <c r="D6" i="11"/>
  <c r="D5" i="11"/>
  <c r="C4" i="11"/>
  <c r="C3" i="11"/>
  <c r="B133" i="11" l="1"/>
  <c r="A2" i="11" s="1"/>
  <c r="F98" i="11"/>
  <c r="F5" i="11" s="1"/>
  <c r="H9" i="11"/>
  <c r="H10" i="11" s="1"/>
  <c r="H11" i="11" s="1"/>
  <c r="H12" i="11" s="1"/>
  <c r="H13" i="11" s="1"/>
  <c r="H14" i="11" s="1"/>
  <c r="H15" i="11" s="1"/>
  <c r="H16" i="11" s="1"/>
  <c r="H17" i="11" s="1"/>
  <c r="H18" i="11" s="1"/>
  <c r="H19" i="11" s="1"/>
  <c r="H20" i="11" s="1"/>
  <c r="H21" i="11" s="1"/>
  <c r="H22" i="11" s="1"/>
  <c r="H23" i="11" s="1"/>
  <c r="H24" i="11" s="1"/>
  <c r="H25" i="11" s="1"/>
  <c r="H26" i="11" s="1"/>
  <c r="H27" i="11" s="1"/>
  <c r="H28" i="11" s="1"/>
  <c r="H29" i="11" s="1"/>
  <c r="H30" i="11" s="1"/>
  <c r="H31" i="11" s="1"/>
  <c r="H32" i="11" s="1"/>
  <c r="H33" i="11" s="1"/>
  <c r="H34" i="11" s="1"/>
  <c r="H35" i="11" s="1"/>
  <c r="H36" i="11" s="1"/>
  <c r="H37" i="11" s="1"/>
  <c r="H38" i="11" s="1"/>
  <c r="H39" i="11" s="1"/>
  <c r="H40" i="11" s="1"/>
  <c r="H41" i="11" s="1"/>
  <c r="H42" i="11" s="1"/>
  <c r="H43" i="11" s="1"/>
  <c r="H44" i="11" s="1"/>
  <c r="H45" i="11" s="1"/>
  <c r="H46" i="11" s="1"/>
  <c r="H47" i="11" s="1"/>
  <c r="H48" i="11" s="1"/>
  <c r="H49" i="11" s="1"/>
  <c r="H50" i="11" s="1"/>
  <c r="H51" i="11" s="1"/>
  <c r="H52" i="11" s="1"/>
  <c r="H53" i="11" s="1"/>
  <c r="H54" i="11" s="1"/>
  <c r="H55" i="11" s="1"/>
  <c r="H56" i="11" s="1"/>
  <c r="H57" i="11" s="1"/>
  <c r="H58" i="11" s="1"/>
  <c r="H59" i="11" s="1"/>
  <c r="H60" i="11" s="1"/>
  <c r="H61" i="11" s="1"/>
  <c r="H62" i="11" s="1"/>
  <c r="H63" i="11" s="1"/>
  <c r="H64" i="11" s="1"/>
  <c r="H65" i="11" s="1"/>
  <c r="H66" i="11" s="1"/>
  <c r="H67" i="11" s="1"/>
  <c r="H68" i="11" s="1"/>
  <c r="H69" i="11" s="1"/>
  <c r="H70" i="11" s="1"/>
  <c r="H71" i="11" s="1"/>
  <c r="H72" i="11" s="1"/>
  <c r="H73" i="11" s="1"/>
  <c r="H74" i="11" s="1"/>
  <c r="H75" i="11" s="1"/>
  <c r="H76" i="11" s="1"/>
  <c r="H77" i="11" s="1"/>
  <c r="H78" i="11" s="1"/>
  <c r="H79" i="11" s="1"/>
  <c r="H91" i="11" l="1"/>
  <c r="H80" i="11"/>
  <c r="H81" i="11" s="1"/>
  <c r="H82" i="11" s="1"/>
  <c r="H83" i="11" s="1"/>
  <c r="H84" i="11" s="1"/>
  <c r="H85" i="11" s="1"/>
  <c r="H86" i="11" s="1"/>
  <c r="H87" i="11" s="1"/>
  <c r="H88" i="11" s="1"/>
  <c r="H89" i="11" s="1"/>
  <c r="H90" i="11" s="1"/>
</calcChain>
</file>

<file path=xl/comments1.xml><?xml version="1.0" encoding="utf-8"?>
<comments xmlns="http://schemas.openxmlformats.org/spreadsheetml/2006/main">
  <authors>
    <author>JEAN-JACQUES</author>
  </authors>
  <commentList>
    <comment ref="B29" authorId="0">
      <text>
        <r>
          <rPr>
            <b/>
            <sz val="9"/>
            <color indexed="81"/>
            <rFont val="Tahoma"/>
            <family val="2"/>
          </rPr>
          <t>Pas le vendredi !</t>
        </r>
      </text>
    </comment>
    <comment ref="B30" authorId="0">
      <text>
        <r>
          <rPr>
            <b/>
            <sz val="9"/>
            <color indexed="81"/>
            <rFont val="Tahoma"/>
            <family val="2"/>
          </rPr>
          <t>Entre septembre et novembre - Durée: environ 10 jours</t>
        </r>
      </text>
    </comment>
    <comment ref="C63" authorId="0">
      <text>
        <r>
          <rPr>
            <sz val="9"/>
            <color indexed="81"/>
            <rFont val="Tahoma"/>
            <family val="2"/>
          </rPr>
          <t>Ordonnance dans dossier "Mémasse"</t>
        </r>
      </text>
    </comment>
  </commentList>
</comments>
</file>

<file path=xl/sharedStrings.xml><?xml version="1.0" encoding="utf-8"?>
<sst xmlns="http://schemas.openxmlformats.org/spreadsheetml/2006/main" count="237" uniqueCount="120">
  <si>
    <t>Dépenses réelles</t>
  </si>
  <si>
    <t>Ne pas buggéter les dépenses remboursées</t>
  </si>
  <si>
    <t>A.O.L.</t>
  </si>
  <si>
    <t>Abonnement</t>
  </si>
  <si>
    <t>Affranchissement</t>
  </si>
  <si>
    <t>Alimentation</t>
  </si>
  <si>
    <t>Animaux</t>
  </si>
  <si>
    <t>Bassin, jardin, tonte</t>
  </si>
  <si>
    <t>Bois de chauffage</t>
  </si>
  <si>
    <t>C5 Assurance</t>
  </si>
  <si>
    <t>C5 Essence</t>
  </si>
  <si>
    <t>C5: entretien, réparation</t>
  </si>
  <si>
    <t>Cigarettes</t>
  </si>
  <si>
    <t>Coiffeur</t>
  </si>
  <si>
    <t>Divers</t>
  </si>
  <si>
    <t>Eau</t>
  </si>
  <si>
    <t>Entretien, réparation</t>
  </si>
  <si>
    <t>Frais bancaires</t>
  </si>
  <si>
    <t>Impôts et taxes (habitation, foncière)</t>
  </si>
  <si>
    <t xml:space="preserve">Investissements </t>
  </si>
  <si>
    <t>Livres</t>
  </si>
  <si>
    <t>Médicaments, complém. maladie, docteur, labo</t>
  </si>
  <si>
    <t>Electricité</t>
  </si>
  <si>
    <t>Ménage: salaire</t>
  </si>
  <si>
    <t>Péages</t>
  </si>
  <si>
    <t>Remboursement emprunt</t>
  </si>
  <si>
    <t>Restaurant</t>
  </si>
  <si>
    <t>Retrait</t>
  </si>
  <si>
    <t>Saint-Etienne</t>
  </si>
  <si>
    <t>Téléphone Bouygues</t>
  </si>
  <si>
    <t>Téléphone France-Telecom</t>
  </si>
  <si>
    <t>Télévision (taxe + abonnement)</t>
  </si>
  <si>
    <t>Vêtements, toilettes</t>
  </si>
  <si>
    <t>UGRR</t>
  </si>
  <si>
    <t>CIPC/R</t>
  </si>
  <si>
    <t>CIRSSE (Irsea)</t>
  </si>
  <si>
    <t>ANEP</t>
  </si>
  <si>
    <t>CRAM</t>
  </si>
  <si>
    <t>MSA</t>
  </si>
  <si>
    <t xml:space="preserve">Cipav </t>
  </si>
  <si>
    <t>Winterthur Quatrem</t>
  </si>
  <si>
    <t>Belgique</t>
  </si>
  <si>
    <t>France-Vie</t>
  </si>
  <si>
    <t>Anc combattant</t>
  </si>
  <si>
    <t xml:space="preserve">Participation Jean </t>
  </si>
  <si>
    <t>Libellé</t>
  </si>
  <si>
    <t>Budgets</t>
  </si>
  <si>
    <t>Mode</t>
  </si>
  <si>
    <t>P.</t>
  </si>
  <si>
    <t>Dépenses</t>
  </si>
  <si>
    <t>Recettes</t>
  </si>
  <si>
    <t>Solde</t>
  </si>
  <si>
    <t>Il me reste</t>
  </si>
  <si>
    <t>paiement</t>
  </si>
  <si>
    <t>Dépassement budgets</t>
  </si>
  <si>
    <t>Cartes</t>
  </si>
  <si>
    <t>Dates</t>
  </si>
  <si>
    <t>Solde livret A au 31/12</t>
  </si>
  <si>
    <t>(Aller à "Carte")</t>
  </si>
  <si>
    <t>Solde banque au 31/12</t>
  </si>
  <si>
    <t xml:space="preserve">Report </t>
  </si>
  <si>
    <t xml:space="preserve">CIPC/R </t>
  </si>
  <si>
    <t>Virement</t>
  </si>
  <si>
    <t>X</t>
  </si>
  <si>
    <t>ANEP (Réunica)</t>
  </si>
  <si>
    <t xml:space="preserve">UGRR </t>
  </si>
  <si>
    <t>Dr Mémasse 9h30</t>
  </si>
  <si>
    <t>Electricité EKWateur 08/2019</t>
  </si>
  <si>
    <t>Carte</t>
  </si>
  <si>
    <t>P</t>
  </si>
  <si>
    <t>MSA 58,28</t>
  </si>
  <si>
    <t>Participation Jean</t>
  </si>
  <si>
    <t>Téléphone portable Orange Sosh</t>
  </si>
  <si>
    <t>Prélèvement</t>
  </si>
  <si>
    <t>Internet Marcilly (Orange)</t>
  </si>
  <si>
    <t>Virement/FI</t>
  </si>
  <si>
    <t>C5 essence</t>
  </si>
  <si>
    <t xml:space="preserve">Divers </t>
  </si>
  <si>
    <t xml:space="preserve">Entretien, réparation </t>
  </si>
  <si>
    <t>GAB</t>
  </si>
  <si>
    <t>Péage</t>
  </si>
  <si>
    <t>Acompte 20 % Christian toit St Etienne</t>
  </si>
  <si>
    <t>Chéque</t>
  </si>
  <si>
    <t>France-Vie  - Generali</t>
  </si>
  <si>
    <t>Nourriture Elfe</t>
  </si>
  <si>
    <t>Femme de ménage 2h/semaine 11€/heure</t>
  </si>
  <si>
    <t>Femme de ménage charges sociales 47% juillet</t>
  </si>
  <si>
    <t>Prélévement</t>
  </si>
  <si>
    <t>Tondeuse: gas-oil 20 l 29</t>
  </si>
  <si>
    <t>XXX</t>
  </si>
  <si>
    <t>Total des cartes (réalisées et prévisionnelles)</t>
  </si>
  <si>
    <t>Total des cartes réalisées Septembre</t>
  </si>
  <si>
    <t>Total cartes depuis le 24/08/2019</t>
  </si>
  <si>
    <t>Total cartes depuis le 24/09/2019</t>
  </si>
  <si>
    <t>2 + 3 - 4</t>
  </si>
  <si>
    <t>Total cartes débitées en Septembre</t>
  </si>
  <si>
    <t>Impôts et taxes</t>
  </si>
  <si>
    <t>Médicament, docteur, labo</t>
  </si>
  <si>
    <t>TOTAL</t>
  </si>
  <si>
    <t>Bonjour et merci d'avance,</t>
  </si>
  <si>
    <t>Ma demande concerne une mise en forme conditionnelle.</t>
  </si>
  <si>
    <t xml:space="preserve">   rien : en attente de débit</t>
  </si>
  <si>
    <t>La colonne E intitulée "P." (pour "pointage") peut contenir:</t>
  </si>
  <si>
    <r>
      <t xml:space="preserve"> </t>
    </r>
    <r>
      <rPr>
        <b/>
        <sz val="12"/>
        <color theme="1"/>
        <rFont val="Calibri"/>
        <family val="2"/>
        <scheme val="minor"/>
      </rPr>
      <t xml:space="preserve">  P</t>
    </r>
    <r>
      <rPr>
        <sz val="12"/>
        <color theme="1"/>
        <rFont val="Calibri"/>
        <family val="2"/>
        <scheme val="minor"/>
      </rPr>
      <t xml:space="preserve"> pour prévisionnel</t>
    </r>
  </si>
  <si>
    <r>
      <t xml:space="preserve"> </t>
    </r>
    <r>
      <rPr>
        <b/>
        <sz val="12"/>
        <color theme="1"/>
        <rFont val="Calibri"/>
        <family val="2"/>
        <scheme val="minor"/>
      </rPr>
      <t xml:space="preserve">  X</t>
    </r>
    <r>
      <rPr>
        <sz val="12"/>
        <color theme="1"/>
        <rFont val="Calibri"/>
        <family val="2"/>
        <scheme val="minor"/>
      </rPr>
      <t xml:space="preserve"> pour réalisé</t>
    </r>
  </si>
  <si>
    <t>La colonne F contient le montant de la dépense</t>
  </si>
  <si>
    <r>
      <t>La feuille intitulée "</t>
    </r>
    <r>
      <rPr>
        <b/>
        <sz val="12"/>
        <color theme="1"/>
        <rFont val="Calibri"/>
        <family val="2"/>
        <scheme val="minor"/>
      </rPr>
      <t>Septembre</t>
    </r>
    <r>
      <rPr>
        <sz val="12"/>
        <color theme="1"/>
        <rFont val="Calibri"/>
        <family val="2"/>
        <scheme val="minor"/>
      </rPr>
      <t>" est extraite de mon fichier "Banque 19"</t>
    </r>
  </si>
  <si>
    <t>Pour des raisons de visualisation, les dépenses prévisionnelles sont en bleu,</t>
  </si>
  <si>
    <t>les dépenses réalisées (débitées) sont en rouge.</t>
  </si>
  <si>
    <t>Situation</t>
  </si>
  <si>
    <t>Mon souhait</t>
  </si>
  <si>
    <t>Ce que j'ai fait</t>
  </si>
  <si>
    <t>Une mise en forme conditionnelle</t>
  </si>
  <si>
    <t>Quand je rentre un "X" dans la colonne E, la police du nombre en "F" passe du bleu au rouge.</t>
  </si>
  <si>
    <t>Quand j'efface le "X", la police du nombre en "F" redevient bleu</t>
  </si>
  <si>
    <t>Ce que je constate</t>
  </si>
  <si>
    <t>Sur le feuille intitulée "Essai", ça marche impeccable.</t>
  </si>
  <si>
    <t>Sur la feuille intitulée "Septembre", cellule F40, ça ne marche pas</t>
  </si>
  <si>
    <t>J'ai fait plusieurs essais en vain.</t>
  </si>
  <si>
    <t>Merci beaucoup pour votre aide.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</si>
</sst>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#,##0.00_ ;[Red]\-#,##0.00\ "/>
    <numFmt numFmtId="165" formatCode="dd/mm/yy;@"/>
    <numFmt numFmtId="166" formatCode="[$-F800]dddd\,\ mmmm\ dd\,\ yyyy"/>
    <numFmt numFmtId="167" formatCode="#,##0.00_ ;\-#,##0.00\ "/>
    <numFmt numFmtId="168" formatCode="_-* #,##0.00\ [$€-1]_-;\-* #,##0.00\ [$€-1]_-;_-* \-??\ [$€-1]_-"/>
    <numFmt numFmtId="169" formatCode="#,##0.0"/>
  </numFmts>
  <fonts count="32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b/>
      <sz val="10"/>
      <color rgb="FFFF0000"/>
      <name val="Arial"/>
      <family val="2"/>
    </font>
    <font>
      <sz val="12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i/>
      <sz val="12"/>
      <color indexed="17"/>
      <name val="Arial"/>
      <family val="2"/>
    </font>
    <font>
      <i/>
      <sz val="12"/>
      <color indexed="10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b/>
      <sz val="12"/>
      <color indexed="10"/>
      <name val="Arial"/>
      <family val="2"/>
    </font>
    <font>
      <b/>
      <sz val="12"/>
      <color rgb="FFFF0000"/>
      <name val="Arial"/>
      <family val="2"/>
    </font>
    <font>
      <b/>
      <i/>
      <sz val="12"/>
      <color rgb="FFFF0000"/>
      <name val="Arial"/>
      <family val="2"/>
    </font>
    <font>
      <b/>
      <sz val="12"/>
      <color rgb="FF0070C0"/>
      <name val="Arial"/>
      <family val="2"/>
    </font>
    <font>
      <b/>
      <sz val="12"/>
      <color indexed="12"/>
      <name val="Arial"/>
      <family val="2"/>
    </font>
    <font>
      <b/>
      <sz val="12"/>
      <color indexed="48"/>
      <name val="Arial"/>
      <family val="2"/>
    </font>
    <font>
      <sz val="11"/>
      <name val="Arial"/>
      <family val="2"/>
    </font>
    <font>
      <b/>
      <i/>
      <sz val="10"/>
      <color rgb="FFFF0000"/>
      <name val="Arial"/>
      <family val="2"/>
    </font>
    <font>
      <b/>
      <sz val="10"/>
      <color indexed="10"/>
      <name val="Arial"/>
      <family val="2"/>
    </font>
    <font>
      <sz val="12"/>
      <color indexed="12"/>
      <name val="Arial"/>
      <family val="2"/>
    </font>
    <font>
      <sz val="9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name val="Times New Roman"/>
      <family val="1"/>
    </font>
    <font>
      <u/>
      <sz val="12"/>
      <color indexed="12"/>
      <name val="Calibri"/>
      <family val="2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8"/>
      <color indexed="56"/>
      <name val="Cambria"/>
      <family val="2"/>
    </font>
  </fonts>
  <fills count="9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indexed="44"/>
        <bgColor indexed="31"/>
      </patternFill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51"/>
        <bgColor indexed="13"/>
      </patternFill>
    </fill>
    <fill>
      <patternFill patternType="solid">
        <fgColor indexed="11"/>
        <bgColor indexed="49"/>
      </patternFill>
    </fill>
  </fills>
  <borders count="9">
    <border>
      <left/>
      <right/>
      <top/>
      <bottom/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</borders>
  <cellStyleXfs count="21">
    <xf numFmtId="0" fontId="0" fillId="0" borderId="0"/>
    <xf numFmtId="0" fontId="3" fillId="0" borderId="0"/>
    <xf numFmtId="0" fontId="13" fillId="0" borderId="0" applyNumberFormat="0" applyFill="0" applyBorder="0" applyAlignment="0" applyProtection="0"/>
    <xf numFmtId="9" fontId="3" fillId="0" borderId="0" applyFill="0" applyBorder="0" applyAlignment="0" applyProtection="0"/>
    <xf numFmtId="168" fontId="3" fillId="0" borderId="0" applyFill="0" applyBorder="0" applyAlignment="0" applyProtection="0"/>
    <xf numFmtId="169" fontId="27" fillId="0" borderId="0" applyFill="0" applyBorder="0" applyAlignment="0" applyProtection="0"/>
    <xf numFmtId="0" fontId="13" fillId="0" borderId="0" applyNumberFormat="0" applyFill="0" applyBorder="0" applyAlignment="0" applyProtection="0"/>
    <xf numFmtId="0" fontId="28" fillId="0" borderId="0" applyNumberFormat="0" applyFill="0" applyBorder="0" applyAlignment="0" applyProtection="0">
      <alignment vertical="top"/>
      <protection locked="0"/>
    </xf>
    <xf numFmtId="0" fontId="29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1" fillId="0" borderId="0" applyNumberFormat="0" applyFill="0" applyBorder="0" applyAlignment="0" applyProtection="0"/>
  </cellStyleXfs>
  <cellXfs count="84">
    <xf numFmtId="0" fontId="0" fillId="0" borderId="0" xfId="0"/>
    <xf numFmtId="0" fontId="4" fillId="0" borderId="0" xfId="1" applyFont="1" applyAlignment="1">
      <alignment horizontal="center"/>
    </xf>
    <xf numFmtId="0" fontId="5" fillId="0" borderId="0" xfId="1" applyFont="1"/>
    <xf numFmtId="0" fontId="6" fillId="0" borderId="0" xfId="1" applyFont="1" applyAlignment="1">
      <alignment horizontal="center" vertical="center"/>
    </xf>
    <xf numFmtId="0" fontId="3" fillId="0" borderId="0" xfId="1"/>
    <xf numFmtId="4" fontId="4" fillId="0" borderId="0" xfId="1" applyNumberFormat="1" applyFont="1" applyAlignment="1">
      <alignment horizontal="center"/>
    </xf>
    <xf numFmtId="0" fontId="8" fillId="0" borderId="0" xfId="1" applyFont="1" applyAlignment="1">
      <alignment horizontal="center"/>
    </xf>
    <xf numFmtId="0" fontId="9" fillId="0" borderId="0" xfId="1" applyFont="1" applyAlignment="1">
      <alignment horizontal="right"/>
    </xf>
    <xf numFmtId="4" fontId="8" fillId="0" borderId="0" xfId="1" applyNumberFormat="1" applyFont="1" applyAlignment="1">
      <alignment horizontal="center"/>
    </xf>
    <xf numFmtId="0" fontId="10" fillId="0" borderId="0" xfId="1" applyFont="1" applyAlignment="1">
      <alignment horizontal="right"/>
    </xf>
    <xf numFmtId="0" fontId="11" fillId="0" borderId="0" xfId="1" applyFont="1" applyAlignment="1">
      <alignment horizontal="center"/>
    </xf>
    <xf numFmtId="0" fontId="12" fillId="0" borderId="0" xfId="1" applyFont="1" applyAlignment="1">
      <alignment horizontal="center"/>
    </xf>
    <xf numFmtId="4" fontId="5" fillId="0" borderId="0" xfId="1" applyNumberFormat="1" applyFont="1" applyAlignment="1">
      <alignment horizontal="right"/>
    </xf>
    <xf numFmtId="4" fontId="11" fillId="0" borderId="0" xfId="1" applyNumberFormat="1" applyFont="1" applyAlignment="1">
      <alignment horizontal="center"/>
    </xf>
    <xf numFmtId="0" fontId="5" fillId="0" borderId="0" xfId="1" applyFont="1" applyAlignment="1">
      <alignment horizontal="center"/>
    </xf>
    <xf numFmtId="0" fontId="13" fillId="0" borderId="0" xfId="2" applyNumberFormat="1" applyFont="1" applyFill="1" applyBorder="1" applyAlignment="1" applyProtection="1">
      <alignment horizontal="center"/>
    </xf>
    <xf numFmtId="0" fontId="5" fillId="0" borderId="0" xfId="1" applyFont="1" applyAlignment="1">
      <alignment horizontal="right"/>
    </xf>
    <xf numFmtId="164" fontId="8" fillId="0" borderId="0" xfId="1" applyNumberFormat="1" applyFont="1" applyAlignment="1">
      <alignment horizontal="right"/>
    </xf>
    <xf numFmtId="4" fontId="5" fillId="0" borderId="0" xfId="1" applyNumberFormat="1" applyFont="1" applyAlignment="1">
      <alignment horizontal="center"/>
    </xf>
    <xf numFmtId="164" fontId="5" fillId="0" borderId="0" xfId="1" applyNumberFormat="1" applyFont="1"/>
    <xf numFmtId="0" fontId="3" fillId="2" borderId="0" xfId="1" applyFill="1"/>
    <xf numFmtId="165" fontId="5" fillId="3" borderId="1" xfId="1" applyNumberFormat="1" applyFont="1" applyFill="1" applyBorder="1"/>
    <xf numFmtId="0" fontId="5" fillId="4" borderId="2" xfId="1" applyFont="1" applyFill="1" applyBorder="1"/>
    <xf numFmtId="0" fontId="3" fillId="5" borderId="2" xfId="1" applyFont="1" applyFill="1" applyBorder="1"/>
    <xf numFmtId="0" fontId="5" fillId="6" borderId="2" xfId="1" applyFont="1" applyFill="1" applyBorder="1"/>
    <xf numFmtId="0" fontId="5" fillId="0" borderId="2" xfId="1" applyFont="1" applyBorder="1"/>
    <xf numFmtId="4" fontId="5" fillId="7" borderId="2" xfId="1" applyNumberFormat="1" applyFont="1" applyFill="1" applyBorder="1"/>
    <xf numFmtId="4" fontId="5" fillId="8" borderId="2" xfId="1" applyNumberFormat="1" applyFont="1" applyFill="1" applyBorder="1"/>
    <xf numFmtId="164" fontId="5" fillId="0" borderId="3" xfId="1" applyNumberFormat="1" applyFont="1" applyBorder="1"/>
    <xf numFmtId="4" fontId="5" fillId="0" borderId="0" xfId="1" applyNumberFormat="1" applyFont="1"/>
    <xf numFmtId="4" fontId="5" fillId="2" borderId="0" xfId="1" applyNumberFormat="1" applyFont="1" applyFill="1"/>
    <xf numFmtId="166" fontId="5" fillId="3" borderId="1" xfId="1" applyNumberFormat="1" applyFont="1" applyFill="1" applyBorder="1"/>
    <xf numFmtId="0" fontId="3" fillId="5" borderId="4" xfId="1" applyFont="1" applyFill="1" applyBorder="1"/>
    <xf numFmtId="0" fontId="5" fillId="6" borderId="4" xfId="1" applyFont="1" applyFill="1" applyBorder="1"/>
    <xf numFmtId="0" fontId="5" fillId="0" borderId="4" xfId="1" applyFont="1" applyBorder="1" applyAlignment="1">
      <alignment horizontal="center"/>
    </xf>
    <xf numFmtId="4" fontId="14" fillId="7" borderId="4" xfId="1" applyNumberFormat="1" applyFont="1" applyFill="1" applyBorder="1"/>
    <xf numFmtId="164" fontId="15" fillId="8" borderId="4" xfId="1" applyNumberFormat="1" applyFont="1" applyFill="1" applyBorder="1"/>
    <xf numFmtId="164" fontId="5" fillId="0" borderId="5" xfId="1" applyNumberFormat="1" applyFont="1" applyBorder="1"/>
    <xf numFmtId="0" fontId="5" fillId="4" borderId="4" xfId="1" applyFont="1" applyFill="1" applyBorder="1"/>
    <xf numFmtId="0" fontId="15" fillId="5" borderId="4" xfId="1" applyFont="1" applyFill="1" applyBorder="1" applyAlignment="1">
      <alignment horizontal="center"/>
    </xf>
    <xf numFmtId="4" fontId="15" fillId="7" borderId="4" xfId="1" applyNumberFormat="1" applyFont="1" applyFill="1" applyBorder="1"/>
    <xf numFmtId="2" fontId="5" fillId="8" borderId="4" xfId="1" applyNumberFormat="1" applyFont="1" applyFill="1" applyBorder="1"/>
    <xf numFmtId="4" fontId="16" fillId="7" borderId="4" xfId="1" applyNumberFormat="1" applyFont="1" applyFill="1" applyBorder="1"/>
    <xf numFmtId="0" fontId="5" fillId="8" borderId="4" xfId="1" applyFont="1" applyFill="1" applyBorder="1"/>
    <xf numFmtId="164" fontId="17" fillId="8" borderId="4" xfId="1" applyNumberFormat="1" applyFont="1" applyFill="1" applyBorder="1"/>
    <xf numFmtId="4" fontId="18" fillId="7" borderId="4" xfId="1" applyNumberFormat="1" applyFont="1" applyFill="1" applyBorder="1"/>
    <xf numFmtId="164" fontId="5" fillId="8" borderId="4" xfId="1" applyNumberFormat="1" applyFont="1" applyFill="1" applyBorder="1"/>
    <xf numFmtId="4" fontId="5" fillId="8" borderId="4" xfId="1" applyNumberFormat="1" applyFont="1" applyFill="1" applyBorder="1"/>
    <xf numFmtId="164" fontId="19" fillId="8" borderId="4" xfId="1" applyNumberFormat="1" applyFont="1" applyFill="1" applyBorder="1"/>
    <xf numFmtId="0" fontId="20" fillId="4" borderId="4" xfId="1" applyFont="1" applyFill="1" applyBorder="1"/>
    <xf numFmtId="0" fontId="14" fillId="5" borderId="4" xfId="1" applyFont="1" applyFill="1" applyBorder="1" applyAlignment="1">
      <alignment horizontal="center"/>
    </xf>
    <xf numFmtId="0" fontId="21" fillId="4" borderId="4" xfId="1" applyFont="1" applyFill="1" applyBorder="1"/>
    <xf numFmtId="0" fontId="5" fillId="4" borderId="4" xfId="1" applyFont="1" applyFill="1" applyBorder="1" applyAlignment="1">
      <alignment horizontal="right"/>
    </xf>
    <xf numFmtId="0" fontId="5" fillId="4" borderId="2" xfId="1" applyFont="1" applyFill="1" applyBorder="1" applyAlignment="1">
      <alignment horizontal="right"/>
    </xf>
    <xf numFmtId="0" fontId="22" fillId="5" borderId="4" xfId="1" applyFont="1" applyFill="1" applyBorder="1" applyAlignment="1">
      <alignment horizontal="center"/>
    </xf>
    <xf numFmtId="4" fontId="5" fillId="4" borderId="4" xfId="1" applyNumberFormat="1" applyFont="1" applyFill="1" applyBorder="1"/>
    <xf numFmtId="0" fontId="3" fillId="5" borderId="4" xfId="1" applyFont="1" applyFill="1" applyBorder="1" applyAlignment="1">
      <alignment horizontal="center"/>
    </xf>
    <xf numFmtId="4" fontId="23" fillId="7" borderId="4" xfId="1" applyNumberFormat="1" applyFont="1" applyFill="1" applyBorder="1"/>
    <xf numFmtId="0" fontId="5" fillId="0" borderId="4" xfId="1" applyFont="1" applyBorder="1"/>
    <xf numFmtId="0" fontId="3" fillId="3" borderId="6" xfId="1" applyFill="1" applyBorder="1"/>
    <xf numFmtId="0" fontId="5" fillId="5" borderId="4" xfId="1" applyFont="1" applyFill="1" applyBorder="1"/>
    <xf numFmtId="4" fontId="5" fillId="7" borderId="4" xfId="1" applyNumberFormat="1" applyFont="1" applyFill="1" applyBorder="1"/>
    <xf numFmtId="0" fontId="8" fillId="0" borderId="0" xfId="1" applyFont="1"/>
    <xf numFmtId="4" fontId="3" fillId="0" borderId="0" xfId="1" applyNumberFormat="1"/>
    <xf numFmtId="0" fontId="8" fillId="0" borderId="0" xfId="1" applyFont="1" applyAlignment="1">
      <alignment horizontal="right"/>
    </xf>
    <xf numFmtId="14" fontId="5" fillId="0" borderId="0" xfId="1" applyNumberFormat="1" applyFont="1"/>
    <xf numFmtId="0" fontId="24" fillId="0" borderId="7" xfId="1" applyFont="1" applyBorder="1" applyAlignment="1"/>
    <xf numFmtId="4" fontId="3" fillId="0" borderId="7" xfId="1" applyNumberFormat="1" applyBorder="1"/>
    <xf numFmtId="0" fontId="24" fillId="0" borderId="8" xfId="1" applyFont="1" applyBorder="1" applyAlignment="1"/>
    <xf numFmtId="4" fontId="3" fillId="0" borderId="8" xfId="1" applyNumberFormat="1" applyBorder="1"/>
    <xf numFmtId="0" fontId="5" fillId="0" borderId="0" xfId="1" applyFont="1" applyBorder="1"/>
    <xf numFmtId="0" fontId="24" fillId="0" borderId="8" xfId="1" applyFont="1" applyFill="1" applyBorder="1" applyAlignment="1"/>
    <xf numFmtId="3" fontId="5" fillId="0" borderId="0" xfId="1" applyNumberFormat="1" applyFont="1"/>
    <xf numFmtId="9" fontId="5" fillId="0" borderId="0" xfId="3" applyFont="1" applyFill="1" applyBorder="1" applyAlignment="1" applyProtection="1"/>
    <xf numFmtId="20" fontId="5" fillId="0" borderId="0" xfId="1" applyNumberFormat="1" applyFont="1"/>
    <xf numFmtId="2" fontId="5" fillId="0" borderId="0" xfId="1" applyNumberFormat="1" applyFont="1"/>
    <xf numFmtId="167" fontId="5" fillId="0" borderId="0" xfId="1" applyNumberFormat="1" applyFont="1"/>
    <xf numFmtId="0" fontId="5" fillId="0" borderId="8" xfId="1" applyFont="1" applyBorder="1" applyAlignment="1"/>
    <xf numFmtId="0" fontId="3" fillId="0" borderId="8" xfId="1" applyBorder="1"/>
    <xf numFmtId="0" fontId="8" fillId="0" borderId="8" xfId="1" applyFont="1" applyBorder="1" applyAlignment="1">
      <alignment horizontal="right"/>
    </xf>
    <xf numFmtId="4" fontId="12" fillId="0" borderId="8" xfId="1" applyNumberFormat="1" applyFont="1" applyBorder="1"/>
    <xf numFmtId="0" fontId="2" fillId="0" borderId="0" xfId="0" applyFont="1"/>
    <xf numFmtId="0" fontId="7" fillId="2" borderId="0" xfId="1" applyFont="1" applyFill="1" applyBorder="1" applyAlignment="1">
      <alignment horizontal="center" vertical="center" textRotation="90"/>
    </xf>
    <xf numFmtId="0" fontId="7" fillId="0" borderId="0" xfId="1" applyFont="1" applyBorder="1" applyAlignment="1">
      <alignment horizontal="center" vertical="center" textRotation="90"/>
    </xf>
  </cellXfs>
  <cellStyles count="21">
    <cellStyle name="Euro" xfId="4"/>
    <cellStyle name="Financier" xfId="5"/>
    <cellStyle name="Lien hypertexte" xfId="2" builtinId="8"/>
    <cellStyle name="Lien hypertexte 2" xfId="6"/>
    <cellStyle name="Lien hypertexte 3" xfId="7"/>
    <cellStyle name="Normal" xfId="0" builtinId="0"/>
    <cellStyle name="Normal 10" xfId="8"/>
    <cellStyle name="Normal 2" xfId="1"/>
    <cellStyle name="Normal 3" xfId="9"/>
    <cellStyle name="Normal 4" xfId="10"/>
    <cellStyle name="Normal 4 2" xfId="11"/>
    <cellStyle name="Normal 5" xfId="12"/>
    <cellStyle name="Normal 6" xfId="13"/>
    <cellStyle name="Normal 7" xfId="14"/>
    <cellStyle name="Normal 7 2" xfId="15"/>
    <cellStyle name="Normal 7 2 2" xfId="16"/>
    <cellStyle name="Normal 7 2 2 2" xfId="17"/>
    <cellStyle name="Normal 8" xfId="18"/>
    <cellStyle name="Normal 9" xfId="19"/>
    <cellStyle name="Pourcentage 2" xfId="3"/>
    <cellStyle name="Titre 1" xfId="20"/>
  </cellStyles>
  <dxfs count="6"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Jean-Jacques%20Excel%202014\Banque%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ES"/>
      <sheetName val="RESULTAT BUDGET"/>
      <sheetName val="BUDGETS"/>
      <sheetName val="BUDGETS 2"/>
      <sheetName val="Investissement 2019"/>
      <sheetName val="Retraite 1"/>
      <sheetName val="Retraite 2"/>
      <sheetName val="Synthése mois"/>
      <sheetName val="Janvier"/>
      <sheetName val="Février"/>
      <sheetName val="Mars"/>
      <sheetName val="Feuil1"/>
      <sheetName val="Avril"/>
      <sheetName val="Mai"/>
      <sheetName val="Prévision 2020"/>
      <sheetName val="Juin"/>
      <sheetName val="Juillet"/>
      <sheetName val="Août"/>
      <sheetName val="Essai"/>
      <sheetName val="Septembre"/>
      <sheetName val="Octobre"/>
      <sheetName val="Novembre"/>
      <sheetName val="Décembre"/>
      <sheetName val="SOLDES"/>
      <sheetName val="CALENDRIER 2019"/>
      <sheetName val="CPTEPARGNE"/>
      <sheetName val="Carine FAUVET"/>
      <sheetName val="Liens traités"/>
    </sheetNames>
    <sheetDataSet>
      <sheetData sheetId="0"/>
      <sheetData sheetId="1"/>
      <sheetData sheetId="2">
        <row r="27">
          <cell r="C27">
            <v>6357.5</v>
          </cell>
        </row>
        <row r="28">
          <cell r="C28">
            <v>4757.75</v>
          </cell>
        </row>
        <row r="29">
          <cell r="C29">
            <v>1599.75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6">
          <cell r="H6">
            <v>15887.000000000004</v>
          </cell>
        </row>
        <row r="97">
          <cell r="F97">
            <v>566.79</v>
          </cell>
        </row>
      </sheetData>
      <sheetData sheetId="18"/>
      <sheetData sheetId="19"/>
      <sheetData sheetId="20"/>
      <sheetData sheetId="21"/>
      <sheetData sheetId="22">
        <row r="6">
          <cell r="H6">
            <v>4652.9900000000016</v>
          </cell>
        </row>
      </sheetData>
      <sheetData sheetId="23"/>
      <sheetData sheetId="24"/>
      <sheetData sheetId="25">
        <row r="607">
          <cell r="E607">
            <v>1628.6100000000006</v>
          </cell>
        </row>
      </sheetData>
      <sheetData sheetId="26"/>
      <sheetData sheetId="27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5"/>
  <sheetViews>
    <sheetView tabSelected="1" zoomScale="110" zoomScaleNormal="110" workbookViewId="0"/>
  </sheetViews>
  <sheetFormatPr baseColWidth="10" defaultRowHeight="15.5" x14ac:dyDescent="0.35"/>
  <sheetData>
    <row r="1" spans="1:1" x14ac:dyDescent="0.35">
      <c r="A1" t="s">
        <v>99</v>
      </c>
    </row>
    <row r="3" spans="1:1" x14ac:dyDescent="0.35">
      <c r="A3" t="s">
        <v>100</v>
      </c>
    </row>
    <row r="5" spans="1:1" x14ac:dyDescent="0.35">
      <c r="A5" s="81" t="s">
        <v>109</v>
      </c>
    </row>
    <row r="7" spans="1:1" x14ac:dyDescent="0.35">
      <c r="A7" t="s">
        <v>106</v>
      </c>
    </row>
    <row r="9" spans="1:1" x14ac:dyDescent="0.35">
      <c r="A9" t="s">
        <v>102</v>
      </c>
    </row>
    <row r="10" spans="1:1" x14ac:dyDescent="0.35">
      <c r="A10" t="s">
        <v>103</v>
      </c>
    </row>
    <row r="11" spans="1:1" x14ac:dyDescent="0.35">
      <c r="A11" t="s">
        <v>104</v>
      </c>
    </row>
    <row r="12" spans="1:1" x14ac:dyDescent="0.35">
      <c r="A12" t="s">
        <v>101</v>
      </c>
    </row>
    <row r="14" spans="1:1" x14ac:dyDescent="0.35">
      <c r="A14" t="s">
        <v>105</v>
      </c>
    </row>
    <row r="16" spans="1:1" x14ac:dyDescent="0.35">
      <c r="A16" t="s">
        <v>107</v>
      </c>
    </row>
    <row r="17" spans="1:1" x14ac:dyDescent="0.35">
      <c r="A17" t="s">
        <v>108</v>
      </c>
    </row>
    <row r="19" spans="1:1" x14ac:dyDescent="0.35">
      <c r="A19" s="81" t="s">
        <v>110</v>
      </c>
    </row>
    <row r="21" spans="1:1" x14ac:dyDescent="0.35">
      <c r="A21" t="s">
        <v>113</v>
      </c>
    </row>
    <row r="22" spans="1:1" x14ac:dyDescent="0.35">
      <c r="A22" t="s">
        <v>114</v>
      </c>
    </row>
    <row r="24" spans="1:1" x14ac:dyDescent="0.35">
      <c r="A24" s="81" t="s">
        <v>111</v>
      </c>
    </row>
    <row r="26" spans="1:1" x14ac:dyDescent="0.35">
      <c r="A26" t="s">
        <v>112</v>
      </c>
    </row>
    <row r="28" spans="1:1" x14ac:dyDescent="0.35">
      <c r="A28" s="81" t="s">
        <v>115</v>
      </c>
    </row>
    <row r="30" spans="1:1" x14ac:dyDescent="0.35">
      <c r="A30" t="s">
        <v>116</v>
      </c>
    </row>
    <row r="31" spans="1:1" x14ac:dyDescent="0.35">
      <c r="A31" t="s">
        <v>117</v>
      </c>
    </row>
    <row r="33" spans="1:1" x14ac:dyDescent="0.35">
      <c r="A33" t="s">
        <v>118</v>
      </c>
    </row>
    <row r="35" spans="1:1" x14ac:dyDescent="0.35">
      <c r="A35" t="s">
        <v>119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9"/>
  </sheetPr>
  <dimension ref="A1:AY182"/>
  <sheetViews>
    <sheetView zoomScale="140" zoomScaleNormal="140" workbookViewId="0">
      <pane ySplit="6" topLeftCell="A26" activePane="bottomLeft" state="frozen"/>
      <selection activeCell="B19" sqref="B19"/>
      <selection pane="bottomLeft" activeCell="B40" sqref="B40"/>
    </sheetView>
  </sheetViews>
  <sheetFormatPr baseColWidth="10" defaultRowHeight="12.5" x14ac:dyDescent="0.25"/>
  <cols>
    <col min="1" max="1" width="27.33203125" style="4" customWidth="1"/>
    <col min="2" max="2" width="39.25" style="4" customWidth="1"/>
    <col min="3" max="3" width="31.33203125" style="4" customWidth="1"/>
    <col min="4" max="4" width="12.4140625" style="4" customWidth="1"/>
    <col min="5" max="5" width="3.1640625" style="4" customWidth="1"/>
    <col min="6" max="6" width="11.4140625" style="4" customWidth="1"/>
    <col min="7" max="7" width="10.58203125" style="4" customWidth="1"/>
    <col min="8" max="8" width="11.5" style="4" customWidth="1"/>
    <col min="9" max="11" width="10.6640625" style="4"/>
    <col min="12" max="12" width="11.1640625" style="4" customWidth="1"/>
    <col min="13" max="16384" width="10.6640625" style="4"/>
  </cols>
  <sheetData>
    <row r="1" spans="1:51" ht="15" customHeight="1" x14ac:dyDescent="0.35">
      <c r="A1" s="1" t="s">
        <v>0</v>
      </c>
      <c r="B1" s="2"/>
      <c r="C1" s="3" t="s">
        <v>1</v>
      </c>
      <c r="D1" s="2"/>
      <c r="E1" s="2"/>
      <c r="F1" s="2"/>
      <c r="G1" s="2"/>
      <c r="H1" s="2"/>
      <c r="I1" s="83" t="s">
        <v>2</v>
      </c>
      <c r="J1" s="83" t="s">
        <v>3</v>
      </c>
      <c r="K1" s="83" t="s">
        <v>4</v>
      </c>
      <c r="L1" s="83" t="s">
        <v>5</v>
      </c>
      <c r="M1" s="83" t="s">
        <v>6</v>
      </c>
      <c r="N1" s="83" t="s">
        <v>7</v>
      </c>
      <c r="O1" s="83" t="s">
        <v>8</v>
      </c>
      <c r="P1" s="83" t="s">
        <v>9</v>
      </c>
      <c r="Q1" s="83" t="s">
        <v>10</v>
      </c>
      <c r="R1" s="83" t="s">
        <v>11</v>
      </c>
      <c r="S1" s="83" t="s">
        <v>12</v>
      </c>
      <c r="T1" s="83" t="s">
        <v>13</v>
      </c>
      <c r="U1" s="83" t="s">
        <v>14</v>
      </c>
      <c r="V1" s="83" t="s">
        <v>15</v>
      </c>
      <c r="W1" s="83" t="s">
        <v>16</v>
      </c>
      <c r="X1" s="83" t="s">
        <v>17</v>
      </c>
      <c r="Y1" s="83" t="s">
        <v>18</v>
      </c>
      <c r="Z1" s="83" t="s">
        <v>19</v>
      </c>
      <c r="AA1" s="83" t="s">
        <v>20</v>
      </c>
      <c r="AB1" s="83" t="s">
        <v>21</v>
      </c>
      <c r="AC1" s="83" t="s">
        <v>22</v>
      </c>
      <c r="AD1" s="83" t="s">
        <v>23</v>
      </c>
      <c r="AE1" s="83" t="s">
        <v>24</v>
      </c>
      <c r="AF1" s="83" t="s">
        <v>25</v>
      </c>
      <c r="AG1" s="83" t="s">
        <v>26</v>
      </c>
      <c r="AH1" s="83" t="s">
        <v>27</v>
      </c>
      <c r="AI1" s="83" t="s">
        <v>28</v>
      </c>
      <c r="AJ1" s="83" t="s">
        <v>29</v>
      </c>
      <c r="AK1" s="83" t="s">
        <v>30</v>
      </c>
      <c r="AL1" s="83" t="s">
        <v>31</v>
      </c>
      <c r="AM1" s="83" t="s">
        <v>32</v>
      </c>
      <c r="AN1" s="82" t="s">
        <v>33</v>
      </c>
      <c r="AO1" s="82" t="s">
        <v>34</v>
      </c>
      <c r="AP1" s="82" t="s">
        <v>35</v>
      </c>
      <c r="AQ1" s="82" t="s">
        <v>36</v>
      </c>
      <c r="AR1" s="82" t="s">
        <v>37</v>
      </c>
      <c r="AS1" s="82" t="s">
        <v>38</v>
      </c>
      <c r="AT1" s="82" t="s">
        <v>39</v>
      </c>
      <c r="AU1" s="82" t="s">
        <v>40</v>
      </c>
      <c r="AV1" s="82" t="s">
        <v>41</v>
      </c>
      <c r="AW1" s="82" t="s">
        <v>42</v>
      </c>
      <c r="AX1" s="82" t="s">
        <v>43</v>
      </c>
      <c r="AY1" s="82" t="s">
        <v>44</v>
      </c>
    </row>
    <row r="2" spans="1:51" ht="15.5" x14ac:dyDescent="0.35">
      <c r="A2" s="5">
        <f>+B133</f>
        <v>3797.77</v>
      </c>
      <c r="B2" s="6" t="s">
        <v>45</v>
      </c>
      <c r="C2" s="6" t="s">
        <v>46</v>
      </c>
      <c r="D2" s="6" t="s">
        <v>47</v>
      </c>
      <c r="E2" s="6" t="s">
        <v>48</v>
      </c>
      <c r="F2" s="6" t="s">
        <v>49</v>
      </c>
      <c r="G2" s="6" t="s">
        <v>50</v>
      </c>
      <c r="H2" s="6" t="s">
        <v>51</v>
      </c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  <c r="AA2" s="83"/>
      <c r="AB2" s="83"/>
      <c r="AC2" s="83"/>
      <c r="AD2" s="83"/>
      <c r="AE2" s="83"/>
      <c r="AF2" s="83"/>
      <c r="AG2" s="83"/>
      <c r="AH2" s="83"/>
      <c r="AI2" s="83"/>
      <c r="AJ2" s="83"/>
      <c r="AK2" s="83"/>
      <c r="AL2" s="83"/>
      <c r="AM2" s="83"/>
      <c r="AN2" s="82"/>
      <c r="AO2" s="82"/>
      <c r="AP2" s="82"/>
      <c r="AQ2" s="82"/>
      <c r="AR2" s="82"/>
      <c r="AS2" s="82"/>
      <c r="AT2" s="82"/>
      <c r="AU2" s="82"/>
      <c r="AV2" s="82"/>
      <c r="AW2" s="82"/>
      <c r="AX2" s="82"/>
      <c r="AY2" s="82"/>
    </row>
    <row r="3" spans="1:51" ht="15.5" x14ac:dyDescent="0.35">
      <c r="B3" s="7" t="s">
        <v>52</v>
      </c>
      <c r="C3" s="8">
        <f>+[1]BUDGETS!C28-[1]BUDGETS!C27</f>
        <v>-1599.75</v>
      </c>
      <c r="D3" s="6" t="s">
        <v>53</v>
      </c>
      <c r="E3" s="6"/>
      <c r="F3" s="6"/>
      <c r="G3" s="6"/>
      <c r="H3" s="6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  <c r="X3" s="83"/>
      <c r="Y3" s="83"/>
      <c r="Z3" s="83"/>
      <c r="AA3" s="83"/>
      <c r="AB3" s="83"/>
      <c r="AC3" s="83"/>
      <c r="AD3" s="83"/>
      <c r="AE3" s="83"/>
      <c r="AF3" s="83"/>
      <c r="AG3" s="83"/>
      <c r="AH3" s="83"/>
      <c r="AI3" s="83"/>
      <c r="AJ3" s="83"/>
      <c r="AK3" s="83"/>
      <c r="AL3" s="83"/>
      <c r="AM3" s="83"/>
      <c r="AN3" s="82"/>
      <c r="AO3" s="82"/>
      <c r="AP3" s="82"/>
      <c r="AQ3" s="82"/>
      <c r="AR3" s="82"/>
      <c r="AS3" s="82"/>
      <c r="AT3" s="82"/>
      <c r="AU3" s="82"/>
      <c r="AV3" s="82"/>
      <c r="AW3" s="82"/>
      <c r="AX3" s="82"/>
      <c r="AY3" s="82"/>
    </row>
    <row r="4" spans="1:51" ht="15.5" x14ac:dyDescent="0.35">
      <c r="B4" s="9" t="s">
        <v>54</v>
      </c>
      <c r="C4" s="8">
        <f>+[1]BUDGETS!C29</f>
        <v>1599.75</v>
      </c>
      <c r="D4" s="6"/>
      <c r="E4" s="6"/>
      <c r="F4" s="10" t="s">
        <v>55</v>
      </c>
      <c r="G4" s="6"/>
      <c r="H4" s="6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X4" s="83"/>
      <c r="Y4" s="83"/>
      <c r="Z4" s="83"/>
      <c r="AA4" s="83"/>
      <c r="AB4" s="83"/>
      <c r="AC4" s="83"/>
      <c r="AD4" s="83"/>
      <c r="AE4" s="83"/>
      <c r="AF4" s="83"/>
      <c r="AG4" s="83"/>
      <c r="AH4" s="83"/>
      <c r="AI4" s="83"/>
      <c r="AJ4" s="83"/>
      <c r="AK4" s="83"/>
      <c r="AL4" s="83"/>
      <c r="AM4" s="83"/>
      <c r="AN4" s="82"/>
      <c r="AO4" s="82"/>
      <c r="AP4" s="82"/>
      <c r="AQ4" s="82"/>
      <c r="AR4" s="82"/>
      <c r="AS4" s="82"/>
      <c r="AT4" s="82"/>
      <c r="AU4" s="82"/>
      <c r="AV4" s="82"/>
      <c r="AW4" s="82"/>
      <c r="AX4" s="82"/>
      <c r="AY4" s="82"/>
    </row>
    <row r="5" spans="1:51" ht="15.5" x14ac:dyDescent="0.35">
      <c r="A5" s="11" t="s">
        <v>56</v>
      </c>
      <c r="B5" s="9"/>
      <c r="C5" s="12" t="s">
        <v>57</v>
      </c>
      <c r="D5" s="8">
        <f>+[1]CPTEPARGNE!E607</f>
        <v>1628.6100000000006</v>
      </c>
      <c r="E5" s="6"/>
      <c r="F5" s="13">
        <f>+F98</f>
        <v>566.79</v>
      </c>
      <c r="G5" s="6"/>
      <c r="H5" s="6"/>
      <c r="I5" s="83"/>
      <c r="J5" s="83"/>
      <c r="K5" s="83"/>
      <c r="L5" s="83"/>
      <c r="M5" s="83"/>
      <c r="N5" s="83"/>
      <c r="O5" s="83"/>
      <c r="P5" s="83"/>
      <c r="Q5" s="83"/>
      <c r="R5" s="83"/>
      <c r="S5" s="83"/>
      <c r="T5" s="83"/>
      <c r="U5" s="83"/>
      <c r="V5" s="83"/>
      <c r="W5" s="83"/>
      <c r="X5" s="83"/>
      <c r="Y5" s="83"/>
      <c r="Z5" s="83"/>
      <c r="AA5" s="83"/>
      <c r="AB5" s="83"/>
      <c r="AC5" s="83"/>
      <c r="AD5" s="83"/>
      <c r="AE5" s="83"/>
      <c r="AF5" s="83"/>
      <c r="AG5" s="83"/>
      <c r="AH5" s="83"/>
      <c r="AI5" s="83"/>
      <c r="AJ5" s="83"/>
      <c r="AK5" s="83"/>
      <c r="AL5" s="83"/>
      <c r="AM5" s="83"/>
      <c r="AN5" s="82"/>
      <c r="AO5" s="82"/>
      <c r="AP5" s="82"/>
      <c r="AQ5" s="82"/>
      <c r="AR5" s="82"/>
      <c r="AS5" s="82"/>
      <c r="AT5" s="82"/>
      <c r="AU5" s="82"/>
      <c r="AV5" s="82"/>
      <c r="AW5" s="82"/>
      <c r="AX5" s="82"/>
      <c r="AY5" s="82"/>
    </row>
    <row r="6" spans="1:51" ht="15.5" x14ac:dyDescent="0.35">
      <c r="A6" s="14"/>
      <c r="B6" s="15" t="s">
        <v>58</v>
      </c>
      <c r="C6" s="16" t="s">
        <v>59</v>
      </c>
      <c r="D6" s="17">
        <f>+[1]Décembre!H6</f>
        <v>4652.9900000000016</v>
      </c>
      <c r="E6" s="6"/>
      <c r="F6" s="18">
        <f>+F92</f>
        <v>6379.77</v>
      </c>
      <c r="G6" s="18">
        <f>+G92</f>
        <v>4358.5499999999993</v>
      </c>
      <c r="H6" s="19">
        <f>+H92</f>
        <v>13865.780000000002</v>
      </c>
      <c r="I6" s="83"/>
      <c r="J6" s="83"/>
      <c r="K6" s="83"/>
      <c r="L6" s="83"/>
      <c r="M6" s="83"/>
      <c r="N6" s="83"/>
      <c r="O6" s="83"/>
      <c r="P6" s="83"/>
      <c r="Q6" s="83"/>
      <c r="R6" s="83"/>
      <c r="S6" s="83"/>
      <c r="T6" s="83"/>
      <c r="U6" s="83"/>
      <c r="V6" s="83"/>
      <c r="W6" s="83"/>
      <c r="X6" s="83"/>
      <c r="Y6" s="83"/>
      <c r="Z6" s="83"/>
      <c r="AA6" s="83"/>
      <c r="AB6" s="83"/>
      <c r="AC6" s="83"/>
      <c r="AD6" s="83"/>
      <c r="AE6" s="83"/>
      <c r="AF6" s="83"/>
      <c r="AG6" s="83"/>
      <c r="AH6" s="83"/>
      <c r="AI6" s="83"/>
      <c r="AJ6" s="83"/>
      <c r="AK6" s="83"/>
      <c r="AL6" s="83"/>
      <c r="AM6" s="83"/>
      <c r="AN6" s="82"/>
      <c r="AO6" s="82"/>
      <c r="AP6" s="82"/>
      <c r="AQ6" s="82"/>
      <c r="AR6" s="82"/>
      <c r="AS6" s="82"/>
      <c r="AT6" s="82"/>
      <c r="AU6" s="82"/>
      <c r="AV6" s="82"/>
      <c r="AW6" s="82"/>
      <c r="AX6" s="82"/>
      <c r="AY6" s="82"/>
    </row>
    <row r="7" spans="1:51" ht="15.5" x14ac:dyDescent="0.35">
      <c r="B7" s="2"/>
      <c r="C7" s="2"/>
      <c r="D7" s="2"/>
      <c r="E7" s="2"/>
      <c r="F7" s="14"/>
      <c r="G7" s="2"/>
      <c r="H7" s="19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  <c r="AY7" s="20"/>
    </row>
    <row r="8" spans="1:51" ht="15.5" x14ac:dyDescent="0.35">
      <c r="A8" s="21"/>
      <c r="B8" s="22" t="s">
        <v>60</v>
      </c>
      <c r="C8" s="23"/>
      <c r="D8" s="24"/>
      <c r="E8" s="25"/>
      <c r="F8" s="26"/>
      <c r="G8" s="27"/>
      <c r="H8" s="28">
        <f>+[1]Août!H6</f>
        <v>15887.000000000004</v>
      </c>
      <c r="I8" s="29">
        <f t="shared" ref="I8:Z22" si="0">IF($C8=I$1,$F8,0)</f>
        <v>0</v>
      </c>
      <c r="J8" s="29">
        <f t="shared" si="0"/>
        <v>0</v>
      </c>
      <c r="K8" s="29">
        <f t="shared" si="0"/>
        <v>0</v>
      </c>
      <c r="L8" s="29">
        <f t="shared" si="0"/>
        <v>0</v>
      </c>
      <c r="M8" s="29">
        <f t="shared" si="0"/>
        <v>0</v>
      </c>
      <c r="N8" s="29">
        <f t="shared" si="0"/>
        <v>0</v>
      </c>
      <c r="O8" s="29">
        <f t="shared" si="0"/>
        <v>0</v>
      </c>
      <c r="P8" s="29">
        <f t="shared" si="0"/>
        <v>0</v>
      </c>
      <c r="Q8" s="29">
        <f t="shared" si="0"/>
        <v>0</v>
      </c>
      <c r="R8" s="29">
        <f t="shared" si="0"/>
        <v>0</v>
      </c>
      <c r="S8" s="29">
        <f t="shared" si="0"/>
        <v>0</v>
      </c>
      <c r="T8" s="29">
        <f t="shared" si="0"/>
        <v>0</v>
      </c>
      <c r="U8" s="29">
        <f t="shared" si="0"/>
        <v>0</v>
      </c>
      <c r="V8" s="29">
        <f t="shared" si="0"/>
        <v>0</v>
      </c>
      <c r="W8" s="29">
        <f t="shared" si="0"/>
        <v>0</v>
      </c>
      <c r="X8" s="29">
        <f t="shared" si="0"/>
        <v>0</v>
      </c>
      <c r="Y8" s="29">
        <f t="shared" si="0"/>
        <v>0</v>
      </c>
      <c r="Z8" s="29">
        <f t="shared" si="0"/>
        <v>0</v>
      </c>
      <c r="AA8" s="29">
        <f t="shared" ref="AA8:AM23" si="1">IF($C8=AA$1,$F8,0)</f>
        <v>0</v>
      </c>
      <c r="AB8" s="29">
        <f t="shared" si="1"/>
        <v>0</v>
      </c>
      <c r="AC8" s="29">
        <f t="shared" si="1"/>
        <v>0</v>
      </c>
      <c r="AD8" s="29">
        <f t="shared" si="1"/>
        <v>0</v>
      </c>
      <c r="AE8" s="29">
        <f t="shared" si="1"/>
        <v>0</v>
      </c>
      <c r="AF8" s="29">
        <f t="shared" si="1"/>
        <v>0</v>
      </c>
      <c r="AG8" s="29">
        <f t="shared" si="1"/>
        <v>0</v>
      </c>
      <c r="AH8" s="29">
        <f t="shared" si="1"/>
        <v>0</v>
      </c>
      <c r="AI8" s="29">
        <f t="shared" si="1"/>
        <v>0</v>
      </c>
      <c r="AJ8" s="29">
        <f t="shared" si="1"/>
        <v>0</v>
      </c>
      <c r="AK8" s="29">
        <f t="shared" si="1"/>
        <v>0</v>
      </c>
      <c r="AL8" s="29">
        <f t="shared" si="1"/>
        <v>0</v>
      </c>
      <c r="AM8" s="29">
        <f t="shared" si="1"/>
        <v>0</v>
      </c>
      <c r="AN8" s="30">
        <f t="shared" ref="AN8:AY23" si="2">IF($C8=AN$1,$G8,0)</f>
        <v>0</v>
      </c>
      <c r="AO8" s="30">
        <f t="shared" si="2"/>
        <v>0</v>
      </c>
      <c r="AP8" s="30">
        <f t="shared" si="2"/>
        <v>0</v>
      </c>
      <c r="AQ8" s="30">
        <f t="shared" si="2"/>
        <v>0</v>
      </c>
      <c r="AR8" s="30">
        <f t="shared" si="2"/>
        <v>0</v>
      </c>
      <c r="AS8" s="30">
        <f t="shared" si="2"/>
        <v>0</v>
      </c>
      <c r="AT8" s="30">
        <f t="shared" si="2"/>
        <v>0</v>
      </c>
      <c r="AU8" s="30">
        <f t="shared" si="2"/>
        <v>0</v>
      </c>
      <c r="AV8" s="30">
        <f t="shared" si="2"/>
        <v>0</v>
      </c>
      <c r="AW8" s="30">
        <f t="shared" si="2"/>
        <v>0</v>
      </c>
      <c r="AX8" s="30">
        <f t="shared" si="2"/>
        <v>0</v>
      </c>
      <c r="AY8" s="30">
        <f t="shared" si="2"/>
        <v>0</v>
      </c>
    </row>
    <row r="9" spans="1:51" ht="15.5" x14ac:dyDescent="0.35">
      <c r="A9" s="31">
        <v>43710</v>
      </c>
      <c r="B9" s="22" t="s">
        <v>61</v>
      </c>
      <c r="C9" s="32" t="s">
        <v>34</v>
      </c>
      <c r="D9" s="33" t="s">
        <v>62</v>
      </c>
      <c r="E9" s="34" t="s">
        <v>63</v>
      </c>
      <c r="F9" s="35"/>
      <c r="G9" s="36">
        <v>1412.07</v>
      </c>
      <c r="H9" s="37">
        <f t="shared" ref="H9:H72" si="3">+H8-F9+G9</f>
        <v>17299.070000000003</v>
      </c>
      <c r="I9" s="29">
        <f t="shared" si="0"/>
        <v>0</v>
      </c>
      <c r="J9" s="29">
        <f t="shared" si="0"/>
        <v>0</v>
      </c>
      <c r="K9" s="29">
        <f t="shared" si="0"/>
        <v>0</v>
      </c>
      <c r="L9" s="29">
        <f t="shared" si="0"/>
        <v>0</v>
      </c>
      <c r="M9" s="29">
        <f t="shared" si="0"/>
        <v>0</v>
      </c>
      <c r="N9" s="29">
        <f t="shared" si="0"/>
        <v>0</v>
      </c>
      <c r="O9" s="29">
        <f t="shared" si="0"/>
        <v>0</v>
      </c>
      <c r="P9" s="29">
        <f t="shared" si="0"/>
        <v>0</v>
      </c>
      <c r="Q9" s="29">
        <f t="shared" si="0"/>
        <v>0</v>
      </c>
      <c r="R9" s="29">
        <f t="shared" si="0"/>
        <v>0</v>
      </c>
      <c r="S9" s="29">
        <f t="shared" si="0"/>
        <v>0</v>
      </c>
      <c r="T9" s="29">
        <f t="shared" si="0"/>
        <v>0</v>
      </c>
      <c r="U9" s="29">
        <f t="shared" si="0"/>
        <v>0</v>
      </c>
      <c r="V9" s="29">
        <f t="shared" si="0"/>
        <v>0</v>
      </c>
      <c r="W9" s="29">
        <f t="shared" si="0"/>
        <v>0</v>
      </c>
      <c r="X9" s="29">
        <f t="shared" si="0"/>
        <v>0</v>
      </c>
      <c r="Y9" s="29">
        <f t="shared" si="0"/>
        <v>0</v>
      </c>
      <c r="Z9" s="29">
        <f t="shared" si="0"/>
        <v>0</v>
      </c>
      <c r="AA9" s="29">
        <f t="shared" si="1"/>
        <v>0</v>
      </c>
      <c r="AB9" s="29">
        <f t="shared" si="1"/>
        <v>0</v>
      </c>
      <c r="AC9" s="29">
        <f t="shared" si="1"/>
        <v>0</v>
      </c>
      <c r="AD9" s="29">
        <f t="shared" si="1"/>
        <v>0</v>
      </c>
      <c r="AE9" s="29">
        <f t="shared" si="1"/>
        <v>0</v>
      </c>
      <c r="AF9" s="29">
        <f t="shared" si="1"/>
        <v>0</v>
      </c>
      <c r="AG9" s="29">
        <f t="shared" si="1"/>
        <v>0</v>
      </c>
      <c r="AH9" s="29">
        <f t="shared" si="1"/>
        <v>0</v>
      </c>
      <c r="AI9" s="29">
        <f t="shared" si="1"/>
        <v>0</v>
      </c>
      <c r="AJ9" s="29">
        <f t="shared" si="1"/>
        <v>0</v>
      </c>
      <c r="AK9" s="29">
        <f t="shared" si="1"/>
        <v>0</v>
      </c>
      <c r="AL9" s="29">
        <f t="shared" si="1"/>
        <v>0</v>
      </c>
      <c r="AM9" s="29">
        <f t="shared" si="1"/>
        <v>0</v>
      </c>
      <c r="AN9" s="30">
        <f t="shared" si="2"/>
        <v>0</v>
      </c>
      <c r="AO9" s="30">
        <f t="shared" si="2"/>
        <v>1412.07</v>
      </c>
      <c r="AP9" s="30">
        <f t="shared" si="2"/>
        <v>0</v>
      </c>
      <c r="AQ9" s="30">
        <f t="shared" si="2"/>
        <v>0</v>
      </c>
      <c r="AR9" s="30">
        <f t="shared" si="2"/>
        <v>0</v>
      </c>
      <c r="AS9" s="30">
        <f t="shared" si="2"/>
        <v>0</v>
      </c>
      <c r="AT9" s="30">
        <f t="shared" si="2"/>
        <v>0</v>
      </c>
      <c r="AU9" s="30">
        <f t="shared" si="2"/>
        <v>0</v>
      </c>
      <c r="AV9" s="30">
        <f t="shared" si="2"/>
        <v>0</v>
      </c>
      <c r="AW9" s="30">
        <f t="shared" si="2"/>
        <v>0</v>
      </c>
      <c r="AX9" s="30">
        <f t="shared" si="2"/>
        <v>0</v>
      </c>
      <c r="AY9" s="30">
        <f t="shared" si="2"/>
        <v>0</v>
      </c>
    </row>
    <row r="10" spans="1:51" ht="15.5" x14ac:dyDescent="0.35">
      <c r="A10" s="31">
        <v>43710</v>
      </c>
      <c r="B10" s="22" t="s">
        <v>64</v>
      </c>
      <c r="C10" s="32" t="s">
        <v>36</v>
      </c>
      <c r="D10" s="33" t="s">
        <v>62</v>
      </c>
      <c r="E10" s="34" t="s">
        <v>63</v>
      </c>
      <c r="F10" s="35"/>
      <c r="G10" s="36">
        <v>32.46</v>
      </c>
      <c r="H10" s="37">
        <f t="shared" si="3"/>
        <v>17331.530000000002</v>
      </c>
      <c r="I10" s="29">
        <f t="shared" si="0"/>
        <v>0</v>
      </c>
      <c r="J10" s="29">
        <f t="shared" si="0"/>
        <v>0</v>
      </c>
      <c r="K10" s="29">
        <f t="shared" si="0"/>
        <v>0</v>
      </c>
      <c r="L10" s="29">
        <f t="shared" si="0"/>
        <v>0</v>
      </c>
      <c r="M10" s="29">
        <f t="shared" si="0"/>
        <v>0</v>
      </c>
      <c r="N10" s="29">
        <f t="shared" si="0"/>
        <v>0</v>
      </c>
      <c r="O10" s="29">
        <f t="shared" si="0"/>
        <v>0</v>
      </c>
      <c r="P10" s="29">
        <f t="shared" si="0"/>
        <v>0</v>
      </c>
      <c r="Q10" s="29">
        <f t="shared" si="0"/>
        <v>0</v>
      </c>
      <c r="R10" s="29">
        <f t="shared" si="0"/>
        <v>0</v>
      </c>
      <c r="S10" s="29">
        <f t="shared" si="0"/>
        <v>0</v>
      </c>
      <c r="T10" s="29">
        <f t="shared" si="0"/>
        <v>0</v>
      </c>
      <c r="U10" s="29">
        <f t="shared" si="0"/>
        <v>0</v>
      </c>
      <c r="V10" s="29">
        <f t="shared" si="0"/>
        <v>0</v>
      </c>
      <c r="W10" s="29">
        <f t="shared" si="0"/>
        <v>0</v>
      </c>
      <c r="X10" s="29">
        <f t="shared" si="0"/>
        <v>0</v>
      </c>
      <c r="Y10" s="29">
        <f t="shared" si="0"/>
        <v>0</v>
      </c>
      <c r="Z10" s="29">
        <f t="shared" si="0"/>
        <v>0</v>
      </c>
      <c r="AA10" s="29">
        <f t="shared" si="1"/>
        <v>0</v>
      </c>
      <c r="AB10" s="29">
        <f t="shared" si="1"/>
        <v>0</v>
      </c>
      <c r="AC10" s="29">
        <f t="shared" si="1"/>
        <v>0</v>
      </c>
      <c r="AD10" s="29">
        <f t="shared" si="1"/>
        <v>0</v>
      </c>
      <c r="AE10" s="29">
        <f t="shared" si="1"/>
        <v>0</v>
      </c>
      <c r="AF10" s="29">
        <f t="shared" si="1"/>
        <v>0</v>
      </c>
      <c r="AG10" s="29">
        <f t="shared" si="1"/>
        <v>0</v>
      </c>
      <c r="AH10" s="29">
        <f t="shared" si="1"/>
        <v>0</v>
      </c>
      <c r="AI10" s="29">
        <f t="shared" si="1"/>
        <v>0</v>
      </c>
      <c r="AJ10" s="29">
        <f t="shared" si="1"/>
        <v>0</v>
      </c>
      <c r="AK10" s="29">
        <f t="shared" si="1"/>
        <v>0</v>
      </c>
      <c r="AL10" s="29">
        <f t="shared" si="1"/>
        <v>0</v>
      </c>
      <c r="AM10" s="29">
        <f t="shared" si="1"/>
        <v>0</v>
      </c>
      <c r="AN10" s="30">
        <f t="shared" si="2"/>
        <v>0</v>
      </c>
      <c r="AO10" s="30">
        <f t="shared" si="2"/>
        <v>0</v>
      </c>
      <c r="AP10" s="30">
        <f t="shared" si="2"/>
        <v>0</v>
      </c>
      <c r="AQ10" s="30">
        <f t="shared" si="2"/>
        <v>32.46</v>
      </c>
      <c r="AR10" s="30">
        <f t="shared" si="2"/>
        <v>0</v>
      </c>
      <c r="AS10" s="30">
        <f t="shared" si="2"/>
        <v>0</v>
      </c>
      <c r="AT10" s="30">
        <f t="shared" si="2"/>
        <v>0</v>
      </c>
      <c r="AU10" s="30">
        <f t="shared" si="2"/>
        <v>0</v>
      </c>
      <c r="AV10" s="30">
        <f t="shared" si="2"/>
        <v>0</v>
      </c>
      <c r="AW10" s="30">
        <f t="shared" si="2"/>
        <v>0</v>
      </c>
      <c r="AX10" s="30">
        <f t="shared" si="2"/>
        <v>0</v>
      </c>
      <c r="AY10" s="30">
        <f t="shared" si="2"/>
        <v>0</v>
      </c>
    </row>
    <row r="11" spans="1:51" ht="15.5" x14ac:dyDescent="0.35">
      <c r="A11" s="31">
        <v>43711</v>
      </c>
      <c r="B11" s="22" t="s">
        <v>65</v>
      </c>
      <c r="C11" s="32" t="s">
        <v>33</v>
      </c>
      <c r="D11" s="33" t="s">
        <v>62</v>
      </c>
      <c r="E11" s="34" t="s">
        <v>63</v>
      </c>
      <c r="F11" s="35"/>
      <c r="G11" s="36">
        <v>306.54000000000002</v>
      </c>
      <c r="H11" s="37">
        <f t="shared" si="3"/>
        <v>17638.070000000003</v>
      </c>
      <c r="I11" s="29">
        <f t="shared" si="0"/>
        <v>0</v>
      </c>
      <c r="J11" s="29">
        <f t="shared" si="0"/>
        <v>0</v>
      </c>
      <c r="K11" s="29">
        <f t="shared" si="0"/>
        <v>0</v>
      </c>
      <c r="L11" s="29">
        <f t="shared" si="0"/>
        <v>0</v>
      </c>
      <c r="M11" s="29">
        <f t="shared" si="0"/>
        <v>0</v>
      </c>
      <c r="N11" s="29">
        <f t="shared" si="0"/>
        <v>0</v>
      </c>
      <c r="O11" s="29">
        <f t="shared" si="0"/>
        <v>0</v>
      </c>
      <c r="P11" s="29">
        <f t="shared" si="0"/>
        <v>0</v>
      </c>
      <c r="Q11" s="29">
        <f t="shared" si="0"/>
        <v>0</v>
      </c>
      <c r="R11" s="29">
        <f t="shared" si="0"/>
        <v>0</v>
      </c>
      <c r="S11" s="29">
        <f t="shared" si="0"/>
        <v>0</v>
      </c>
      <c r="T11" s="29">
        <f t="shared" si="0"/>
        <v>0</v>
      </c>
      <c r="U11" s="29">
        <f t="shared" si="0"/>
        <v>0</v>
      </c>
      <c r="V11" s="29">
        <f t="shared" si="0"/>
        <v>0</v>
      </c>
      <c r="W11" s="29">
        <f t="shared" si="0"/>
        <v>0</v>
      </c>
      <c r="X11" s="29">
        <f t="shared" si="0"/>
        <v>0</v>
      </c>
      <c r="Y11" s="29">
        <f t="shared" si="0"/>
        <v>0</v>
      </c>
      <c r="Z11" s="29">
        <f t="shared" si="0"/>
        <v>0</v>
      </c>
      <c r="AA11" s="29">
        <f t="shared" si="1"/>
        <v>0</v>
      </c>
      <c r="AB11" s="29">
        <f t="shared" si="1"/>
        <v>0</v>
      </c>
      <c r="AC11" s="29">
        <f t="shared" si="1"/>
        <v>0</v>
      </c>
      <c r="AD11" s="29">
        <f t="shared" si="1"/>
        <v>0</v>
      </c>
      <c r="AE11" s="29">
        <f t="shared" si="1"/>
        <v>0</v>
      </c>
      <c r="AF11" s="29">
        <f t="shared" si="1"/>
        <v>0</v>
      </c>
      <c r="AG11" s="29">
        <f t="shared" si="1"/>
        <v>0</v>
      </c>
      <c r="AH11" s="29">
        <f t="shared" si="1"/>
        <v>0</v>
      </c>
      <c r="AI11" s="29">
        <f t="shared" si="1"/>
        <v>0</v>
      </c>
      <c r="AJ11" s="29">
        <f t="shared" si="1"/>
        <v>0</v>
      </c>
      <c r="AK11" s="29">
        <f t="shared" si="1"/>
        <v>0</v>
      </c>
      <c r="AL11" s="29">
        <f t="shared" si="1"/>
        <v>0</v>
      </c>
      <c r="AM11" s="29">
        <f t="shared" si="1"/>
        <v>0</v>
      </c>
      <c r="AN11" s="30">
        <f t="shared" si="2"/>
        <v>306.54000000000002</v>
      </c>
      <c r="AO11" s="30">
        <f t="shared" si="2"/>
        <v>0</v>
      </c>
      <c r="AP11" s="30">
        <f t="shared" si="2"/>
        <v>0</v>
      </c>
      <c r="AQ11" s="30">
        <f t="shared" si="2"/>
        <v>0</v>
      </c>
      <c r="AR11" s="30">
        <f t="shared" si="2"/>
        <v>0</v>
      </c>
      <c r="AS11" s="30">
        <f t="shared" si="2"/>
        <v>0</v>
      </c>
      <c r="AT11" s="30">
        <f t="shared" si="2"/>
        <v>0</v>
      </c>
      <c r="AU11" s="30">
        <f t="shared" si="2"/>
        <v>0</v>
      </c>
      <c r="AV11" s="30">
        <f t="shared" si="2"/>
        <v>0</v>
      </c>
      <c r="AW11" s="30">
        <f t="shared" si="2"/>
        <v>0</v>
      </c>
      <c r="AX11" s="30">
        <f t="shared" si="2"/>
        <v>0</v>
      </c>
      <c r="AY11" s="30">
        <f t="shared" si="2"/>
        <v>0</v>
      </c>
    </row>
    <row r="12" spans="1:51" ht="15.5" x14ac:dyDescent="0.35">
      <c r="A12" s="31">
        <v>43711</v>
      </c>
      <c r="B12" s="22" t="s">
        <v>35</v>
      </c>
      <c r="C12" s="32" t="s">
        <v>35</v>
      </c>
      <c r="D12" s="33" t="s">
        <v>62</v>
      </c>
      <c r="E12" s="34" t="s">
        <v>63</v>
      </c>
      <c r="F12" s="35"/>
      <c r="G12" s="36">
        <v>61.31</v>
      </c>
      <c r="H12" s="37">
        <f t="shared" si="3"/>
        <v>17699.380000000005</v>
      </c>
      <c r="I12" s="29">
        <f t="shared" si="0"/>
        <v>0</v>
      </c>
      <c r="J12" s="29">
        <f t="shared" si="0"/>
        <v>0</v>
      </c>
      <c r="K12" s="29">
        <f t="shared" si="0"/>
        <v>0</v>
      </c>
      <c r="L12" s="29">
        <f t="shared" si="0"/>
        <v>0</v>
      </c>
      <c r="M12" s="29">
        <f t="shared" si="0"/>
        <v>0</v>
      </c>
      <c r="N12" s="29">
        <f t="shared" si="0"/>
        <v>0</v>
      </c>
      <c r="O12" s="29">
        <f t="shared" si="0"/>
        <v>0</v>
      </c>
      <c r="P12" s="29">
        <f t="shared" si="0"/>
        <v>0</v>
      </c>
      <c r="Q12" s="29">
        <f t="shared" si="0"/>
        <v>0</v>
      </c>
      <c r="R12" s="29">
        <f t="shared" si="0"/>
        <v>0</v>
      </c>
      <c r="S12" s="29">
        <f t="shared" si="0"/>
        <v>0</v>
      </c>
      <c r="T12" s="29">
        <f t="shared" si="0"/>
        <v>0</v>
      </c>
      <c r="U12" s="29">
        <f t="shared" si="0"/>
        <v>0</v>
      </c>
      <c r="V12" s="29">
        <f t="shared" si="0"/>
        <v>0</v>
      </c>
      <c r="W12" s="29">
        <f t="shared" si="0"/>
        <v>0</v>
      </c>
      <c r="X12" s="29">
        <f t="shared" si="0"/>
        <v>0</v>
      </c>
      <c r="Y12" s="29">
        <f t="shared" si="0"/>
        <v>0</v>
      </c>
      <c r="Z12" s="29">
        <f t="shared" si="0"/>
        <v>0</v>
      </c>
      <c r="AA12" s="29">
        <f t="shared" si="1"/>
        <v>0</v>
      </c>
      <c r="AB12" s="29">
        <f t="shared" si="1"/>
        <v>0</v>
      </c>
      <c r="AC12" s="29">
        <f t="shared" si="1"/>
        <v>0</v>
      </c>
      <c r="AD12" s="29">
        <f t="shared" si="1"/>
        <v>0</v>
      </c>
      <c r="AE12" s="29">
        <f t="shared" si="1"/>
        <v>0</v>
      </c>
      <c r="AF12" s="29">
        <f t="shared" si="1"/>
        <v>0</v>
      </c>
      <c r="AG12" s="29">
        <f t="shared" si="1"/>
        <v>0</v>
      </c>
      <c r="AH12" s="29">
        <f t="shared" si="1"/>
        <v>0</v>
      </c>
      <c r="AI12" s="29">
        <f t="shared" si="1"/>
        <v>0</v>
      </c>
      <c r="AJ12" s="29">
        <f t="shared" si="1"/>
        <v>0</v>
      </c>
      <c r="AK12" s="29">
        <f t="shared" si="1"/>
        <v>0</v>
      </c>
      <c r="AL12" s="29">
        <f t="shared" si="1"/>
        <v>0</v>
      </c>
      <c r="AM12" s="29">
        <f t="shared" si="1"/>
        <v>0</v>
      </c>
      <c r="AN12" s="30">
        <f t="shared" si="2"/>
        <v>0</v>
      </c>
      <c r="AO12" s="30">
        <f t="shared" si="2"/>
        <v>0</v>
      </c>
      <c r="AP12" s="30">
        <f t="shared" si="2"/>
        <v>61.31</v>
      </c>
      <c r="AQ12" s="30">
        <f t="shared" si="2"/>
        <v>0</v>
      </c>
      <c r="AR12" s="30">
        <f t="shared" si="2"/>
        <v>0</v>
      </c>
      <c r="AS12" s="30">
        <f t="shared" si="2"/>
        <v>0</v>
      </c>
      <c r="AT12" s="30">
        <f t="shared" si="2"/>
        <v>0</v>
      </c>
      <c r="AU12" s="30">
        <f t="shared" si="2"/>
        <v>0</v>
      </c>
      <c r="AV12" s="30">
        <f t="shared" si="2"/>
        <v>0</v>
      </c>
      <c r="AW12" s="30">
        <f t="shared" si="2"/>
        <v>0</v>
      </c>
      <c r="AX12" s="30">
        <f t="shared" si="2"/>
        <v>0</v>
      </c>
      <c r="AY12" s="30">
        <f t="shared" si="2"/>
        <v>0</v>
      </c>
    </row>
    <row r="13" spans="1:51" ht="15.5" x14ac:dyDescent="0.35">
      <c r="A13" s="31">
        <v>43713</v>
      </c>
      <c r="B13" s="38"/>
      <c r="C13" s="39" t="s">
        <v>66</v>
      </c>
      <c r="D13" s="33"/>
      <c r="E13" s="34"/>
      <c r="F13" s="40"/>
      <c r="G13" s="41"/>
      <c r="H13" s="37">
        <f t="shared" si="3"/>
        <v>17699.380000000005</v>
      </c>
      <c r="I13" s="29">
        <f t="shared" si="0"/>
        <v>0</v>
      </c>
      <c r="J13" s="29">
        <f t="shared" si="0"/>
        <v>0</v>
      </c>
      <c r="K13" s="29">
        <f t="shared" si="0"/>
        <v>0</v>
      </c>
      <c r="L13" s="29">
        <f t="shared" si="0"/>
        <v>0</v>
      </c>
      <c r="M13" s="29">
        <f t="shared" si="0"/>
        <v>0</v>
      </c>
      <c r="N13" s="29">
        <f t="shared" si="0"/>
        <v>0</v>
      </c>
      <c r="O13" s="29">
        <f t="shared" si="0"/>
        <v>0</v>
      </c>
      <c r="P13" s="29">
        <f t="shared" si="0"/>
        <v>0</v>
      </c>
      <c r="Q13" s="29">
        <f t="shared" si="0"/>
        <v>0</v>
      </c>
      <c r="R13" s="29">
        <f t="shared" si="0"/>
        <v>0</v>
      </c>
      <c r="S13" s="29">
        <f t="shared" si="0"/>
        <v>0</v>
      </c>
      <c r="T13" s="29">
        <f t="shared" si="0"/>
        <v>0</v>
      </c>
      <c r="U13" s="29">
        <f t="shared" si="0"/>
        <v>0</v>
      </c>
      <c r="V13" s="29">
        <f t="shared" si="0"/>
        <v>0</v>
      </c>
      <c r="W13" s="29">
        <f t="shared" si="0"/>
        <v>0</v>
      </c>
      <c r="X13" s="29">
        <f t="shared" si="0"/>
        <v>0</v>
      </c>
      <c r="Y13" s="29">
        <f t="shared" si="0"/>
        <v>0</v>
      </c>
      <c r="Z13" s="29">
        <f t="shared" si="0"/>
        <v>0</v>
      </c>
      <c r="AA13" s="29">
        <f t="shared" si="1"/>
        <v>0</v>
      </c>
      <c r="AB13" s="29">
        <f t="shared" si="1"/>
        <v>0</v>
      </c>
      <c r="AC13" s="29">
        <f t="shared" si="1"/>
        <v>0</v>
      </c>
      <c r="AD13" s="29">
        <f t="shared" si="1"/>
        <v>0</v>
      </c>
      <c r="AE13" s="29">
        <f t="shared" si="1"/>
        <v>0</v>
      </c>
      <c r="AF13" s="29">
        <f t="shared" si="1"/>
        <v>0</v>
      </c>
      <c r="AG13" s="29">
        <f t="shared" si="1"/>
        <v>0</v>
      </c>
      <c r="AH13" s="29">
        <f t="shared" si="1"/>
        <v>0</v>
      </c>
      <c r="AI13" s="29">
        <f t="shared" si="1"/>
        <v>0</v>
      </c>
      <c r="AJ13" s="29">
        <f t="shared" si="1"/>
        <v>0</v>
      </c>
      <c r="AK13" s="29">
        <f t="shared" si="1"/>
        <v>0</v>
      </c>
      <c r="AL13" s="29">
        <f t="shared" si="1"/>
        <v>0</v>
      </c>
      <c r="AM13" s="29">
        <f t="shared" si="1"/>
        <v>0</v>
      </c>
      <c r="AN13" s="30">
        <f t="shared" si="2"/>
        <v>0</v>
      </c>
      <c r="AO13" s="30">
        <f t="shared" si="2"/>
        <v>0</v>
      </c>
      <c r="AP13" s="30">
        <f t="shared" si="2"/>
        <v>0</v>
      </c>
      <c r="AQ13" s="30">
        <f t="shared" si="2"/>
        <v>0</v>
      </c>
      <c r="AR13" s="30">
        <f t="shared" si="2"/>
        <v>0</v>
      </c>
      <c r="AS13" s="30">
        <f t="shared" si="2"/>
        <v>0</v>
      </c>
      <c r="AT13" s="30">
        <f t="shared" si="2"/>
        <v>0</v>
      </c>
      <c r="AU13" s="30">
        <f t="shared" si="2"/>
        <v>0</v>
      </c>
      <c r="AV13" s="30">
        <f t="shared" si="2"/>
        <v>0</v>
      </c>
      <c r="AW13" s="30">
        <f t="shared" si="2"/>
        <v>0</v>
      </c>
      <c r="AX13" s="30">
        <f t="shared" si="2"/>
        <v>0</v>
      </c>
      <c r="AY13" s="30">
        <f t="shared" si="2"/>
        <v>0</v>
      </c>
    </row>
    <row r="14" spans="1:51" ht="15.5" x14ac:dyDescent="0.35">
      <c r="A14" s="31">
        <v>43715</v>
      </c>
      <c r="B14" s="22" t="s">
        <v>67</v>
      </c>
      <c r="C14" s="32" t="s">
        <v>22</v>
      </c>
      <c r="D14" s="33" t="s">
        <v>68</v>
      </c>
      <c r="E14" s="34" t="s">
        <v>69</v>
      </c>
      <c r="F14" s="42">
        <v>104.46</v>
      </c>
      <c r="G14" s="43"/>
      <c r="H14" s="37">
        <f t="shared" si="3"/>
        <v>17594.920000000006</v>
      </c>
      <c r="I14" s="29">
        <f t="shared" si="0"/>
        <v>0</v>
      </c>
      <c r="J14" s="29">
        <f t="shared" si="0"/>
        <v>0</v>
      </c>
      <c r="K14" s="29">
        <f t="shared" si="0"/>
        <v>0</v>
      </c>
      <c r="L14" s="29">
        <f t="shared" si="0"/>
        <v>0</v>
      </c>
      <c r="M14" s="29">
        <f t="shared" si="0"/>
        <v>0</v>
      </c>
      <c r="N14" s="29">
        <f t="shared" si="0"/>
        <v>0</v>
      </c>
      <c r="O14" s="29">
        <f t="shared" si="0"/>
        <v>0</v>
      </c>
      <c r="P14" s="29">
        <f t="shared" si="0"/>
        <v>0</v>
      </c>
      <c r="Q14" s="29">
        <f t="shared" si="0"/>
        <v>0</v>
      </c>
      <c r="R14" s="29">
        <f t="shared" si="0"/>
        <v>0</v>
      </c>
      <c r="S14" s="29">
        <f t="shared" si="0"/>
        <v>0</v>
      </c>
      <c r="T14" s="29">
        <f t="shared" si="0"/>
        <v>0</v>
      </c>
      <c r="U14" s="29">
        <f t="shared" si="0"/>
        <v>0</v>
      </c>
      <c r="V14" s="29">
        <f t="shared" si="0"/>
        <v>0</v>
      </c>
      <c r="W14" s="29">
        <f t="shared" si="0"/>
        <v>0</v>
      </c>
      <c r="X14" s="29">
        <f t="shared" si="0"/>
        <v>0</v>
      </c>
      <c r="Y14" s="29">
        <f t="shared" si="0"/>
        <v>0</v>
      </c>
      <c r="Z14" s="29">
        <f t="shared" si="0"/>
        <v>0</v>
      </c>
      <c r="AA14" s="29">
        <f t="shared" si="1"/>
        <v>0</v>
      </c>
      <c r="AB14" s="29">
        <f t="shared" si="1"/>
        <v>0</v>
      </c>
      <c r="AC14" s="29">
        <f t="shared" si="1"/>
        <v>104.46</v>
      </c>
      <c r="AD14" s="29">
        <f t="shared" si="1"/>
        <v>0</v>
      </c>
      <c r="AE14" s="29">
        <f t="shared" si="1"/>
        <v>0</v>
      </c>
      <c r="AF14" s="29">
        <f t="shared" si="1"/>
        <v>0</v>
      </c>
      <c r="AG14" s="29">
        <f t="shared" si="1"/>
        <v>0</v>
      </c>
      <c r="AH14" s="29">
        <f t="shared" si="1"/>
        <v>0</v>
      </c>
      <c r="AI14" s="29">
        <f t="shared" si="1"/>
        <v>0</v>
      </c>
      <c r="AJ14" s="29">
        <f t="shared" si="1"/>
        <v>0</v>
      </c>
      <c r="AK14" s="29">
        <f t="shared" si="1"/>
        <v>0</v>
      </c>
      <c r="AL14" s="29">
        <f t="shared" si="1"/>
        <v>0</v>
      </c>
      <c r="AM14" s="29">
        <f t="shared" si="1"/>
        <v>0</v>
      </c>
      <c r="AN14" s="30">
        <f t="shared" si="2"/>
        <v>0</v>
      </c>
      <c r="AO14" s="30">
        <f t="shared" si="2"/>
        <v>0</v>
      </c>
      <c r="AP14" s="30">
        <f t="shared" si="2"/>
        <v>0</v>
      </c>
      <c r="AQ14" s="30">
        <f t="shared" si="2"/>
        <v>0</v>
      </c>
      <c r="AR14" s="30">
        <f t="shared" si="2"/>
        <v>0</v>
      </c>
      <c r="AS14" s="30">
        <f t="shared" si="2"/>
        <v>0</v>
      </c>
      <c r="AT14" s="30">
        <f t="shared" si="2"/>
        <v>0</v>
      </c>
      <c r="AU14" s="30">
        <f t="shared" si="2"/>
        <v>0</v>
      </c>
      <c r="AV14" s="30">
        <f t="shared" si="2"/>
        <v>0</v>
      </c>
      <c r="AW14" s="30">
        <f t="shared" si="2"/>
        <v>0</v>
      </c>
      <c r="AX14" s="30">
        <f t="shared" si="2"/>
        <v>0</v>
      </c>
      <c r="AY14" s="30">
        <f t="shared" si="2"/>
        <v>0</v>
      </c>
    </row>
    <row r="15" spans="1:51" ht="15.5" x14ac:dyDescent="0.35">
      <c r="A15" s="31">
        <v>43718</v>
      </c>
      <c r="B15" s="22" t="s">
        <v>37</v>
      </c>
      <c r="C15" s="32" t="s">
        <v>37</v>
      </c>
      <c r="D15" s="33" t="s">
        <v>62</v>
      </c>
      <c r="E15" s="34" t="s">
        <v>69</v>
      </c>
      <c r="F15" s="35"/>
      <c r="G15" s="44">
        <v>1062.9000000000001</v>
      </c>
      <c r="H15" s="37">
        <f t="shared" si="3"/>
        <v>18657.820000000007</v>
      </c>
      <c r="I15" s="29">
        <f t="shared" si="0"/>
        <v>0</v>
      </c>
      <c r="J15" s="29">
        <f t="shared" si="0"/>
        <v>0</v>
      </c>
      <c r="K15" s="29">
        <f t="shared" si="0"/>
        <v>0</v>
      </c>
      <c r="L15" s="29">
        <f t="shared" si="0"/>
        <v>0</v>
      </c>
      <c r="M15" s="29">
        <f t="shared" si="0"/>
        <v>0</v>
      </c>
      <c r="N15" s="29">
        <f t="shared" si="0"/>
        <v>0</v>
      </c>
      <c r="O15" s="29">
        <f t="shared" si="0"/>
        <v>0</v>
      </c>
      <c r="P15" s="29">
        <f t="shared" si="0"/>
        <v>0</v>
      </c>
      <c r="Q15" s="29">
        <f t="shared" si="0"/>
        <v>0</v>
      </c>
      <c r="R15" s="29">
        <f t="shared" si="0"/>
        <v>0</v>
      </c>
      <c r="S15" s="29">
        <f t="shared" si="0"/>
        <v>0</v>
      </c>
      <c r="T15" s="29">
        <f t="shared" si="0"/>
        <v>0</v>
      </c>
      <c r="U15" s="29">
        <f t="shared" si="0"/>
        <v>0</v>
      </c>
      <c r="V15" s="29">
        <f t="shared" si="0"/>
        <v>0</v>
      </c>
      <c r="W15" s="29">
        <f t="shared" si="0"/>
        <v>0</v>
      </c>
      <c r="X15" s="29">
        <f t="shared" si="0"/>
        <v>0</v>
      </c>
      <c r="Y15" s="29">
        <f t="shared" si="0"/>
        <v>0</v>
      </c>
      <c r="Z15" s="29">
        <f t="shared" si="0"/>
        <v>0</v>
      </c>
      <c r="AA15" s="29">
        <f t="shared" si="1"/>
        <v>0</v>
      </c>
      <c r="AB15" s="29">
        <f t="shared" si="1"/>
        <v>0</v>
      </c>
      <c r="AC15" s="29">
        <f t="shared" si="1"/>
        <v>0</v>
      </c>
      <c r="AD15" s="29">
        <f t="shared" si="1"/>
        <v>0</v>
      </c>
      <c r="AE15" s="29">
        <f t="shared" si="1"/>
        <v>0</v>
      </c>
      <c r="AF15" s="29">
        <f t="shared" si="1"/>
        <v>0</v>
      </c>
      <c r="AG15" s="29">
        <f t="shared" si="1"/>
        <v>0</v>
      </c>
      <c r="AH15" s="29">
        <f t="shared" si="1"/>
        <v>0</v>
      </c>
      <c r="AI15" s="29">
        <f t="shared" si="1"/>
        <v>0</v>
      </c>
      <c r="AJ15" s="29">
        <f t="shared" si="1"/>
        <v>0</v>
      </c>
      <c r="AK15" s="29">
        <f t="shared" si="1"/>
        <v>0</v>
      </c>
      <c r="AL15" s="29">
        <f t="shared" si="1"/>
        <v>0</v>
      </c>
      <c r="AM15" s="29">
        <f t="shared" si="1"/>
        <v>0</v>
      </c>
      <c r="AN15" s="30">
        <f t="shared" si="2"/>
        <v>0</v>
      </c>
      <c r="AO15" s="30">
        <f t="shared" si="2"/>
        <v>0</v>
      </c>
      <c r="AP15" s="30">
        <f t="shared" si="2"/>
        <v>0</v>
      </c>
      <c r="AQ15" s="30">
        <f t="shared" si="2"/>
        <v>0</v>
      </c>
      <c r="AR15" s="30">
        <f t="shared" si="2"/>
        <v>1062.9000000000001</v>
      </c>
      <c r="AS15" s="30">
        <f t="shared" si="2"/>
        <v>0</v>
      </c>
      <c r="AT15" s="30">
        <f t="shared" si="2"/>
        <v>0</v>
      </c>
      <c r="AU15" s="30">
        <f t="shared" si="2"/>
        <v>0</v>
      </c>
      <c r="AV15" s="30">
        <f t="shared" si="2"/>
        <v>0</v>
      </c>
      <c r="AW15" s="30">
        <f t="shared" si="2"/>
        <v>0</v>
      </c>
      <c r="AX15" s="30">
        <f t="shared" si="2"/>
        <v>0</v>
      </c>
      <c r="AY15" s="30">
        <f t="shared" si="2"/>
        <v>0</v>
      </c>
    </row>
    <row r="16" spans="1:51" ht="15.5" x14ac:dyDescent="0.35">
      <c r="A16" s="31">
        <v>43718</v>
      </c>
      <c r="B16" s="22" t="s">
        <v>70</v>
      </c>
      <c r="C16" s="32" t="s">
        <v>38</v>
      </c>
      <c r="D16" s="33" t="s">
        <v>62</v>
      </c>
      <c r="E16" s="34" t="s">
        <v>69</v>
      </c>
      <c r="F16" s="45"/>
      <c r="G16" s="44">
        <v>52.82</v>
      </c>
      <c r="H16" s="37">
        <f t="shared" si="3"/>
        <v>18710.640000000007</v>
      </c>
      <c r="I16" s="29">
        <f t="shared" si="0"/>
        <v>0</v>
      </c>
      <c r="J16" s="29">
        <f t="shared" si="0"/>
        <v>0</v>
      </c>
      <c r="K16" s="29">
        <f t="shared" si="0"/>
        <v>0</v>
      </c>
      <c r="L16" s="29">
        <f t="shared" si="0"/>
        <v>0</v>
      </c>
      <c r="M16" s="29">
        <f t="shared" si="0"/>
        <v>0</v>
      </c>
      <c r="N16" s="29">
        <f t="shared" si="0"/>
        <v>0</v>
      </c>
      <c r="O16" s="29">
        <f t="shared" si="0"/>
        <v>0</v>
      </c>
      <c r="P16" s="29">
        <f t="shared" si="0"/>
        <v>0</v>
      </c>
      <c r="Q16" s="29">
        <f t="shared" si="0"/>
        <v>0</v>
      </c>
      <c r="R16" s="29">
        <f t="shared" si="0"/>
        <v>0</v>
      </c>
      <c r="S16" s="29">
        <f t="shared" si="0"/>
        <v>0</v>
      </c>
      <c r="T16" s="29">
        <f t="shared" si="0"/>
        <v>0</v>
      </c>
      <c r="U16" s="29">
        <f t="shared" si="0"/>
        <v>0</v>
      </c>
      <c r="V16" s="29">
        <f t="shared" si="0"/>
        <v>0</v>
      </c>
      <c r="W16" s="29">
        <f t="shared" si="0"/>
        <v>0</v>
      </c>
      <c r="X16" s="29">
        <f t="shared" si="0"/>
        <v>0</v>
      </c>
      <c r="Y16" s="29">
        <f t="shared" si="0"/>
        <v>0</v>
      </c>
      <c r="Z16" s="29">
        <f t="shared" si="0"/>
        <v>0</v>
      </c>
      <c r="AA16" s="29">
        <f t="shared" si="1"/>
        <v>0</v>
      </c>
      <c r="AB16" s="29">
        <f t="shared" si="1"/>
        <v>0</v>
      </c>
      <c r="AC16" s="29">
        <f t="shared" si="1"/>
        <v>0</v>
      </c>
      <c r="AD16" s="29">
        <f t="shared" si="1"/>
        <v>0</v>
      </c>
      <c r="AE16" s="29">
        <f t="shared" si="1"/>
        <v>0</v>
      </c>
      <c r="AF16" s="29">
        <f t="shared" si="1"/>
        <v>0</v>
      </c>
      <c r="AG16" s="29">
        <f t="shared" si="1"/>
        <v>0</v>
      </c>
      <c r="AH16" s="29">
        <f t="shared" si="1"/>
        <v>0</v>
      </c>
      <c r="AI16" s="29">
        <f t="shared" si="1"/>
        <v>0</v>
      </c>
      <c r="AJ16" s="29">
        <f t="shared" si="1"/>
        <v>0</v>
      </c>
      <c r="AK16" s="29">
        <f t="shared" si="1"/>
        <v>0</v>
      </c>
      <c r="AL16" s="29">
        <f t="shared" si="1"/>
        <v>0</v>
      </c>
      <c r="AM16" s="29">
        <f t="shared" si="1"/>
        <v>0</v>
      </c>
      <c r="AN16" s="30">
        <f t="shared" si="2"/>
        <v>0</v>
      </c>
      <c r="AO16" s="30">
        <f t="shared" si="2"/>
        <v>0</v>
      </c>
      <c r="AP16" s="30">
        <f t="shared" si="2"/>
        <v>0</v>
      </c>
      <c r="AQ16" s="30">
        <f t="shared" si="2"/>
        <v>0</v>
      </c>
      <c r="AR16" s="30">
        <f t="shared" si="2"/>
        <v>0</v>
      </c>
      <c r="AS16" s="30">
        <f t="shared" si="2"/>
        <v>52.82</v>
      </c>
      <c r="AT16" s="30">
        <f t="shared" si="2"/>
        <v>0</v>
      </c>
      <c r="AU16" s="30">
        <f t="shared" si="2"/>
        <v>0</v>
      </c>
      <c r="AV16" s="30">
        <f t="shared" si="2"/>
        <v>0</v>
      </c>
      <c r="AW16" s="30">
        <f t="shared" si="2"/>
        <v>0</v>
      </c>
      <c r="AX16" s="30">
        <f t="shared" si="2"/>
        <v>0</v>
      </c>
      <c r="AY16" s="30">
        <f t="shared" si="2"/>
        <v>0</v>
      </c>
    </row>
    <row r="17" spans="1:51" ht="15.5" x14ac:dyDescent="0.35">
      <c r="A17" s="31">
        <v>43720</v>
      </c>
      <c r="B17" s="38" t="s">
        <v>71</v>
      </c>
      <c r="C17" s="32" t="s">
        <v>44</v>
      </c>
      <c r="D17" s="33" t="s">
        <v>62</v>
      </c>
      <c r="E17" s="34" t="s">
        <v>69</v>
      </c>
      <c r="F17" s="35"/>
      <c r="G17" s="44">
        <v>560</v>
      </c>
      <c r="H17" s="37">
        <f t="shared" si="3"/>
        <v>19270.640000000007</v>
      </c>
      <c r="I17" s="29">
        <f t="shared" si="0"/>
        <v>0</v>
      </c>
      <c r="J17" s="29">
        <f t="shared" si="0"/>
        <v>0</v>
      </c>
      <c r="K17" s="29">
        <f t="shared" si="0"/>
        <v>0</v>
      </c>
      <c r="L17" s="29">
        <f t="shared" si="0"/>
        <v>0</v>
      </c>
      <c r="M17" s="29">
        <f t="shared" si="0"/>
        <v>0</v>
      </c>
      <c r="N17" s="29">
        <f t="shared" si="0"/>
        <v>0</v>
      </c>
      <c r="O17" s="29">
        <f t="shared" si="0"/>
        <v>0</v>
      </c>
      <c r="P17" s="29">
        <f t="shared" si="0"/>
        <v>0</v>
      </c>
      <c r="Q17" s="29">
        <f t="shared" si="0"/>
        <v>0</v>
      </c>
      <c r="R17" s="29">
        <f t="shared" si="0"/>
        <v>0</v>
      </c>
      <c r="S17" s="29">
        <f t="shared" si="0"/>
        <v>0</v>
      </c>
      <c r="T17" s="29">
        <f t="shared" si="0"/>
        <v>0</v>
      </c>
      <c r="U17" s="29">
        <f t="shared" si="0"/>
        <v>0</v>
      </c>
      <c r="V17" s="29">
        <f t="shared" si="0"/>
        <v>0</v>
      </c>
      <c r="W17" s="29">
        <f t="shared" si="0"/>
        <v>0</v>
      </c>
      <c r="X17" s="29">
        <f t="shared" si="0"/>
        <v>0</v>
      </c>
      <c r="Y17" s="29">
        <f t="shared" si="0"/>
        <v>0</v>
      </c>
      <c r="Z17" s="29">
        <f t="shared" si="0"/>
        <v>0</v>
      </c>
      <c r="AA17" s="29">
        <f t="shared" si="1"/>
        <v>0</v>
      </c>
      <c r="AB17" s="29">
        <f t="shared" si="1"/>
        <v>0</v>
      </c>
      <c r="AC17" s="29">
        <f t="shared" si="1"/>
        <v>0</v>
      </c>
      <c r="AD17" s="29">
        <f t="shared" si="1"/>
        <v>0</v>
      </c>
      <c r="AE17" s="29">
        <f t="shared" si="1"/>
        <v>0</v>
      </c>
      <c r="AF17" s="29">
        <f t="shared" si="1"/>
        <v>0</v>
      </c>
      <c r="AG17" s="29">
        <f t="shared" si="1"/>
        <v>0</v>
      </c>
      <c r="AH17" s="29">
        <f t="shared" si="1"/>
        <v>0</v>
      </c>
      <c r="AI17" s="29">
        <f t="shared" si="1"/>
        <v>0</v>
      </c>
      <c r="AJ17" s="29">
        <f t="shared" si="1"/>
        <v>0</v>
      </c>
      <c r="AK17" s="29">
        <f t="shared" si="1"/>
        <v>0</v>
      </c>
      <c r="AL17" s="29">
        <f t="shared" si="1"/>
        <v>0</v>
      </c>
      <c r="AM17" s="29">
        <f t="shared" si="1"/>
        <v>0</v>
      </c>
      <c r="AN17" s="30">
        <f t="shared" si="2"/>
        <v>0</v>
      </c>
      <c r="AO17" s="30">
        <f t="shared" si="2"/>
        <v>0</v>
      </c>
      <c r="AP17" s="30">
        <f t="shared" si="2"/>
        <v>0</v>
      </c>
      <c r="AQ17" s="30">
        <f t="shared" si="2"/>
        <v>0</v>
      </c>
      <c r="AR17" s="30">
        <f t="shared" si="2"/>
        <v>0</v>
      </c>
      <c r="AS17" s="30">
        <f t="shared" si="2"/>
        <v>0</v>
      </c>
      <c r="AT17" s="30">
        <f t="shared" si="2"/>
        <v>0</v>
      </c>
      <c r="AU17" s="30">
        <f t="shared" si="2"/>
        <v>0</v>
      </c>
      <c r="AV17" s="30">
        <f t="shared" si="2"/>
        <v>0</v>
      </c>
      <c r="AW17" s="30">
        <f t="shared" si="2"/>
        <v>0</v>
      </c>
      <c r="AX17" s="30">
        <f t="shared" si="2"/>
        <v>0</v>
      </c>
      <c r="AY17" s="30">
        <f t="shared" si="2"/>
        <v>560</v>
      </c>
    </row>
    <row r="18" spans="1:51" ht="15.5" x14ac:dyDescent="0.35">
      <c r="A18" s="31">
        <v>43720</v>
      </c>
      <c r="B18" s="38" t="s">
        <v>72</v>
      </c>
      <c r="C18" s="32" t="s">
        <v>30</v>
      </c>
      <c r="D18" s="33" t="s">
        <v>73</v>
      </c>
      <c r="E18" s="34" t="s">
        <v>69</v>
      </c>
      <c r="F18" s="45">
        <v>4.99</v>
      </c>
      <c r="G18" s="46"/>
      <c r="H18" s="37">
        <f>+H17-F18+G18</f>
        <v>19265.650000000005</v>
      </c>
      <c r="I18" s="29">
        <f t="shared" si="0"/>
        <v>0</v>
      </c>
      <c r="J18" s="29">
        <f t="shared" si="0"/>
        <v>0</v>
      </c>
      <c r="K18" s="29">
        <f t="shared" si="0"/>
        <v>0</v>
      </c>
      <c r="L18" s="29">
        <f t="shared" si="0"/>
        <v>0</v>
      </c>
      <c r="M18" s="29">
        <f t="shared" si="0"/>
        <v>0</v>
      </c>
      <c r="N18" s="29">
        <f t="shared" si="0"/>
        <v>0</v>
      </c>
      <c r="O18" s="29">
        <f t="shared" si="0"/>
        <v>0</v>
      </c>
      <c r="P18" s="29">
        <f t="shared" si="0"/>
        <v>0</v>
      </c>
      <c r="Q18" s="29">
        <f t="shared" si="0"/>
        <v>0</v>
      </c>
      <c r="R18" s="29">
        <f t="shared" si="0"/>
        <v>0</v>
      </c>
      <c r="S18" s="29">
        <f t="shared" si="0"/>
        <v>0</v>
      </c>
      <c r="T18" s="29">
        <f t="shared" si="0"/>
        <v>0</v>
      </c>
      <c r="U18" s="29">
        <f t="shared" si="0"/>
        <v>0</v>
      </c>
      <c r="V18" s="29">
        <f t="shared" si="0"/>
        <v>0</v>
      </c>
      <c r="W18" s="29">
        <f t="shared" si="0"/>
        <v>0</v>
      </c>
      <c r="X18" s="29">
        <f t="shared" si="0"/>
        <v>0</v>
      </c>
      <c r="Y18" s="29">
        <f t="shared" si="0"/>
        <v>0</v>
      </c>
      <c r="Z18" s="29">
        <f t="shared" si="0"/>
        <v>0</v>
      </c>
      <c r="AA18" s="29">
        <f t="shared" si="1"/>
        <v>0</v>
      </c>
      <c r="AB18" s="29">
        <f t="shared" si="1"/>
        <v>0</v>
      </c>
      <c r="AC18" s="29">
        <f t="shared" si="1"/>
        <v>0</v>
      </c>
      <c r="AD18" s="29">
        <f t="shared" si="1"/>
        <v>0</v>
      </c>
      <c r="AE18" s="29">
        <f t="shared" si="1"/>
        <v>0</v>
      </c>
      <c r="AF18" s="29">
        <f t="shared" si="1"/>
        <v>0</v>
      </c>
      <c r="AG18" s="29">
        <f t="shared" si="1"/>
        <v>0</v>
      </c>
      <c r="AH18" s="29">
        <f t="shared" si="1"/>
        <v>0</v>
      </c>
      <c r="AI18" s="29">
        <f t="shared" si="1"/>
        <v>0</v>
      </c>
      <c r="AJ18" s="29">
        <f t="shared" si="1"/>
        <v>0</v>
      </c>
      <c r="AK18" s="29">
        <f t="shared" si="1"/>
        <v>4.99</v>
      </c>
      <c r="AL18" s="29">
        <f t="shared" si="1"/>
        <v>0</v>
      </c>
      <c r="AM18" s="29">
        <f t="shared" si="1"/>
        <v>0</v>
      </c>
      <c r="AN18" s="30">
        <f t="shared" si="2"/>
        <v>0</v>
      </c>
      <c r="AO18" s="30">
        <f t="shared" si="2"/>
        <v>0</v>
      </c>
      <c r="AP18" s="30">
        <f t="shared" si="2"/>
        <v>0</v>
      </c>
      <c r="AQ18" s="30">
        <f t="shared" si="2"/>
        <v>0</v>
      </c>
      <c r="AR18" s="30">
        <f t="shared" si="2"/>
        <v>0</v>
      </c>
      <c r="AS18" s="30">
        <f t="shared" si="2"/>
        <v>0</v>
      </c>
      <c r="AT18" s="30">
        <f t="shared" si="2"/>
        <v>0</v>
      </c>
      <c r="AU18" s="30">
        <f t="shared" si="2"/>
        <v>0</v>
      </c>
      <c r="AV18" s="30">
        <f t="shared" si="2"/>
        <v>0</v>
      </c>
      <c r="AW18" s="30">
        <f t="shared" si="2"/>
        <v>0</v>
      </c>
      <c r="AX18" s="30">
        <f t="shared" si="2"/>
        <v>0</v>
      </c>
      <c r="AY18" s="30">
        <f t="shared" si="2"/>
        <v>0</v>
      </c>
    </row>
    <row r="19" spans="1:51" ht="15.5" x14ac:dyDescent="0.35">
      <c r="A19" s="31">
        <v>43722</v>
      </c>
      <c r="B19" s="22" t="s">
        <v>74</v>
      </c>
      <c r="C19" s="32" t="s">
        <v>30</v>
      </c>
      <c r="D19" s="33" t="s">
        <v>75</v>
      </c>
      <c r="E19" s="34" t="s">
        <v>69</v>
      </c>
      <c r="F19" s="45">
        <v>27.99</v>
      </c>
      <c r="G19" s="46"/>
      <c r="H19" s="37">
        <f t="shared" si="3"/>
        <v>19237.660000000003</v>
      </c>
      <c r="I19" s="29">
        <f t="shared" si="0"/>
        <v>0</v>
      </c>
      <c r="J19" s="29">
        <f t="shared" si="0"/>
        <v>0</v>
      </c>
      <c r="K19" s="29">
        <f t="shared" si="0"/>
        <v>0</v>
      </c>
      <c r="L19" s="29">
        <f t="shared" si="0"/>
        <v>0</v>
      </c>
      <c r="M19" s="29">
        <f t="shared" si="0"/>
        <v>0</v>
      </c>
      <c r="N19" s="29">
        <f t="shared" si="0"/>
        <v>0</v>
      </c>
      <c r="O19" s="29">
        <f t="shared" si="0"/>
        <v>0</v>
      </c>
      <c r="P19" s="29">
        <f t="shared" si="0"/>
        <v>0</v>
      </c>
      <c r="Q19" s="29">
        <f t="shared" si="0"/>
        <v>0</v>
      </c>
      <c r="R19" s="29">
        <f t="shared" si="0"/>
        <v>0</v>
      </c>
      <c r="S19" s="29">
        <f t="shared" si="0"/>
        <v>0</v>
      </c>
      <c r="T19" s="29">
        <f t="shared" si="0"/>
        <v>0</v>
      </c>
      <c r="U19" s="29">
        <f t="shared" si="0"/>
        <v>0</v>
      </c>
      <c r="V19" s="29">
        <f t="shared" si="0"/>
        <v>0</v>
      </c>
      <c r="W19" s="29">
        <f t="shared" si="0"/>
        <v>0</v>
      </c>
      <c r="X19" s="29">
        <f t="shared" si="0"/>
        <v>0</v>
      </c>
      <c r="Y19" s="29">
        <f t="shared" si="0"/>
        <v>0</v>
      </c>
      <c r="Z19" s="29">
        <f t="shared" si="0"/>
        <v>0</v>
      </c>
      <c r="AA19" s="29">
        <f t="shared" si="1"/>
        <v>0</v>
      </c>
      <c r="AB19" s="29">
        <f t="shared" si="1"/>
        <v>0</v>
      </c>
      <c r="AC19" s="29">
        <f t="shared" si="1"/>
        <v>0</v>
      </c>
      <c r="AD19" s="29">
        <f t="shared" si="1"/>
        <v>0</v>
      </c>
      <c r="AE19" s="29">
        <f t="shared" si="1"/>
        <v>0</v>
      </c>
      <c r="AF19" s="29">
        <f t="shared" si="1"/>
        <v>0</v>
      </c>
      <c r="AG19" s="29">
        <f t="shared" si="1"/>
        <v>0</v>
      </c>
      <c r="AH19" s="29">
        <f t="shared" si="1"/>
        <v>0</v>
      </c>
      <c r="AI19" s="29">
        <f t="shared" si="1"/>
        <v>0</v>
      </c>
      <c r="AJ19" s="29">
        <f t="shared" si="1"/>
        <v>0</v>
      </c>
      <c r="AK19" s="29">
        <f t="shared" si="1"/>
        <v>27.99</v>
      </c>
      <c r="AL19" s="29">
        <f t="shared" si="1"/>
        <v>0</v>
      </c>
      <c r="AM19" s="29">
        <f t="shared" si="1"/>
        <v>0</v>
      </c>
      <c r="AN19" s="30">
        <f t="shared" si="2"/>
        <v>0</v>
      </c>
      <c r="AO19" s="30">
        <f t="shared" si="2"/>
        <v>0</v>
      </c>
      <c r="AP19" s="30">
        <f t="shared" si="2"/>
        <v>0</v>
      </c>
      <c r="AQ19" s="30">
        <f t="shared" si="2"/>
        <v>0</v>
      </c>
      <c r="AR19" s="30">
        <f t="shared" si="2"/>
        <v>0</v>
      </c>
      <c r="AS19" s="30">
        <f t="shared" si="2"/>
        <v>0</v>
      </c>
      <c r="AT19" s="30">
        <f t="shared" si="2"/>
        <v>0</v>
      </c>
      <c r="AU19" s="30">
        <f t="shared" si="2"/>
        <v>0</v>
      </c>
      <c r="AV19" s="30">
        <f t="shared" si="2"/>
        <v>0</v>
      </c>
      <c r="AW19" s="30">
        <f t="shared" si="2"/>
        <v>0</v>
      </c>
      <c r="AX19" s="30">
        <f t="shared" si="2"/>
        <v>0</v>
      </c>
      <c r="AY19" s="30">
        <f t="shared" si="2"/>
        <v>0</v>
      </c>
    </row>
    <row r="20" spans="1:51" ht="15.5" x14ac:dyDescent="0.35">
      <c r="A20" s="31">
        <v>43723</v>
      </c>
      <c r="B20" s="22" t="s">
        <v>5</v>
      </c>
      <c r="C20" s="32" t="s">
        <v>5</v>
      </c>
      <c r="D20" s="33" t="s">
        <v>68</v>
      </c>
      <c r="E20" s="34" t="s">
        <v>69</v>
      </c>
      <c r="F20" s="45">
        <v>25</v>
      </c>
      <c r="G20" s="43"/>
      <c r="H20" s="37">
        <f>+H19-F20+G20</f>
        <v>19212.660000000003</v>
      </c>
      <c r="I20" s="29">
        <f t="shared" si="0"/>
        <v>0</v>
      </c>
      <c r="J20" s="29">
        <f t="shared" si="0"/>
        <v>0</v>
      </c>
      <c r="K20" s="29">
        <f t="shared" si="0"/>
        <v>0</v>
      </c>
      <c r="L20" s="29">
        <f t="shared" si="0"/>
        <v>25</v>
      </c>
      <c r="M20" s="29">
        <f t="shared" si="0"/>
        <v>0</v>
      </c>
      <c r="N20" s="29">
        <f t="shared" si="0"/>
        <v>0</v>
      </c>
      <c r="O20" s="29">
        <f t="shared" si="0"/>
        <v>0</v>
      </c>
      <c r="P20" s="29">
        <f t="shared" si="0"/>
        <v>0</v>
      </c>
      <c r="Q20" s="29">
        <f t="shared" si="0"/>
        <v>0</v>
      </c>
      <c r="R20" s="29">
        <f t="shared" si="0"/>
        <v>0</v>
      </c>
      <c r="S20" s="29">
        <f t="shared" si="0"/>
        <v>0</v>
      </c>
      <c r="T20" s="29">
        <f t="shared" si="0"/>
        <v>0</v>
      </c>
      <c r="U20" s="29">
        <f t="shared" si="0"/>
        <v>0</v>
      </c>
      <c r="V20" s="29">
        <f t="shared" si="0"/>
        <v>0</v>
      </c>
      <c r="W20" s="29">
        <f t="shared" si="0"/>
        <v>0</v>
      </c>
      <c r="X20" s="29">
        <f t="shared" si="0"/>
        <v>0</v>
      </c>
      <c r="Y20" s="29">
        <f t="shared" si="0"/>
        <v>0</v>
      </c>
      <c r="Z20" s="29">
        <f t="shared" si="0"/>
        <v>0</v>
      </c>
      <c r="AA20" s="29">
        <f t="shared" si="1"/>
        <v>0</v>
      </c>
      <c r="AB20" s="29">
        <f t="shared" si="1"/>
        <v>0</v>
      </c>
      <c r="AC20" s="29">
        <f t="shared" si="1"/>
        <v>0</v>
      </c>
      <c r="AD20" s="29">
        <f t="shared" si="1"/>
        <v>0</v>
      </c>
      <c r="AE20" s="29">
        <f t="shared" si="1"/>
        <v>0</v>
      </c>
      <c r="AF20" s="29">
        <f t="shared" si="1"/>
        <v>0</v>
      </c>
      <c r="AG20" s="29">
        <f t="shared" si="1"/>
        <v>0</v>
      </c>
      <c r="AH20" s="29">
        <f t="shared" si="1"/>
        <v>0</v>
      </c>
      <c r="AI20" s="29">
        <f t="shared" si="1"/>
        <v>0</v>
      </c>
      <c r="AJ20" s="29">
        <f t="shared" si="1"/>
        <v>0</v>
      </c>
      <c r="AK20" s="29">
        <f t="shared" si="1"/>
        <v>0</v>
      </c>
      <c r="AL20" s="29">
        <f t="shared" si="1"/>
        <v>0</v>
      </c>
      <c r="AM20" s="29">
        <f t="shared" si="1"/>
        <v>0</v>
      </c>
      <c r="AN20" s="30">
        <f t="shared" si="2"/>
        <v>0</v>
      </c>
      <c r="AO20" s="30">
        <f t="shared" si="2"/>
        <v>0</v>
      </c>
      <c r="AP20" s="30">
        <f t="shared" si="2"/>
        <v>0</v>
      </c>
      <c r="AQ20" s="30">
        <f t="shared" si="2"/>
        <v>0</v>
      </c>
      <c r="AR20" s="30">
        <f t="shared" si="2"/>
        <v>0</v>
      </c>
      <c r="AS20" s="30">
        <f t="shared" si="2"/>
        <v>0</v>
      </c>
      <c r="AT20" s="30">
        <f t="shared" si="2"/>
        <v>0</v>
      </c>
      <c r="AU20" s="30">
        <f t="shared" si="2"/>
        <v>0</v>
      </c>
      <c r="AV20" s="30">
        <f t="shared" si="2"/>
        <v>0</v>
      </c>
      <c r="AW20" s="30">
        <f t="shared" si="2"/>
        <v>0</v>
      </c>
      <c r="AX20" s="30">
        <f t="shared" si="2"/>
        <v>0</v>
      </c>
      <c r="AY20" s="30">
        <f t="shared" si="2"/>
        <v>0</v>
      </c>
    </row>
    <row r="21" spans="1:51" ht="15.5" x14ac:dyDescent="0.35">
      <c r="A21" s="31">
        <v>43723</v>
      </c>
      <c r="B21" s="22" t="s">
        <v>76</v>
      </c>
      <c r="C21" s="32" t="s">
        <v>10</v>
      </c>
      <c r="D21" s="33"/>
      <c r="E21" s="34" t="s">
        <v>69</v>
      </c>
      <c r="F21" s="45">
        <v>713</v>
      </c>
      <c r="G21" s="46"/>
      <c r="H21" s="37">
        <f t="shared" si="3"/>
        <v>18499.660000000003</v>
      </c>
      <c r="I21" s="29">
        <f t="shared" si="0"/>
        <v>0</v>
      </c>
      <c r="J21" s="29">
        <f t="shared" si="0"/>
        <v>0</v>
      </c>
      <c r="K21" s="29">
        <f t="shared" si="0"/>
        <v>0</v>
      </c>
      <c r="L21" s="29">
        <f t="shared" si="0"/>
        <v>0</v>
      </c>
      <c r="M21" s="29">
        <f t="shared" si="0"/>
        <v>0</v>
      </c>
      <c r="N21" s="29">
        <f t="shared" si="0"/>
        <v>0</v>
      </c>
      <c r="O21" s="29">
        <f t="shared" si="0"/>
        <v>0</v>
      </c>
      <c r="P21" s="29">
        <f t="shared" si="0"/>
        <v>0</v>
      </c>
      <c r="Q21" s="29">
        <f t="shared" si="0"/>
        <v>713</v>
      </c>
      <c r="R21" s="29">
        <f t="shared" si="0"/>
        <v>0</v>
      </c>
      <c r="S21" s="29">
        <f t="shared" si="0"/>
        <v>0</v>
      </c>
      <c r="T21" s="29">
        <f t="shared" si="0"/>
        <v>0</v>
      </c>
      <c r="U21" s="29">
        <f t="shared" si="0"/>
        <v>0</v>
      </c>
      <c r="V21" s="29">
        <f t="shared" si="0"/>
        <v>0</v>
      </c>
      <c r="W21" s="29">
        <f t="shared" si="0"/>
        <v>0</v>
      </c>
      <c r="X21" s="29">
        <f t="shared" si="0"/>
        <v>0</v>
      </c>
      <c r="Y21" s="29">
        <f t="shared" si="0"/>
        <v>0</v>
      </c>
      <c r="Z21" s="29">
        <f t="shared" si="0"/>
        <v>0</v>
      </c>
      <c r="AA21" s="29">
        <f t="shared" si="1"/>
        <v>0</v>
      </c>
      <c r="AB21" s="29">
        <f t="shared" si="1"/>
        <v>0</v>
      </c>
      <c r="AC21" s="29">
        <f t="shared" si="1"/>
        <v>0</v>
      </c>
      <c r="AD21" s="29">
        <f t="shared" si="1"/>
        <v>0</v>
      </c>
      <c r="AE21" s="29">
        <f t="shared" si="1"/>
        <v>0</v>
      </c>
      <c r="AF21" s="29">
        <f t="shared" si="1"/>
        <v>0</v>
      </c>
      <c r="AG21" s="29">
        <f t="shared" si="1"/>
        <v>0</v>
      </c>
      <c r="AH21" s="29">
        <f t="shared" si="1"/>
        <v>0</v>
      </c>
      <c r="AI21" s="29">
        <f t="shared" si="1"/>
        <v>0</v>
      </c>
      <c r="AJ21" s="29">
        <f t="shared" si="1"/>
        <v>0</v>
      </c>
      <c r="AK21" s="29">
        <f t="shared" si="1"/>
        <v>0</v>
      </c>
      <c r="AL21" s="29">
        <f t="shared" si="1"/>
        <v>0</v>
      </c>
      <c r="AM21" s="29">
        <f t="shared" si="1"/>
        <v>0</v>
      </c>
      <c r="AN21" s="30">
        <f t="shared" si="2"/>
        <v>0</v>
      </c>
      <c r="AO21" s="30">
        <f t="shared" si="2"/>
        <v>0</v>
      </c>
      <c r="AP21" s="30">
        <f t="shared" si="2"/>
        <v>0</v>
      </c>
      <c r="AQ21" s="30">
        <f t="shared" si="2"/>
        <v>0</v>
      </c>
      <c r="AR21" s="30">
        <f t="shared" si="2"/>
        <v>0</v>
      </c>
      <c r="AS21" s="30">
        <f t="shared" si="2"/>
        <v>0</v>
      </c>
      <c r="AT21" s="30">
        <f t="shared" si="2"/>
        <v>0</v>
      </c>
      <c r="AU21" s="30">
        <f t="shared" si="2"/>
        <v>0</v>
      </c>
      <c r="AV21" s="30">
        <f t="shared" si="2"/>
        <v>0</v>
      </c>
      <c r="AW21" s="30">
        <f t="shared" si="2"/>
        <v>0</v>
      </c>
      <c r="AX21" s="30">
        <f t="shared" si="2"/>
        <v>0</v>
      </c>
      <c r="AY21" s="30">
        <f t="shared" si="2"/>
        <v>0</v>
      </c>
    </row>
    <row r="22" spans="1:51" ht="15.5" x14ac:dyDescent="0.35">
      <c r="A22" s="31">
        <v>43723</v>
      </c>
      <c r="B22" s="22" t="s">
        <v>77</v>
      </c>
      <c r="C22" s="32" t="s">
        <v>14</v>
      </c>
      <c r="D22" s="33" t="s">
        <v>68</v>
      </c>
      <c r="E22" s="34" t="s">
        <v>69</v>
      </c>
      <c r="F22" s="45">
        <v>735</v>
      </c>
      <c r="G22" s="47"/>
      <c r="H22" s="37">
        <f t="shared" si="3"/>
        <v>17764.660000000003</v>
      </c>
      <c r="I22" s="29">
        <f t="shared" si="0"/>
        <v>0</v>
      </c>
      <c r="J22" s="29">
        <f t="shared" si="0"/>
        <v>0</v>
      </c>
      <c r="K22" s="29">
        <f t="shared" si="0"/>
        <v>0</v>
      </c>
      <c r="L22" s="29">
        <f t="shared" ref="L22:Z37" si="4">IF($C22=L$1,$F22,0)</f>
        <v>0</v>
      </c>
      <c r="M22" s="29">
        <f t="shared" si="4"/>
        <v>0</v>
      </c>
      <c r="N22" s="29">
        <f t="shared" si="4"/>
        <v>0</v>
      </c>
      <c r="O22" s="29">
        <f t="shared" si="4"/>
        <v>0</v>
      </c>
      <c r="P22" s="29">
        <f t="shared" si="4"/>
        <v>0</v>
      </c>
      <c r="Q22" s="29">
        <f t="shared" si="4"/>
        <v>0</v>
      </c>
      <c r="R22" s="29">
        <f t="shared" si="4"/>
        <v>0</v>
      </c>
      <c r="S22" s="29">
        <f t="shared" si="4"/>
        <v>0</v>
      </c>
      <c r="T22" s="29">
        <f t="shared" si="4"/>
        <v>0</v>
      </c>
      <c r="U22" s="29">
        <f t="shared" si="4"/>
        <v>735</v>
      </c>
      <c r="V22" s="29">
        <f t="shared" si="4"/>
        <v>0</v>
      </c>
      <c r="W22" s="29">
        <f t="shared" si="4"/>
        <v>0</v>
      </c>
      <c r="X22" s="29">
        <f t="shared" si="4"/>
        <v>0</v>
      </c>
      <c r="Y22" s="29">
        <f t="shared" si="4"/>
        <v>0</v>
      </c>
      <c r="Z22" s="29">
        <f t="shared" si="4"/>
        <v>0</v>
      </c>
      <c r="AA22" s="29">
        <f t="shared" si="1"/>
        <v>0</v>
      </c>
      <c r="AB22" s="29">
        <f t="shared" si="1"/>
        <v>0</v>
      </c>
      <c r="AC22" s="29">
        <f t="shared" si="1"/>
        <v>0</v>
      </c>
      <c r="AD22" s="29">
        <f t="shared" si="1"/>
        <v>0</v>
      </c>
      <c r="AE22" s="29">
        <f t="shared" si="1"/>
        <v>0</v>
      </c>
      <c r="AF22" s="29">
        <f t="shared" si="1"/>
        <v>0</v>
      </c>
      <c r="AG22" s="29">
        <f t="shared" si="1"/>
        <v>0</v>
      </c>
      <c r="AH22" s="29">
        <f t="shared" si="1"/>
        <v>0</v>
      </c>
      <c r="AI22" s="29">
        <f t="shared" si="1"/>
        <v>0</v>
      </c>
      <c r="AJ22" s="29">
        <f t="shared" si="1"/>
        <v>0</v>
      </c>
      <c r="AK22" s="29">
        <f t="shared" si="1"/>
        <v>0</v>
      </c>
      <c r="AL22" s="29">
        <f t="shared" si="1"/>
        <v>0</v>
      </c>
      <c r="AM22" s="29">
        <f t="shared" si="1"/>
        <v>0</v>
      </c>
      <c r="AN22" s="30">
        <f t="shared" si="2"/>
        <v>0</v>
      </c>
      <c r="AO22" s="30">
        <f t="shared" si="2"/>
        <v>0</v>
      </c>
      <c r="AP22" s="30">
        <f t="shared" si="2"/>
        <v>0</v>
      </c>
      <c r="AQ22" s="30">
        <f t="shared" si="2"/>
        <v>0</v>
      </c>
      <c r="AR22" s="30">
        <f t="shared" si="2"/>
        <v>0</v>
      </c>
      <c r="AS22" s="30">
        <f t="shared" si="2"/>
        <v>0</v>
      </c>
      <c r="AT22" s="30">
        <f t="shared" si="2"/>
        <v>0</v>
      </c>
      <c r="AU22" s="30">
        <f t="shared" si="2"/>
        <v>0</v>
      </c>
      <c r="AV22" s="30">
        <f t="shared" si="2"/>
        <v>0</v>
      </c>
      <c r="AW22" s="30">
        <f t="shared" si="2"/>
        <v>0</v>
      </c>
      <c r="AX22" s="30">
        <f t="shared" si="2"/>
        <v>0</v>
      </c>
      <c r="AY22" s="30">
        <f t="shared" si="2"/>
        <v>0</v>
      </c>
    </row>
    <row r="23" spans="1:51" ht="15.5" x14ac:dyDescent="0.35">
      <c r="A23" s="31">
        <v>43723</v>
      </c>
      <c r="B23" s="22" t="s">
        <v>78</v>
      </c>
      <c r="C23" s="32" t="s">
        <v>16</v>
      </c>
      <c r="D23" s="33" t="s">
        <v>68</v>
      </c>
      <c r="E23" s="34" t="s">
        <v>69</v>
      </c>
      <c r="F23" s="45">
        <v>427</v>
      </c>
      <c r="G23" s="43"/>
      <c r="H23" s="37">
        <f t="shared" si="3"/>
        <v>17337.660000000003</v>
      </c>
      <c r="I23" s="29">
        <f t="shared" ref="I23:Z38" si="5">IF($C23=I$1,$F23,0)</f>
        <v>0</v>
      </c>
      <c r="J23" s="29">
        <f t="shared" si="5"/>
        <v>0</v>
      </c>
      <c r="K23" s="29">
        <f t="shared" si="5"/>
        <v>0</v>
      </c>
      <c r="L23" s="29">
        <f t="shared" si="5"/>
        <v>0</v>
      </c>
      <c r="M23" s="29">
        <f t="shared" si="5"/>
        <v>0</v>
      </c>
      <c r="N23" s="29">
        <f t="shared" si="5"/>
        <v>0</v>
      </c>
      <c r="O23" s="29">
        <f t="shared" si="4"/>
        <v>0</v>
      </c>
      <c r="P23" s="29">
        <f t="shared" si="5"/>
        <v>0</v>
      </c>
      <c r="Q23" s="29">
        <f t="shared" si="5"/>
        <v>0</v>
      </c>
      <c r="R23" s="29">
        <f t="shared" si="5"/>
        <v>0</v>
      </c>
      <c r="S23" s="29">
        <f t="shared" si="4"/>
        <v>0</v>
      </c>
      <c r="T23" s="29">
        <f t="shared" si="5"/>
        <v>0</v>
      </c>
      <c r="U23" s="29">
        <f t="shared" si="5"/>
        <v>0</v>
      </c>
      <c r="V23" s="29">
        <f t="shared" si="5"/>
        <v>0</v>
      </c>
      <c r="W23" s="29">
        <f t="shared" si="5"/>
        <v>427</v>
      </c>
      <c r="X23" s="29">
        <f t="shared" si="5"/>
        <v>0</v>
      </c>
      <c r="Y23" s="29">
        <f t="shared" si="5"/>
        <v>0</v>
      </c>
      <c r="Z23" s="29">
        <f>IF($C23=Z$1,$F23,0)</f>
        <v>0</v>
      </c>
      <c r="AA23" s="29">
        <f t="shared" si="1"/>
        <v>0</v>
      </c>
      <c r="AB23" s="29">
        <f t="shared" si="1"/>
        <v>0</v>
      </c>
      <c r="AC23" s="29">
        <f t="shared" si="1"/>
        <v>0</v>
      </c>
      <c r="AD23" s="29">
        <f t="shared" si="1"/>
        <v>0</v>
      </c>
      <c r="AE23" s="29">
        <f t="shared" si="1"/>
        <v>0</v>
      </c>
      <c r="AF23" s="29">
        <f t="shared" si="1"/>
        <v>0</v>
      </c>
      <c r="AG23" s="29">
        <f t="shared" si="1"/>
        <v>0</v>
      </c>
      <c r="AH23" s="29">
        <f t="shared" si="1"/>
        <v>0</v>
      </c>
      <c r="AI23" s="29">
        <f t="shared" si="1"/>
        <v>0</v>
      </c>
      <c r="AJ23" s="29">
        <f t="shared" si="1"/>
        <v>0</v>
      </c>
      <c r="AK23" s="29">
        <f t="shared" si="1"/>
        <v>0</v>
      </c>
      <c r="AL23" s="29">
        <f t="shared" si="1"/>
        <v>0</v>
      </c>
      <c r="AM23" s="29">
        <f t="shared" si="1"/>
        <v>0</v>
      </c>
      <c r="AN23" s="30">
        <f t="shared" si="2"/>
        <v>0</v>
      </c>
      <c r="AO23" s="30">
        <f t="shared" si="2"/>
        <v>0</v>
      </c>
      <c r="AP23" s="30">
        <f t="shared" si="2"/>
        <v>0</v>
      </c>
      <c r="AQ23" s="30">
        <f t="shared" si="2"/>
        <v>0</v>
      </c>
      <c r="AR23" s="30">
        <f t="shared" si="2"/>
        <v>0</v>
      </c>
      <c r="AS23" s="30">
        <f t="shared" si="2"/>
        <v>0</v>
      </c>
      <c r="AT23" s="30">
        <f t="shared" si="2"/>
        <v>0</v>
      </c>
      <c r="AU23" s="30">
        <f t="shared" si="2"/>
        <v>0</v>
      </c>
      <c r="AV23" s="30">
        <f t="shared" si="2"/>
        <v>0</v>
      </c>
      <c r="AW23" s="30">
        <f t="shared" si="2"/>
        <v>0</v>
      </c>
      <c r="AX23" s="30">
        <f t="shared" si="2"/>
        <v>0</v>
      </c>
      <c r="AY23" s="30">
        <f t="shared" si="2"/>
        <v>0</v>
      </c>
    </row>
    <row r="24" spans="1:51" ht="15.5" x14ac:dyDescent="0.35">
      <c r="A24" s="31">
        <v>43723</v>
      </c>
      <c r="B24" s="38" t="s">
        <v>20</v>
      </c>
      <c r="C24" s="32" t="s">
        <v>20</v>
      </c>
      <c r="D24" s="33" t="s">
        <v>68</v>
      </c>
      <c r="E24" s="34" t="s">
        <v>69</v>
      </c>
      <c r="F24" s="45">
        <v>0</v>
      </c>
      <c r="G24" s="46"/>
      <c r="H24" s="37">
        <f t="shared" si="3"/>
        <v>17337.660000000003</v>
      </c>
      <c r="I24" s="29">
        <f t="shared" si="5"/>
        <v>0</v>
      </c>
      <c r="J24" s="29">
        <f t="shared" si="5"/>
        <v>0</v>
      </c>
      <c r="K24" s="29">
        <f t="shared" si="5"/>
        <v>0</v>
      </c>
      <c r="L24" s="29">
        <f t="shared" si="5"/>
        <v>0</v>
      </c>
      <c r="M24" s="29">
        <f t="shared" si="5"/>
        <v>0</v>
      </c>
      <c r="N24" s="29">
        <f t="shared" si="5"/>
        <v>0</v>
      </c>
      <c r="O24" s="29">
        <f t="shared" si="4"/>
        <v>0</v>
      </c>
      <c r="P24" s="29">
        <f t="shared" si="5"/>
        <v>0</v>
      </c>
      <c r="Q24" s="29">
        <f t="shared" si="5"/>
        <v>0</v>
      </c>
      <c r="R24" s="29">
        <f t="shared" si="5"/>
        <v>0</v>
      </c>
      <c r="S24" s="29">
        <f t="shared" si="4"/>
        <v>0</v>
      </c>
      <c r="T24" s="29">
        <f t="shared" si="5"/>
        <v>0</v>
      </c>
      <c r="U24" s="29">
        <f t="shared" si="5"/>
        <v>0</v>
      </c>
      <c r="V24" s="29">
        <f t="shared" si="5"/>
        <v>0</v>
      </c>
      <c r="W24" s="29">
        <f t="shared" si="5"/>
        <v>0</v>
      </c>
      <c r="X24" s="29">
        <f t="shared" si="5"/>
        <v>0</v>
      </c>
      <c r="Y24" s="29">
        <f t="shared" si="5"/>
        <v>0</v>
      </c>
      <c r="Z24" s="29">
        <f t="shared" si="5"/>
        <v>0</v>
      </c>
      <c r="AA24" s="29">
        <f t="shared" ref="AA24:AM39" si="6">IF($C24=AA$1,$F24,0)</f>
        <v>0</v>
      </c>
      <c r="AB24" s="29">
        <f t="shared" si="6"/>
        <v>0</v>
      </c>
      <c r="AC24" s="29">
        <f t="shared" si="6"/>
        <v>0</v>
      </c>
      <c r="AD24" s="29">
        <f t="shared" si="6"/>
        <v>0</v>
      </c>
      <c r="AE24" s="29">
        <f t="shared" si="6"/>
        <v>0</v>
      </c>
      <c r="AF24" s="29">
        <f t="shared" si="6"/>
        <v>0</v>
      </c>
      <c r="AG24" s="29">
        <f t="shared" si="6"/>
        <v>0</v>
      </c>
      <c r="AH24" s="29">
        <f t="shared" si="6"/>
        <v>0</v>
      </c>
      <c r="AI24" s="29">
        <f t="shared" si="6"/>
        <v>0</v>
      </c>
      <c r="AJ24" s="29">
        <f t="shared" si="6"/>
        <v>0</v>
      </c>
      <c r="AK24" s="29">
        <f t="shared" si="6"/>
        <v>0</v>
      </c>
      <c r="AL24" s="29">
        <f t="shared" si="6"/>
        <v>0</v>
      </c>
      <c r="AM24" s="29">
        <f t="shared" si="6"/>
        <v>0</v>
      </c>
      <c r="AN24" s="30">
        <f t="shared" ref="AN24:AY45" si="7">IF($C24=AN$1,$G24,0)</f>
        <v>0</v>
      </c>
      <c r="AO24" s="30">
        <f t="shared" si="7"/>
        <v>0</v>
      </c>
      <c r="AP24" s="30">
        <f t="shared" si="7"/>
        <v>0</v>
      </c>
      <c r="AQ24" s="30">
        <f t="shared" si="7"/>
        <v>0</v>
      </c>
      <c r="AR24" s="30">
        <f t="shared" si="7"/>
        <v>0</v>
      </c>
      <c r="AS24" s="30">
        <f t="shared" si="7"/>
        <v>0</v>
      </c>
      <c r="AT24" s="30">
        <f t="shared" si="7"/>
        <v>0</v>
      </c>
      <c r="AU24" s="30">
        <f t="shared" si="7"/>
        <v>0</v>
      </c>
      <c r="AV24" s="30">
        <f t="shared" si="7"/>
        <v>0</v>
      </c>
      <c r="AW24" s="30">
        <f t="shared" si="7"/>
        <v>0</v>
      </c>
      <c r="AX24" s="30">
        <f t="shared" si="7"/>
        <v>0</v>
      </c>
      <c r="AY24" s="30">
        <f t="shared" si="7"/>
        <v>0</v>
      </c>
    </row>
    <row r="25" spans="1:51" ht="15.5" x14ac:dyDescent="0.35">
      <c r="A25" s="31">
        <v>43723</v>
      </c>
      <c r="B25" s="22" t="s">
        <v>26</v>
      </c>
      <c r="C25" s="32" t="s">
        <v>26</v>
      </c>
      <c r="D25" s="33" t="s">
        <v>68</v>
      </c>
      <c r="E25" s="34" t="s">
        <v>69</v>
      </c>
      <c r="F25" s="45">
        <v>234</v>
      </c>
      <c r="G25" s="46"/>
      <c r="H25" s="37">
        <f t="shared" si="3"/>
        <v>17103.660000000003</v>
      </c>
      <c r="I25" s="29">
        <f t="shared" si="5"/>
        <v>0</v>
      </c>
      <c r="J25" s="29">
        <f t="shared" si="5"/>
        <v>0</v>
      </c>
      <c r="K25" s="29">
        <f t="shared" si="5"/>
        <v>0</v>
      </c>
      <c r="L25" s="29">
        <f t="shared" si="5"/>
        <v>0</v>
      </c>
      <c r="M25" s="29">
        <f t="shared" si="5"/>
        <v>0</v>
      </c>
      <c r="N25" s="29">
        <f t="shared" si="5"/>
        <v>0</v>
      </c>
      <c r="O25" s="29">
        <f t="shared" si="4"/>
        <v>0</v>
      </c>
      <c r="P25" s="29">
        <f t="shared" si="5"/>
        <v>0</v>
      </c>
      <c r="Q25" s="29">
        <f t="shared" si="5"/>
        <v>0</v>
      </c>
      <c r="R25" s="29">
        <f t="shared" si="5"/>
        <v>0</v>
      </c>
      <c r="S25" s="29">
        <f t="shared" si="4"/>
        <v>0</v>
      </c>
      <c r="T25" s="29">
        <f t="shared" si="5"/>
        <v>0</v>
      </c>
      <c r="U25" s="29">
        <f t="shared" si="5"/>
        <v>0</v>
      </c>
      <c r="V25" s="29">
        <f t="shared" si="5"/>
        <v>0</v>
      </c>
      <c r="W25" s="29">
        <f t="shared" si="5"/>
        <v>0</v>
      </c>
      <c r="X25" s="29">
        <f t="shared" si="5"/>
        <v>0</v>
      </c>
      <c r="Y25" s="29">
        <f t="shared" si="5"/>
        <v>0</v>
      </c>
      <c r="Z25" s="29">
        <f t="shared" si="5"/>
        <v>0</v>
      </c>
      <c r="AA25" s="29">
        <f t="shared" si="6"/>
        <v>0</v>
      </c>
      <c r="AB25" s="29">
        <f t="shared" si="6"/>
        <v>0</v>
      </c>
      <c r="AC25" s="29">
        <f t="shared" si="6"/>
        <v>0</v>
      </c>
      <c r="AD25" s="29">
        <f t="shared" si="6"/>
        <v>0</v>
      </c>
      <c r="AE25" s="29">
        <f t="shared" si="6"/>
        <v>0</v>
      </c>
      <c r="AF25" s="29">
        <f t="shared" si="6"/>
        <v>0</v>
      </c>
      <c r="AG25" s="29">
        <f t="shared" si="6"/>
        <v>234</v>
      </c>
      <c r="AH25" s="29">
        <f t="shared" si="6"/>
        <v>0</v>
      </c>
      <c r="AI25" s="29">
        <f t="shared" si="6"/>
        <v>0</v>
      </c>
      <c r="AJ25" s="29">
        <f t="shared" si="6"/>
        <v>0</v>
      </c>
      <c r="AK25" s="29">
        <f t="shared" si="6"/>
        <v>0</v>
      </c>
      <c r="AL25" s="29">
        <f t="shared" si="6"/>
        <v>0</v>
      </c>
      <c r="AM25" s="29">
        <f t="shared" si="6"/>
        <v>0</v>
      </c>
      <c r="AN25" s="30">
        <f t="shared" si="7"/>
        <v>0</v>
      </c>
      <c r="AO25" s="30">
        <f t="shared" si="7"/>
        <v>0</v>
      </c>
      <c r="AP25" s="30">
        <f t="shared" si="7"/>
        <v>0</v>
      </c>
      <c r="AQ25" s="30">
        <f t="shared" si="7"/>
        <v>0</v>
      </c>
      <c r="AR25" s="30">
        <f t="shared" si="7"/>
        <v>0</v>
      </c>
      <c r="AS25" s="30">
        <f t="shared" si="7"/>
        <v>0</v>
      </c>
      <c r="AT25" s="30">
        <f t="shared" si="7"/>
        <v>0</v>
      </c>
      <c r="AU25" s="30">
        <f t="shared" si="7"/>
        <v>0</v>
      </c>
      <c r="AV25" s="30">
        <f t="shared" si="7"/>
        <v>0</v>
      </c>
      <c r="AW25" s="30">
        <f t="shared" si="7"/>
        <v>0</v>
      </c>
      <c r="AX25" s="30">
        <f t="shared" si="7"/>
        <v>0</v>
      </c>
      <c r="AY25" s="30">
        <f t="shared" si="7"/>
        <v>0</v>
      </c>
    </row>
    <row r="26" spans="1:51" ht="15.5" x14ac:dyDescent="0.35">
      <c r="A26" s="31">
        <v>43723</v>
      </c>
      <c r="B26" s="22" t="s">
        <v>27</v>
      </c>
      <c r="C26" s="32" t="s">
        <v>27</v>
      </c>
      <c r="D26" s="33" t="s">
        <v>79</v>
      </c>
      <c r="E26" s="34" t="s">
        <v>69</v>
      </c>
      <c r="F26" s="45">
        <v>383</v>
      </c>
      <c r="G26" s="46"/>
      <c r="H26" s="37">
        <f t="shared" si="3"/>
        <v>16720.660000000003</v>
      </c>
      <c r="I26" s="29">
        <f t="shared" si="5"/>
        <v>0</v>
      </c>
      <c r="J26" s="29">
        <f t="shared" si="5"/>
        <v>0</v>
      </c>
      <c r="K26" s="29">
        <f t="shared" si="5"/>
        <v>0</v>
      </c>
      <c r="L26" s="29">
        <f t="shared" si="5"/>
        <v>0</v>
      </c>
      <c r="M26" s="29">
        <f t="shared" si="5"/>
        <v>0</v>
      </c>
      <c r="N26" s="29">
        <f t="shared" si="5"/>
        <v>0</v>
      </c>
      <c r="O26" s="29">
        <f t="shared" si="4"/>
        <v>0</v>
      </c>
      <c r="P26" s="29">
        <f t="shared" si="5"/>
        <v>0</v>
      </c>
      <c r="Q26" s="29">
        <f t="shared" si="5"/>
        <v>0</v>
      </c>
      <c r="R26" s="29">
        <f t="shared" si="5"/>
        <v>0</v>
      </c>
      <c r="S26" s="29">
        <f t="shared" si="4"/>
        <v>0</v>
      </c>
      <c r="T26" s="29">
        <f t="shared" si="5"/>
        <v>0</v>
      </c>
      <c r="U26" s="29">
        <f t="shared" si="5"/>
        <v>0</v>
      </c>
      <c r="V26" s="29">
        <f t="shared" si="5"/>
        <v>0</v>
      </c>
      <c r="W26" s="29">
        <f t="shared" si="5"/>
        <v>0</v>
      </c>
      <c r="X26" s="29">
        <f t="shared" si="5"/>
        <v>0</v>
      </c>
      <c r="Y26" s="29">
        <f t="shared" si="5"/>
        <v>0</v>
      </c>
      <c r="Z26" s="29">
        <f t="shared" si="5"/>
        <v>0</v>
      </c>
      <c r="AA26" s="29">
        <f t="shared" si="6"/>
        <v>0</v>
      </c>
      <c r="AB26" s="29">
        <f t="shared" si="6"/>
        <v>0</v>
      </c>
      <c r="AC26" s="29">
        <f t="shared" si="6"/>
        <v>0</v>
      </c>
      <c r="AD26" s="29">
        <f t="shared" si="6"/>
        <v>0</v>
      </c>
      <c r="AE26" s="29">
        <f t="shared" si="6"/>
        <v>0</v>
      </c>
      <c r="AF26" s="29">
        <f t="shared" si="6"/>
        <v>0</v>
      </c>
      <c r="AG26" s="29">
        <f t="shared" si="6"/>
        <v>0</v>
      </c>
      <c r="AH26" s="29">
        <f t="shared" si="6"/>
        <v>383</v>
      </c>
      <c r="AI26" s="29">
        <f t="shared" si="6"/>
        <v>0</v>
      </c>
      <c r="AJ26" s="29">
        <f t="shared" si="6"/>
        <v>0</v>
      </c>
      <c r="AK26" s="29">
        <f t="shared" si="6"/>
        <v>0</v>
      </c>
      <c r="AL26" s="29">
        <f t="shared" si="6"/>
        <v>0</v>
      </c>
      <c r="AM26" s="29">
        <f t="shared" si="6"/>
        <v>0</v>
      </c>
      <c r="AN26" s="30">
        <f t="shared" si="7"/>
        <v>0</v>
      </c>
      <c r="AO26" s="30">
        <f t="shared" si="7"/>
        <v>0</v>
      </c>
      <c r="AP26" s="30">
        <f t="shared" si="7"/>
        <v>0</v>
      </c>
      <c r="AQ26" s="30">
        <f t="shared" si="7"/>
        <v>0</v>
      </c>
      <c r="AR26" s="30">
        <f t="shared" si="7"/>
        <v>0</v>
      </c>
      <c r="AS26" s="30">
        <f t="shared" si="7"/>
        <v>0</v>
      </c>
      <c r="AT26" s="30">
        <f t="shared" si="7"/>
        <v>0</v>
      </c>
      <c r="AU26" s="30">
        <f t="shared" si="7"/>
        <v>0</v>
      </c>
      <c r="AV26" s="30">
        <f t="shared" si="7"/>
        <v>0</v>
      </c>
      <c r="AW26" s="30">
        <f t="shared" si="7"/>
        <v>0</v>
      </c>
      <c r="AX26" s="30">
        <f t="shared" si="7"/>
        <v>0</v>
      </c>
      <c r="AY26" s="30">
        <f t="shared" si="7"/>
        <v>0</v>
      </c>
    </row>
    <row r="27" spans="1:51" ht="15.5" x14ac:dyDescent="0.35">
      <c r="A27" s="31">
        <v>43723</v>
      </c>
      <c r="B27" s="38" t="s">
        <v>32</v>
      </c>
      <c r="C27" s="32" t="s">
        <v>32</v>
      </c>
      <c r="D27" s="33" t="s">
        <v>68</v>
      </c>
      <c r="E27" s="34" t="s">
        <v>69</v>
      </c>
      <c r="F27" s="45">
        <v>280</v>
      </c>
      <c r="G27" s="47"/>
      <c r="H27" s="37">
        <f t="shared" si="3"/>
        <v>16440.660000000003</v>
      </c>
      <c r="I27" s="29">
        <f t="shared" si="5"/>
        <v>0</v>
      </c>
      <c r="J27" s="29">
        <f t="shared" si="5"/>
        <v>0</v>
      </c>
      <c r="K27" s="29">
        <f t="shared" si="5"/>
        <v>0</v>
      </c>
      <c r="L27" s="29">
        <f t="shared" si="5"/>
        <v>0</v>
      </c>
      <c r="M27" s="29">
        <f t="shared" si="5"/>
        <v>0</v>
      </c>
      <c r="N27" s="29">
        <f t="shared" si="5"/>
        <v>0</v>
      </c>
      <c r="O27" s="29">
        <f t="shared" si="4"/>
        <v>0</v>
      </c>
      <c r="P27" s="29">
        <f t="shared" si="5"/>
        <v>0</v>
      </c>
      <c r="Q27" s="29">
        <f t="shared" si="5"/>
        <v>0</v>
      </c>
      <c r="R27" s="29">
        <f t="shared" si="5"/>
        <v>0</v>
      </c>
      <c r="S27" s="29">
        <f t="shared" si="4"/>
        <v>0</v>
      </c>
      <c r="T27" s="29">
        <f t="shared" si="5"/>
        <v>0</v>
      </c>
      <c r="U27" s="29">
        <f t="shared" si="5"/>
        <v>0</v>
      </c>
      <c r="V27" s="29">
        <f t="shared" si="5"/>
        <v>0</v>
      </c>
      <c r="W27" s="29">
        <f t="shared" si="5"/>
        <v>0</v>
      </c>
      <c r="X27" s="29">
        <f t="shared" si="5"/>
        <v>0</v>
      </c>
      <c r="Y27" s="29">
        <f t="shared" si="5"/>
        <v>0</v>
      </c>
      <c r="Z27" s="29">
        <f t="shared" si="5"/>
        <v>0</v>
      </c>
      <c r="AA27" s="29">
        <f t="shared" si="6"/>
        <v>0</v>
      </c>
      <c r="AB27" s="29">
        <f t="shared" si="6"/>
        <v>0</v>
      </c>
      <c r="AC27" s="29">
        <f t="shared" si="6"/>
        <v>0</v>
      </c>
      <c r="AD27" s="29">
        <f t="shared" si="6"/>
        <v>0</v>
      </c>
      <c r="AE27" s="29">
        <f t="shared" si="6"/>
        <v>0</v>
      </c>
      <c r="AF27" s="29">
        <f t="shared" si="6"/>
        <v>0</v>
      </c>
      <c r="AG27" s="29">
        <f t="shared" si="6"/>
        <v>0</v>
      </c>
      <c r="AH27" s="29">
        <f t="shared" si="6"/>
        <v>0</v>
      </c>
      <c r="AI27" s="29">
        <f t="shared" si="6"/>
        <v>0</v>
      </c>
      <c r="AJ27" s="29">
        <f t="shared" si="6"/>
        <v>0</v>
      </c>
      <c r="AK27" s="29">
        <f t="shared" si="6"/>
        <v>0</v>
      </c>
      <c r="AL27" s="29">
        <f t="shared" si="6"/>
        <v>0</v>
      </c>
      <c r="AM27" s="29">
        <f t="shared" si="6"/>
        <v>280</v>
      </c>
      <c r="AN27" s="30">
        <f t="shared" si="7"/>
        <v>0</v>
      </c>
      <c r="AO27" s="30">
        <f t="shared" si="7"/>
        <v>0</v>
      </c>
      <c r="AP27" s="30">
        <f t="shared" si="7"/>
        <v>0</v>
      </c>
      <c r="AQ27" s="30">
        <f t="shared" si="7"/>
        <v>0</v>
      </c>
      <c r="AR27" s="30">
        <f t="shared" si="7"/>
        <v>0</v>
      </c>
      <c r="AS27" s="30">
        <f t="shared" si="7"/>
        <v>0</v>
      </c>
      <c r="AT27" s="30">
        <f t="shared" si="7"/>
        <v>0</v>
      </c>
      <c r="AU27" s="30">
        <f t="shared" si="7"/>
        <v>0</v>
      </c>
      <c r="AV27" s="30">
        <f t="shared" si="7"/>
        <v>0</v>
      </c>
      <c r="AW27" s="30">
        <f t="shared" si="7"/>
        <v>0</v>
      </c>
      <c r="AX27" s="30">
        <f t="shared" si="7"/>
        <v>0</v>
      </c>
      <c r="AY27" s="30">
        <f t="shared" si="7"/>
        <v>0</v>
      </c>
    </row>
    <row r="28" spans="1:51" ht="15.5" x14ac:dyDescent="0.35">
      <c r="A28" s="31">
        <v>43723</v>
      </c>
      <c r="B28" s="38" t="s">
        <v>80</v>
      </c>
      <c r="C28" s="32" t="s">
        <v>24</v>
      </c>
      <c r="D28" s="33" t="s">
        <v>75</v>
      </c>
      <c r="E28" s="34" t="s">
        <v>69</v>
      </c>
      <c r="F28" s="45">
        <v>441</v>
      </c>
      <c r="G28" s="47"/>
      <c r="H28" s="37">
        <f t="shared" si="3"/>
        <v>15999.660000000003</v>
      </c>
      <c r="I28" s="29">
        <f t="shared" si="5"/>
        <v>0</v>
      </c>
      <c r="J28" s="29">
        <f t="shared" si="5"/>
        <v>0</v>
      </c>
      <c r="K28" s="29">
        <f t="shared" si="5"/>
        <v>0</v>
      </c>
      <c r="L28" s="29">
        <f t="shared" si="5"/>
        <v>0</v>
      </c>
      <c r="M28" s="29">
        <f t="shared" si="5"/>
        <v>0</v>
      </c>
      <c r="N28" s="29">
        <f t="shared" si="5"/>
        <v>0</v>
      </c>
      <c r="O28" s="29">
        <f t="shared" si="4"/>
        <v>0</v>
      </c>
      <c r="P28" s="29">
        <f t="shared" si="5"/>
        <v>0</v>
      </c>
      <c r="Q28" s="29">
        <f t="shared" si="5"/>
        <v>0</v>
      </c>
      <c r="R28" s="29">
        <f t="shared" si="5"/>
        <v>0</v>
      </c>
      <c r="S28" s="29">
        <f t="shared" si="4"/>
        <v>0</v>
      </c>
      <c r="T28" s="29">
        <f t="shared" si="5"/>
        <v>0</v>
      </c>
      <c r="U28" s="29">
        <f t="shared" si="5"/>
        <v>0</v>
      </c>
      <c r="V28" s="29">
        <f t="shared" si="5"/>
        <v>0</v>
      </c>
      <c r="W28" s="29">
        <f t="shared" si="5"/>
        <v>0</v>
      </c>
      <c r="X28" s="29">
        <f t="shared" si="5"/>
        <v>0</v>
      </c>
      <c r="Y28" s="29">
        <f t="shared" si="5"/>
        <v>0</v>
      </c>
      <c r="Z28" s="29">
        <f t="shared" si="5"/>
        <v>0</v>
      </c>
      <c r="AA28" s="29">
        <f t="shared" si="6"/>
        <v>0</v>
      </c>
      <c r="AB28" s="29">
        <f t="shared" si="6"/>
        <v>0</v>
      </c>
      <c r="AC28" s="29">
        <f t="shared" si="6"/>
        <v>0</v>
      </c>
      <c r="AD28" s="29">
        <f t="shared" si="6"/>
        <v>0</v>
      </c>
      <c r="AE28" s="29">
        <f t="shared" si="6"/>
        <v>441</v>
      </c>
      <c r="AF28" s="29">
        <f t="shared" si="6"/>
        <v>0</v>
      </c>
      <c r="AG28" s="29">
        <f t="shared" si="6"/>
        <v>0</v>
      </c>
      <c r="AH28" s="29">
        <f t="shared" si="6"/>
        <v>0</v>
      </c>
      <c r="AI28" s="29">
        <f t="shared" si="6"/>
        <v>0</v>
      </c>
      <c r="AJ28" s="29">
        <f t="shared" si="6"/>
        <v>0</v>
      </c>
      <c r="AK28" s="29">
        <f t="shared" si="6"/>
        <v>0</v>
      </c>
      <c r="AL28" s="29">
        <f t="shared" si="6"/>
        <v>0</v>
      </c>
      <c r="AM28" s="29">
        <f t="shared" si="6"/>
        <v>0</v>
      </c>
      <c r="AN28" s="30">
        <f t="shared" si="7"/>
        <v>0</v>
      </c>
      <c r="AO28" s="30">
        <f t="shared" si="7"/>
        <v>0</v>
      </c>
      <c r="AP28" s="30">
        <f t="shared" si="7"/>
        <v>0</v>
      </c>
      <c r="AQ28" s="30">
        <f t="shared" si="7"/>
        <v>0</v>
      </c>
      <c r="AR28" s="30">
        <f t="shared" si="7"/>
        <v>0</v>
      </c>
      <c r="AS28" s="30">
        <f t="shared" si="7"/>
        <v>0</v>
      </c>
      <c r="AT28" s="30">
        <f t="shared" si="7"/>
        <v>0</v>
      </c>
      <c r="AU28" s="30">
        <f t="shared" si="7"/>
        <v>0</v>
      </c>
      <c r="AV28" s="30">
        <f t="shared" si="7"/>
        <v>0</v>
      </c>
      <c r="AW28" s="30">
        <f t="shared" si="7"/>
        <v>0</v>
      </c>
      <c r="AX28" s="30">
        <f t="shared" si="7"/>
        <v>0</v>
      </c>
      <c r="AY28" s="30">
        <f t="shared" si="7"/>
        <v>0</v>
      </c>
    </row>
    <row r="29" spans="1:51" ht="15.5" x14ac:dyDescent="0.35">
      <c r="A29" s="31">
        <v>43723</v>
      </c>
      <c r="B29" s="38" t="s">
        <v>13</v>
      </c>
      <c r="C29" s="32" t="s">
        <v>13</v>
      </c>
      <c r="D29" s="33" t="s">
        <v>68</v>
      </c>
      <c r="E29" s="34" t="s">
        <v>69</v>
      </c>
      <c r="F29" s="45">
        <v>32</v>
      </c>
      <c r="G29" s="43"/>
      <c r="H29" s="37">
        <f t="shared" si="3"/>
        <v>15967.660000000003</v>
      </c>
      <c r="I29" s="29">
        <f t="shared" si="5"/>
        <v>0</v>
      </c>
      <c r="J29" s="29">
        <f t="shared" si="5"/>
        <v>0</v>
      </c>
      <c r="K29" s="29">
        <f t="shared" si="5"/>
        <v>0</v>
      </c>
      <c r="L29" s="29">
        <f t="shared" si="5"/>
        <v>0</v>
      </c>
      <c r="M29" s="29">
        <f t="shared" si="5"/>
        <v>0</v>
      </c>
      <c r="N29" s="29">
        <f t="shared" si="5"/>
        <v>0</v>
      </c>
      <c r="O29" s="29">
        <f t="shared" si="4"/>
        <v>0</v>
      </c>
      <c r="P29" s="29">
        <f t="shared" si="5"/>
        <v>0</v>
      </c>
      <c r="Q29" s="29">
        <f t="shared" si="5"/>
        <v>0</v>
      </c>
      <c r="R29" s="29">
        <f t="shared" si="5"/>
        <v>0</v>
      </c>
      <c r="S29" s="29">
        <f t="shared" si="4"/>
        <v>0</v>
      </c>
      <c r="T29" s="29">
        <f t="shared" si="5"/>
        <v>32</v>
      </c>
      <c r="U29" s="29">
        <f t="shared" si="5"/>
        <v>0</v>
      </c>
      <c r="V29" s="29">
        <f t="shared" si="5"/>
        <v>0</v>
      </c>
      <c r="W29" s="29">
        <f t="shared" si="5"/>
        <v>0</v>
      </c>
      <c r="X29" s="29">
        <f t="shared" si="5"/>
        <v>0</v>
      </c>
      <c r="Y29" s="29">
        <f t="shared" si="5"/>
        <v>0</v>
      </c>
      <c r="Z29" s="29">
        <f t="shared" si="5"/>
        <v>0</v>
      </c>
      <c r="AA29" s="29">
        <f t="shared" si="6"/>
        <v>0</v>
      </c>
      <c r="AB29" s="29">
        <f t="shared" si="6"/>
        <v>0</v>
      </c>
      <c r="AC29" s="29">
        <f t="shared" si="6"/>
        <v>0</v>
      </c>
      <c r="AD29" s="29">
        <f t="shared" si="6"/>
        <v>0</v>
      </c>
      <c r="AE29" s="29">
        <f t="shared" si="6"/>
        <v>0</v>
      </c>
      <c r="AF29" s="29">
        <f t="shared" si="6"/>
        <v>0</v>
      </c>
      <c r="AG29" s="29">
        <f t="shared" si="6"/>
        <v>0</v>
      </c>
      <c r="AH29" s="29">
        <f t="shared" si="6"/>
        <v>0</v>
      </c>
      <c r="AI29" s="29">
        <f t="shared" si="6"/>
        <v>0</v>
      </c>
      <c r="AJ29" s="29">
        <f t="shared" si="6"/>
        <v>0</v>
      </c>
      <c r="AK29" s="29">
        <f t="shared" si="6"/>
        <v>0</v>
      </c>
      <c r="AL29" s="29">
        <f t="shared" si="6"/>
        <v>0</v>
      </c>
      <c r="AM29" s="29">
        <f t="shared" si="6"/>
        <v>0</v>
      </c>
      <c r="AN29" s="30">
        <f t="shared" si="7"/>
        <v>0</v>
      </c>
      <c r="AO29" s="30">
        <f t="shared" si="7"/>
        <v>0</v>
      </c>
      <c r="AP29" s="30">
        <f t="shared" si="7"/>
        <v>0</v>
      </c>
      <c r="AQ29" s="30">
        <f t="shared" si="7"/>
        <v>0</v>
      </c>
      <c r="AR29" s="30">
        <f t="shared" si="7"/>
        <v>0</v>
      </c>
      <c r="AS29" s="30">
        <f t="shared" si="7"/>
        <v>0</v>
      </c>
      <c r="AT29" s="30">
        <f t="shared" si="7"/>
        <v>0</v>
      </c>
      <c r="AU29" s="30">
        <f t="shared" si="7"/>
        <v>0</v>
      </c>
      <c r="AV29" s="30">
        <f t="shared" si="7"/>
        <v>0</v>
      </c>
      <c r="AW29" s="30">
        <f t="shared" si="7"/>
        <v>0</v>
      </c>
      <c r="AX29" s="30">
        <f t="shared" si="7"/>
        <v>0</v>
      </c>
      <c r="AY29" s="30">
        <f t="shared" si="7"/>
        <v>0</v>
      </c>
    </row>
    <row r="30" spans="1:51" ht="15.5" x14ac:dyDescent="0.35">
      <c r="A30" s="31">
        <v>43723</v>
      </c>
      <c r="B30" s="38" t="s">
        <v>81</v>
      </c>
      <c r="C30" s="32" t="s">
        <v>19</v>
      </c>
      <c r="D30" s="33" t="s">
        <v>82</v>
      </c>
      <c r="E30" s="34" t="s">
        <v>69</v>
      </c>
      <c r="F30" s="40">
        <v>2560</v>
      </c>
      <c r="G30" s="46"/>
      <c r="H30" s="37">
        <f t="shared" si="3"/>
        <v>13407.660000000003</v>
      </c>
      <c r="I30" s="29">
        <f t="shared" si="5"/>
        <v>0</v>
      </c>
      <c r="J30" s="29">
        <f t="shared" si="5"/>
        <v>0</v>
      </c>
      <c r="K30" s="29">
        <f t="shared" si="5"/>
        <v>0</v>
      </c>
      <c r="L30" s="29">
        <f t="shared" si="5"/>
        <v>0</v>
      </c>
      <c r="M30" s="29">
        <f t="shared" si="5"/>
        <v>0</v>
      </c>
      <c r="N30" s="29">
        <f t="shared" si="5"/>
        <v>0</v>
      </c>
      <c r="O30" s="29">
        <f t="shared" si="4"/>
        <v>0</v>
      </c>
      <c r="P30" s="29">
        <f t="shared" si="5"/>
        <v>0</v>
      </c>
      <c r="Q30" s="29">
        <f t="shared" si="5"/>
        <v>0</v>
      </c>
      <c r="R30" s="29">
        <f t="shared" si="5"/>
        <v>0</v>
      </c>
      <c r="S30" s="29">
        <f t="shared" si="4"/>
        <v>0</v>
      </c>
      <c r="T30" s="29">
        <f t="shared" si="5"/>
        <v>0</v>
      </c>
      <c r="U30" s="29">
        <f t="shared" si="5"/>
        <v>0</v>
      </c>
      <c r="V30" s="29">
        <f t="shared" si="5"/>
        <v>0</v>
      </c>
      <c r="W30" s="29">
        <f t="shared" si="5"/>
        <v>0</v>
      </c>
      <c r="X30" s="29">
        <f t="shared" si="5"/>
        <v>0</v>
      </c>
      <c r="Y30" s="29">
        <f t="shared" si="5"/>
        <v>0</v>
      </c>
      <c r="Z30" s="29">
        <f t="shared" si="5"/>
        <v>2560</v>
      </c>
      <c r="AA30" s="29">
        <f t="shared" si="6"/>
        <v>0</v>
      </c>
      <c r="AB30" s="29">
        <f t="shared" si="6"/>
        <v>0</v>
      </c>
      <c r="AC30" s="29">
        <f t="shared" si="6"/>
        <v>0</v>
      </c>
      <c r="AD30" s="29">
        <f t="shared" si="6"/>
        <v>0</v>
      </c>
      <c r="AE30" s="29">
        <f t="shared" si="6"/>
        <v>0</v>
      </c>
      <c r="AF30" s="29">
        <f t="shared" si="6"/>
        <v>0</v>
      </c>
      <c r="AG30" s="29">
        <f t="shared" si="6"/>
        <v>0</v>
      </c>
      <c r="AH30" s="29">
        <f t="shared" si="6"/>
        <v>0</v>
      </c>
      <c r="AI30" s="29">
        <f t="shared" si="6"/>
        <v>0</v>
      </c>
      <c r="AJ30" s="29">
        <f t="shared" si="6"/>
        <v>0</v>
      </c>
      <c r="AK30" s="29">
        <f t="shared" si="6"/>
        <v>0</v>
      </c>
      <c r="AL30" s="29">
        <f t="shared" si="6"/>
        <v>0</v>
      </c>
      <c r="AM30" s="29">
        <f t="shared" si="6"/>
        <v>0</v>
      </c>
      <c r="AN30" s="30">
        <f t="shared" si="7"/>
        <v>0</v>
      </c>
      <c r="AO30" s="30">
        <f t="shared" si="7"/>
        <v>0</v>
      </c>
      <c r="AP30" s="30">
        <f t="shared" si="7"/>
        <v>0</v>
      </c>
      <c r="AQ30" s="30">
        <f t="shared" si="7"/>
        <v>0</v>
      </c>
      <c r="AR30" s="30">
        <f t="shared" si="7"/>
        <v>0</v>
      </c>
      <c r="AS30" s="30">
        <f t="shared" si="7"/>
        <v>0</v>
      </c>
      <c r="AT30" s="30">
        <f t="shared" si="7"/>
        <v>0</v>
      </c>
      <c r="AU30" s="30">
        <f t="shared" si="7"/>
        <v>0</v>
      </c>
      <c r="AV30" s="30">
        <f t="shared" si="7"/>
        <v>0</v>
      </c>
      <c r="AW30" s="30">
        <f t="shared" si="7"/>
        <v>0</v>
      </c>
      <c r="AX30" s="30">
        <f t="shared" si="7"/>
        <v>0</v>
      </c>
      <c r="AY30" s="30">
        <f t="shared" si="7"/>
        <v>0</v>
      </c>
    </row>
    <row r="31" spans="1:51" ht="15.5" x14ac:dyDescent="0.35">
      <c r="A31" s="31">
        <v>43724</v>
      </c>
      <c r="B31" s="38" t="s">
        <v>83</v>
      </c>
      <c r="C31" s="32" t="s">
        <v>42</v>
      </c>
      <c r="D31" s="33" t="s">
        <v>82</v>
      </c>
      <c r="E31" s="34" t="s">
        <v>69</v>
      </c>
      <c r="F31" s="45"/>
      <c r="G31" s="44">
        <v>69.97</v>
      </c>
      <c r="H31" s="37">
        <f t="shared" si="3"/>
        <v>13477.630000000003</v>
      </c>
      <c r="I31" s="29">
        <f t="shared" si="5"/>
        <v>0</v>
      </c>
      <c r="J31" s="29">
        <f t="shared" si="5"/>
        <v>0</v>
      </c>
      <c r="K31" s="29">
        <f t="shared" si="5"/>
        <v>0</v>
      </c>
      <c r="L31" s="29">
        <f t="shared" si="5"/>
        <v>0</v>
      </c>
      <c r="M31" s="29">
        <f t="shared" si="5"/>
        <v>0</v>
      </c>
      <c r="N31" s="29">
        <f t="shared" si="5"/>
        <v>0</v>
      </c>
      <c r="O31" s="29">
        <f t="shared" si="4"/>
        <v>0</v>
      </c>
      <c r="P31" s="29">
        <f t="shared" si="5"/>
        <v>0</v>
      </c>
      <c r="Q31" s="29">
        <f t="shared" si="5"/>
        <v>0</v>
      </c>
      <c r="R31" s="29">
        <f t="shared" si="5"/>
        <v>0</v>
      </c>
      <c r="S31" s="29">
        <f t="shared" si="4"/>
        <v>0</v>
      </c>
      <c r="T31" s="29">
        <f t="shared" si="5"/>
        <v>0</v>
      </c>
      <c r="U31" s="29">
        <f t="shared" si="5"/>
        <v>0</v>
      </c>
      <c r="V31" s="29">
        <f t="shared" si="5"/>
        <v>0</v>
      </c>
      <c r="W31" s="29">
        <f t="shared" si="5"/>
        <v>0</v>
      </c>
      <c r="X31" s="29">
        <f t="shared" si="5"/>
        <v>0</v>
      </c>
      <c r="Y31" s="29">
        <f t="shared" si="5"/>
        <v>0</v>
      </c>
      <c r="Z31" s="29">
        <f t="shared" si="5"/>
        <v>0</v>
      </c>
      <c r="AA31" s="29">
        <f t="shared" si="6"/>
        <v>0</v>
      </c>
      <c r="AB31" s="29">
        <f t="shared" si="6"/>
        <v>0</v>
      </c>
      <c r="AC31" s="29">
        <f t="shared" si="6"/>
        <v>0</v>
      </c>
      <c r="AD31" s="29">
        <f t="shared" si="6"/>
        <v>0</v>
      </c>
      <c r="AE31" s="29">
        <f t="shared" si="6"/>
        <v>0</v>
      </c>
      <c r="AF31" s="29">
        <f t="shared" si="6"/>
        <v>0</v>
      </c>
      <c r="AG31" s="29">
        <f t="shared" si="6"/>
        <v>0</v>
      </c>
      <c r="AH31" s="29">
        <f t="shared" si="6"/>
        <v>0</v>
      </c>
      <c r="AI31" s="29">
        <f t="shared" si="6"/>
        <v>0</v>
      </c>
      <c r="AJ31" s="29">
        <f t="shared" si="6"/>
        <v>0</v>
      </c>
      <c r="AK31" s="29">
        <f t="shared" si="6"/>
        <v>0</v>
      </c>
      <c r="AL31" s="29">
        <f t="shared" si="6"/>
        <v>0</v>
      </c>
      <c r="AM31" s="29">
        <f t="shared" si="6"/>
        <v>0</v>
      </c>
      <c r="AN31" s="30">
        <f t="shared" si="7"/>
        <v>0</v>
      </c>
      <c r="AO31" s="30">
        <f t="shared" si="7"/>
        <v>0</v>
      </c>
      <c r="AP31" s="30">
        <f t="shared" si="7"/>
        <v>0</v>
      </c>
      <c r="AQ31" s="30">
        <f t="shared" si="7"/>
        <v>0</v>
      </c>
      <c r="AR31" s="30">
        <f t="shared" si="7"/>
        <v>0</v>
      </c>
      <c r="AS31" s="30">
        <f t="shared" si="7"/>
        <v>0</v>
      </c>
      <c r="AT31" s="30">
        <f t="shared" si="7"/>
        <v>0</v>
      </c>
      <c r="AU31" s="30">
        <f t="shared" si="7"/>
        <v>0</v>
      </c>
      <c r="AV31" s="30">
        <f t="shared" si="7"/>
        <v>0</v>
      </c>
      <c r="AW31" s="30">
        <f t="shared" si="7"/>
        <v>69.97</v>
      </c>
      <c r="AX31" s="30">
        <f t="shared" si="7"/>
        <v>0</v>
      </c>
      <c r="AY31" s="30">
        <f t="shared" si="7"/>
        <v>0</v>
      </c>
    </row>
    <row r="32" spans="1:51" ht="15.5" x14ac:dyDescent="0.35">
      <c r="A32" s="31">
        <v>43726</v>
      </c>
      <c r="B32" s="38" t="s">
        <v>41</v>
      </c>
      <c r="C32" s="32" t="s">
        <v>41</v>
      </c>
      <c r="D32" s="33" t="s">
        <v>62</v>
      </c>
      <c r="E32" s="34" t="s">
        <v>69</v>
      </c>
      <c r="F32" s="45"/>
      <c r="G32" s="44">
        <v>23.5</v>
      </c>
      <c r="H32" s="37">
        <f t="shared" si="3"/>
        <v>13501.130000000003</v>
      </c>
      <c r="I32" s="29">
        <f t="shared" si="5"/>
        <v>0</v>
      </c>
      <c r="J32" s="29">
        <f t="shared" si="5"/>
        <v>0</v>
      </c>
      <c r="K32" s="29">
        <f t="shared" si="5"/>
        <v>0</v>
      </c>
      <c r="L32" s="29">
        <f t="shared" si="5"/>
        <v>0</v>
      </c>
      <c r="M32" s="29">
        <f t="shared" si="5"/>
        <v>0</v>
      </c>
      <c r="N32" s="29">
        <f t="shared" si="5"/>
        <v>0</v>
      </c>
      <c r="O32" s="29">
        <f t="shared" si="4"/>
        <v>0</v>
      </c>
      <c r="P32" s="29">
        <f t="shared" si="5"/>
        <v>0</v>
      </c>
      <c r="Q32" s="29">
        <f t="shared" si="5"/>
        <v>0</v>
      </c>
      <c r="R32" s="29">
        <f t="shared" si="5"/>
        <v>0</v>
      </c>
      <c r="S32" s="29">
        <f t="shared" si="4"/>
        <v>0</v>
      </c>
      <c r="T32" s="29">
        <f t="shared" si="5"/>
        <v>0</v>
      </c>
      <c r="U32" s="29">
        <f t="shared" si="5"/>
        <v>0</v>
      </c>
      <c r="V32" s="29">
        <f t="shared" si="5"/>
        <v>0</v>
      </c>
      <c r="W32" s="29">
        <f t="shared" si="5"/>
        <v>0</v>
      </c>
      <c r="X32" s="29">
        <f t="shared" si="5"/>
        <v>0</v>
      </c>
      <c r="Y32" s="29">
        <f t="shared" si="5"/>
        <v>0</v>
      </c>
      <c r="Z32" s="29">
        <f t="shared" si="5"/>
        <v>0</v>
      </c>
      <c r="AA32" s="29">
        <f t="shared" si="6"/>
        <v>0</v>
      </c>
      <c r="AB32" s="29">
        <f t="shared" si="6"/>
        <v>0</v>
      </c>
      <c r="AC32" s="29">
        <f t="shared" si="6"/>
        <v>0</v>
      </c>
      <c r="AD32" s="29">
        <f t="shared" si="6"/>
        <v>0</v>
      </c>
      <c r="AE32" s="29">
        <f t="shared" si="6"/>
        <v>0</v>
      </c>
      <c r="AF32" s="29">
        <f t="shared" si="6"/>
        <v>0</v>
      </c>
      <c r="AG32" s="29">
        <f t="shared" si="6"/>
        <v>0</v>
      </c>
      <c r="AH32" s="29">
        <f t="shared" si="6"/>
        <v>0</v>
      </c>
      <c r="AI32" s="29">
        <f t="shared" si="6"/>
        <v>0</v>
      </c>
      <c r="AJ32" s="29">
        <f t="shared" si="6"/>
        <v>0</v>
      </c>
      <c r="AK32" s="29">
        <f t="shared" si="6"/>
        <v>0</v>
      </c>
      <c r="AL32" s="29">
        <f t="shared" si="6"/>
        <v>0</v>
      </c>
      <c r="AM32" s="29">
        <f t="shared" si="6"/>
        <v>0</v>
      </c>
      <c r="AN32" s="30">
        <f t="shared" si="7"/>
        <v>0</v>
      </c>
      <c r="AO32" s="30">
        <f t="shared" si="7"/>
        <v>0</v>
      </c>
      <c r="AP32" s="30">
        <f t="shared" si="7"/>
        <v>0</v>
      </c>
      <c r="AQ32" s="30">
        <f t="shared" si="7"/>
        <v>0</v>
      </c>
      <c r="AR32" s="30">
        <f t="shared" si="7"/>
        <v>0</v>
      </c>
      <c r="AS32" s="30">
        <f t="shared" si="7"/>
        <v>0</v>
      </c>
      <c r="AT32" s="30">
        <f t="shared" si="7"/>
        <v>0</v>
      </c>
      <c r="AU32" s="30">
        <f t="shared" si="7"/>
        <v>0</v>
      </c>
      <c r="AV32" s="30">
        <f t="shared" si="7"/>
        <v>23.5</v>
      </c>
      <c r="AW32" s="30">
        <f t="shared" si="7"/>
        <v>0</v>
      </c>
      <c r="AX32" s="30">
        <f t="shared" si="7"/>
        <v>0</v>
      </c>
      <c r="AY32" s="30">
        <f t="shared" si="7"/>
        <v>0</v>
      </c>
    </row>
    <row r="33" spans="1:51" ht="15.5" x14ac:dyDescent="0.35">
      <c r="A33" s="31">
        <v>43731</v>
      </c>
      <c r="B33" s="22" t="s">
        <v>40</v>
      </c>
      <c r="C33" s="32" t="s">
        <v>40</v>
      </c>
      <c r="D33" s="33" t="s">
        <v>62</v>
      </c>
      <c r="E33" s="34" t="s">
        <v>69</v>
      </c>
      <c r="F33" s="45"/>
      <c r="G33" s="44">
        <v>185.2</v>
      </c>
      <c r="H33" s="37">
        <f t="shared" si="3"/>
        <v>13686.330000000004</v>
      </c>
      <c r="I33" s="29">
        <f t="shared" si="5"/>
        <v>0</v>
      </c>
      <c r="J33" s="29">
        <f t="shared" si="5"/>
        <v>0</v>
      </c>
      <c r="K33" s="29">
        <f t="shared" si="5"/>
        <v>0</v>
      </c>
      <c r="L33" s="29">
        <f t="shared" si="5"/>
        <v>0</v>
      </c>
      <c r="M33" s="29">
        <f t="shared" si="5"/>
        <v>0</v>
      </c>
      <c r="N33" s="29">
        <f t="shared" si="5"/>
        <v>0</v>
      </c>
      <c r="O33" s="29">
        <f t="shared" si="4"/>
        <v>0</v>
      </c>
      <c r="P33" s="29">
        <f t="shared" si="5"/>
        <v>0</v>
      </c>
      <c r="Q33" s="29">
        <f t="shared" si="5"/>
        <v>0</v>
      </c>
      <c r="R33" s="29">
        <f t="shared" si="5"/>
        <v>0</v>
      </c>
      <c r="S33" s="29">
        <f t="shared" si="4"/>
        <v>0</v>
      </c>
      <c r="T33" s="29">
        <f t="shared" si="5"/>
        <v>0</v>
      </c>
      <c r="U33" s="29">
        <f t="shared" si="5"/>
        <v>0</v>
      </c>
      <c r="V33" s="29">
        <f t="shared" si="5"/>
        <v>0</v>
      </c>
      <c r="W33" s="29">
        <f t="shared" si="5"/>
        <v>0</v>
      </c>
      <c r="X33" s="29">
        <f t="shared" si="5"/>
        <v>0</v>
      </c>
      <c r="Y33" s="29">
        <f t="shared" si="5"/>
        <v>0</v>
      </c>
      <c r="Z33" s="29">
        <f t="shared" si="5"/>
        <v>0</v>
      </c>
      <c r="AA33" s="29">
        <f t="shared" si="6"/>
        <v>0</v>
      </c>
      <c r="AB33" s="29">
        <f t="shared" si="6"/>
        <v>0</v>
      </c>
      <c r="AC33" s="29">
        <f t="shared" si="6"/>
        <v>0</v>
      </c>
      <c r="AD33" s="29">
        <f t="shared" si="6"/>
        <v>0</v>
      </c>
      <c r="AE33" s="29">
        <f t="shared" si="6"/>
        <v>0</v>
      </c>
      <c r="AF33" s="29">
        <f t="shared" si="6"/>
        <v>0</v>
      </c>
      <c r="AG33" s="29">
        <f t="shared" si="6"/>
        <v>0</v>
      </c>
      <c r="AH33" s="29">
        <f t="shared" si="6"/>
        <v>0</v>
      </c>
      <c r="AI33" s="29">
        <f t="shared" si="6"/>
        <v>0</v>
      </c>
      <c r="AJ33" s="29">
        <f t="shared" si="6"/>
        <v>0</v>
      </c>
      <c r="AK33" s="29">
        <f t="shared" si="6"/>
        <v>0</v>
      </c>
      <c r="AL33" s="29">
        <f t="shared" si="6"/>
        <v>0</v>
      </c>
      <c r="AM33" s="29">
        <f t="shared" si="6"/>
        <v>0</v>
      </c>
      <c r="AN33" s="30">
        <f t="shared" si="7"/>
        <v>0</v>
      </c>
      <c r="AO33" s="30">
        <f t="shared" si="7"/>
        <v>0</v>
      </c>
      <c r="AP33" s="30">
        <f t="shared" si="7"/>
        <v>0</v>
      </c>
      <c r="AQ33" s="30">
        <f t="shared" si="7"/>
        <v>0</v>
      </c>
      <c r="AR33" s="30">
        <f t="shared" si="7"/>
        <v>0</v>
      </c>
      <c r="AS33" s="30">
        <f t="shared" si="7"/>
        <v>0</v>
      </c>
      <c r="AT33" s="30">
        <f t="shared" si="7"/>
        <v>0</v>
      </c>
      <c r="AU33" s="30">
        <f t="shared" si="7"/>
        <v>185.2</v>
      </c>
      <c r="AV33" s="30">
        <f t="shared" si="7"/>
        <v>0</v>
      </c>
      <c r="AW33" s="30">
        <f t="shared" si="7"/>
        <v>0</v>
      </c>
      <c r="AX33" s="30">
        <f t="shared" si="7"/>
        <v>0</v>
      </c>
      <c r="AY33" s="30">
        <f t="shared" si="7"/>
        <v>0</v>
      </c>
    </row>
    <row r="34" spans="1:51" ht="15.5" x14ac:dyDescent="0.35">
      <c r="A34" s="31">
        <v>43731</v>
      </c>
      <c r="B34" s="38" t="s">
        <v>43</v>
      </c>
      <c r="C34" s="32" t="s">
        <v>43</v>
      </c>
      <c r="D34" s="33" t="s">
        <v>62</v>
      </c>
      <c r="E34" s="34" t="s">
        <v>69</v>
      </c>
      <c r="F34" s="45"/>
      <c r="G34" s="44">
        <v>345.57</v>
      </c>
      <c r="H34" s="37">
        <f t="shared" si="3"/>
        <v>14031.900000000003</v>
      </c>
      <c r="I34" s="29">
        <f t="shared" si="5"/>
        <v>0</v>
      </c>
      <c r="J34" s="29">
        <f t="shared" si="5"/>
        <v>0</v>
      </c>
      <c r="K34" s="29">
        <f t="shared" si="5"/>
        <v>0</v>
      </c>
      <c r="L34" s="29">
        <f t="shared" si="5"/>
        <v>0</v>
      </c>
      <c r="M34" s="29">
        <f t="shared" si="5"/>
        <v>0</v>
      </c>
      <c r="N34" s="29">
        <f t="shared" si="5"/>
        <v>0</v>
      </c>
      <c r="O34" s="29">
        <f t="shared" si="4"/>
        <v>0</v>
      </c>
      <c r="P34" s="29">
        <f t="shared" si="5"/>
        <v>0</v>
      </c>
      <c r="Q34" s="29">
        <f t="shared" si="5"/>
        <v>0</v>
      </c>
      <c r="R34" s="29">
        <f t="shared" si="5"/>
        <v>0</v>
      </c>
      <c r="S34" s="29">
        <f t="shared" si="4"/>
        <v>0</v>
      </c>
      <c r="T34" s="29">
        <f t="shared" si="5"/>
        <v>0</v>
      </c>
      <c r="U34" s="29">
        <f t="shared" si="5"/>
        <v>0</v>
      </c>
      <c r="V34" s="29">
        <f t="shared" si="5"/>
        <v>0</v>
      </c>
      <c r="W34" s="29">
        <f t="shared" si="5"/>
        <v>0</v>
      </c>
      <c r="X34" s="29">
        <f t="shared" si="5"/>
        <v>0</v>
      </c>
      <c r="Y34" s="29">
        <f t="shared" si="5"/>
        <v>0</v>
      </c>
      <c r="Z34" s="29">
        <f t="shared" si="5"/>
        <v>0</v>
      </c>
      <c r="AA34" s="29">
        <f t="shared" si="6"/>
        <v>0</v>
      </c>
      <c r="AB34" s="29">
        <f t="shared" si="6"/>
        <v>0</v>
      </c>
      <c r="AC34" s="29">
        <f t="shared" si="6"/>
        <v>0</v>
      </c>
      <c r="AD34" s="29">
        <f t="shared" si="6"/>
        <v>0</v>
      </c>
      <c r="AE34" s="29">
        <f t="shared" si="6"/>
        <v>0</v>
      </c>
      <c r="AF34" s="29">
        <f t="shared" si="6"/>
        <v>0</v>
      </c>
      <c r="AG34" s="29">
        <f t="shared" si="6"/>
        <v>0</v>
      </c>
      <c r="AH34" s="29">
        <f t="shared" si="6"/>
        <v>0</v>
      </c>
      <c r="AI34" s="29">
        <f t="shared" si="6"/>
        <v>0</v>
      </c>
      <c r="AJ34" s="29">
        <f t="shared" si="6"/>
        <v>0</v>
      </c>
      <c r="AK34" s="29">
        <f t="shared" si="6"/>
        <v>0</v>
      </c>
      <c r="AL34" s="29">
        <f t="shared" si="6"/>
        <v>0</v>
      </c>
      <c r="AM34" s="29">
        <f t="shared" si="6"/>
        <v>0</v>
      </c>
      <c r="AN34" s="30">
        <f t="shared" si="7"/>
        <v>0</v>
      </c>
      <c r="AO34" s="30">
        <f t="shared" si="7"/>
        <v>0</v>
      </c>
      <c r="AP34" s="30">
        <f t="shared" si="7"/>
        <v>0</v>
      </c>
      <c r="AQ34" s="30">
        <f t="shared" si="7"/>
        <v>0</v>
      </c>
      <c r="AR34" s="30">
        <f t="shared" si="7"/>
        <v>0</v>
      </c>
      <c r="AS34" s="30">
        <f t="shared" si="7"/>
        <v>0</v>
      </c>
      <c r="AT34" s="30">
        <f t="shared" si="7"/>
        <v>0</v>
      </c>
      <c r="AU34" s="30">
        <f t="shared" si="7"/>
        <v>0</v>
      </c>
      <c r="AV34" s="30">
        <f t="shared" si="7"/>
        <v>0</v>
      </c>
      <c r="AW34" s="30">
        <f t="shared" si="7"/>
        <v>0</v>
      </c>
      <c r="AX34" s="30">
        <f t="shared" si="7"/>
        <v>345.57</v>
      </c>
      <c r="AY34" s="30">
        <f t="shared" si="7"/>
        <v>0</v>
      </c>
    </row>
    <row r="35" spans="1:51" ht="15.5" x14ac:dyDescent="0.35">
      <c r="A35" s="31">
        <v>43738</v>
      </c>
      <c r="B35" s="22" t="s">
        <v>39</v>
      </c>
      <c r="C35" s="32" t="s">
        <v>39</v>
      </c>
      <c r="D35" s="33" t="s">
        <v>62</v>
      </c>
      <c r="E35" s="34" t="s">
        <v>69</v>
      </c>
      <c r="F35" s="45"/>
      <c r="G35" s="44">
        <v>246.21</v>
      </c>
      <c r="H35" s="37">
        <f t="shared" si="3"/>
        <v>14278.110000000002</v>
      </c>
      <c r="I35" s="29">
        <f t="shared" si="5"/>
        <v>0</v>
      </c>
      <c r="J35" s="29">
        <f t="shared" si="5"/>
        <v>0</v>
      </c>
      <c r="K35" s="29">
        <f t="shared" si="5"/>
        <v>0</v>
      </c>
      <c r="L35" s="29">
        <f t="shared" si="5"/>
        <v>0</v>
      </c>
      <c r="M35" s="29">
        <f t="shared" si="5"/>
        <v>0</v>
      </c>
      <c r="N35" s="29">
        <f t="shared" si="5"/>
        <v>0</v>
      </c>
      <c r="O35" s="29">
        <f t="shared" si="4"/>
        <v>0</v>
      </c>
      <c r="P35" s="29">
        <f t="shared" si="5"/>
        <v>0</v>
      </c>
      <c r="Q35" s="29">
        <f t="shared" si="5"/>
        <v>0</v>
      </c>
      <c r="R35" s="29">
        <f t="shared" si="5"/>
        <v>0</v>
      </c>
      <c r="S35" s="29">
        <f t="shared" si="4"/>
        <v>0</v>
      </c>
      <c r="T35" s="29">
        <f t="shared" si="5"/>
        <v>0</v>
      </c>
      <c r="U35" s="29">
        <f t="shared" si="5"/>
        <v>0</v>
      </c>
      <c r="V35" s="29">
        <f t="shared" si="5"/>
        <v>0</v>
      </c>
      <c r="W35" s="29">
        <f t="shared" si="5"/>
        <v>0</v>
      </c>
      <c r="X35" s="29">
        <f t="shared" si="5"/>
        <v>0</v>
      </c>
      <c r="Y35" s="29">
        <f t="shared" si="5"/>
        <v>0</v>
      </c>
      <c r="Z35" s="29">
        <f t="shared" si="5"/>
        <v>0</v>
      </c>
      <c r="AA35" s="29">
        <f t="shared" si="6"/>
        <v>0</v>
      </c>
      <c r="AB35" s="29">
        <f t="shared" si="6"/>
        <v>0</v>
      </c>
      <c r="AC35" s="29">
        <f t="shared" si="6"/>
        <v>0</v>
      </c>
      <c r="AD35" s="29">
        <f t="shared" si="6"/>
        <v>0</v>
      </c>
      <c r="AE35" s="29">
        <f t="shared" si="6"/>
        <v>0</v>
      </c>
      <c r="AF35" s="29">
        <f t="shared" si="6"/>
        <v>0</v>
      </c>
      <c r="AG35" s="29">
        <f t="shared" si="6"/>
        <v>0</v>
      </c>
      <c r="AH35" s="29">
        <f t="shared" si="6"/>
        <v>0</v>
      </c>
      <c r="AI35" s="29">
        <f t="shared" si="6"/>
        <v>0</v>
      </c>
      <c r="AJ35" s="29">
        <f t="shared" si="6"/>
        <v>0</v>
      </c>
      <c r="AK35" s="29">
        <f t="shared" si="6"/>
        <v>0</v>
      </c>
      <c r="AL35" s="29">
        <f t="shared" si="6"/>
        <v>0</v>
      </c>
      <c r="AM35" s="29">
        <f t="shared" si="6"/>
        <v>0</v>
      </c>
      <c r="AN35" s="30">
        <f t="shared" si="7"/>
        <v>0</v>
      </c>
      <c r="AO35" s="30">
        <f t="shared" si="7"/>
        <v>0</v>
      </c>
      <c r="AP35" s="30">
        <f t="shared" si="7"/>
        <v>0</v>
      </c>
      <c r="AQ35" s="30">
        <f t="shared" si="7"/>
        <v>0</v>
      </c>
      <c r="AR35" s="30">
        <f t="shared" si="7"/>
        <v>0</v>
      </c>
      <c r="AS35" s="30">
        <f t="shared" si="7"/>
        <v>0</v>
      </c>
      <c r="AT35" s="30">
        <f t="shared" si="7"/>
        <v>246.21</v>
      </c>
      <c r="AU35" s="30">
        <f t="shared" si="7"/>
        <v>0</v>
      </c>
      <c r="AV35" s="30">
        <f t="shared" si="7"/>
        <v>0</v>
      </c>
      <c r="AW35" s="30">
        <f t="shared" si="7"/>
        <v>0</v>
      </c>
      <c r="AX35" s="30">
        <f t="shared" si="7"/>
        <v>0</v>
      </c>
      <c r="AY35" s="30">
        <f t="shared" si="7"/>
        <v>0</v>
      </c>
    </row>
    <row r="36" spans="1:51" ht="15.5" x14ac:dyDescent="0.35">
      <c r="A36" s="31">
        <v>43738</v>
      </c>
      <c r="B36" s="22" t="s">
        <v>84</v>
      </c>
      <c r="C36" s="32" t="s">
        <v>6</v>
      </c>
      <c r="D36" s="24" t="s">
        <v>68</v>
      </c>
      <c r="E36" s="34" t="s">
        <v>69</v>
      </c>
      <c r="F36" s="45">
        <v>217</v>
      </c>
      <c r="G36" s="48"/>
      <c r="H36" s="37">
        <f t="shared" si="3"/>
        <v>14061.110000000002</v>
      </c>
      <c r="I36" s="29">
        <f t="shared" si="5"/>
        <v>0</v>
      </c>
      <c r="J36" s="29">
        <f t="shared" si="5"/>
        <v>0</v>
      </c>
      <c r="K36" s="29">
        <f t="shared" si="5"/>
        <v>0</v>
      </c>
      <c r="L36" s="29">
        <f t="shared" si="5"/>
        <v>0</v>
      </c>
      <c r="M36" s="29">
        <f t="shared" si="5"/>
        <v>217</v>
      </c>
      <c r="N36" s="29">
        <f t="shared" si="5"/>
        <v>0</v>
      </c>
      <c r="O36" s="29">
        <f t="shared" si="4"/>
        <v>0</v>
      </c>
      <c r="P36" s="29">
        <f t="shared" si="5"/>
        <v>0</v>
      </c>
      <c r="Q36" s="29">
        <f t="shared" si="5"/>
        <v>0</v>
      </c>
      <c r="R36" s="29">
        <f t="shared" si="5"/>
        <v>0</v>
      </c>
      <c r="S36" s="29">
        <f t="shared" si="4"/>
        <v>0</v>
      </c>
      <c r="T36" s="29">
        <f t="shared" si="5"/>
        <v>0</v>
      </c>
      <c r="U36" s="29">
        <f t="shared" si="5"/>
        <v>0</v>
      </c>
      <c r="V36" s="29">
        <f t="shared" si="5"/>
        <v>0</v>
      </c>
      <c r="W36" s="29">
        <f t="shared" si="5"/>
        <v>0</v>
      </c>
      <c r="X36" s="29">
        <f t="shared" si="5"/>
        <v>0</v>
      </c>
      <c r="Y36" s="29">
        <f t="shared" si="5"/>
        <v>0</v>
      </c>
      <c r="Z36" s="29">
        <f t="shared" si="5"/>
        <v>0</v>
      </c>
      <c r="AA36" s="29">
        <f t="shared" si="6"/>
        <v>0</v>
      </c>
      <c r="AB36" s="29">
        <f t="shared" si="6"/>
        <v>0</v>
      </c>
      <c r="AC36" s="29">
        <f t="shared" si="6"/>
        <v>0</v>
      </c>
      <c r="AD36" s="29">
        <f t="shared" si="6"/>
        <v>0</v>
      </c>
      <c r="AE36" s="29">
        <f t="shared" si="6"/>
        <v>0</v>
      </c>
      <c r="AF36" s="29">
        <f t="shared" si="6"/>
        <v>0</v>
      </c>
      <c r="AG36" s="29">
        <f t="shared" si="6"/>
        <v>0</v>
      </c>
      <c r="AH36" s="29">
        <f t="shared" si="6"/>
        <v>0</v>
      </c>
      <c r="AI36" s="29">
        <f t="shared" si="6"/>
        <v>0</v>
      </c>
      <c r="AJ36" s="29">
        <f t="shared" si="6"/>
        <v>0</v>
      </c>
      <c r="AK36" s="29">
        <f t="shared" si="6"/>
        <v>0</v>
      </c>
      <c r="AL36" s="29">
        <f t="shared" si="6"/>
        <v>0</v>
      </c>
      <c r="AM36" s="29">
        <f t="shared" si="6"/>
        <v>0</v>
      </c>
      <c r="AN36" s="30">
        <f t="shared" si="7"/>
        <v>0</v>
      </c>
      <c r="AO36" s="30">
        <f t="shared" si="7"/>
        <v>0</v>
      </c>
      <c r="AP36" s="30">
        <f t="shared" si="7"/>
        <v>0</v>
      </c>
      <c r="AQ36" s="30">
        <f t="shared" si="7"/>
        <v>0</v>
      </c>
      <c r="AR36" s="30">
        <f t="shared" si="7"/>
        <v>0</v>
      </c>
      <c r="AS36" s="30">
        <f t="shared" si="7"/>
        <v>0</v>
      </c>
      <c r="AT36" s="30">
        <f t="shared" si="7"/>
        <v>0</v>
      </c>
      <c r="AU36" s="30">
        <f t="shared" si="7"/>
        <v>0</v>
      </c>
      <c r="AV36" s="30">
        <f t="shared" si="7"/>
        <v>0</v>
      </c>
      <c r="AW36" s="30">
        <f t="shared" si="7"/>
        <v>0</v>
      </c>
      <c r="AX36" s="30">
        <f t="shared" si="7"/>
        <v>0</v>
      </c>
      <c r="AY36" s="30">
        <f t="shared" si="7"/>
        <v>0</v>
      </c>
    </row>
    <row r="37" spans="1:51" ht="15.5" x14ac:dyDescent="0.35">
      <c r="A37" s="31">
        <v>43738</v>
      </c>
      <c r="B37" s="22" t="s">
        <v>85</v>
      </c>
      <c r="C37" s="32" t="s">
        <v>23</v>
      </c>
      <c r="D37" s="33" t="s">
        <v>82</v>
      </c>
      <c r="E37" s="34" t="s">
        <v>69</v>
      </c>
      <c r="F37" s="45">
        <v>93.1</v>
      </c>
      <c r="G37" s="43"/>
      <c r="H37" s="37">
        <f>+H36-F37+G37</f>
        <v>13968.010000000002</v>
      </c>
      <c r="I37" s="29">
        <f t="shared" si="5"/>
        <v>0</v>
      </c>
      <c r="J37" s="29">
        <f t="shared" si="5"/>
        <v>0</v>
      </c>
      <c r="K37" s="29">
        <f t="shared" si="5"/>
        <v>0</v>
      </c>
      <c r="L37" s="29">
        <f t="shared" si="5"/>
        <v>0</v>
      </c>
      <c r="M37" s="29">
        <f t="shared" si="5"/>
        <v>0</v>
      </c>
      <c r="N37" s="29">
        <f t="shared" si="5"/>
        <v>0</v>
      </c>
      <c r="O37" s="29">
        <f t="shared" si="4"/>
        <v>0</v>
      </c>
      <c r="P37" s="29">
        <f t="shared" si="5"/>
        <v>0</v>
      </c>
      <c r="Q37" s="29">
        <f t="shared" si="5"/>
        <v>0</v>
      </c>
      <c r="R37" s="29">
        <f t="shared" si="5"/>
        <v>0</v>
      </c>
      <c r="S37" s="29">
        <f t="shared" si="4"/>
        <v>0</v>
      </c>
      <c r="T37" s="29">
        <f t="shared" si="5"/>
        <v>0</v>
      </c>
      <c r="U37" s="29">
        <f t="shared" si="5"/>
        <v>0</v>
      </c>
      <c r="V37" s="29">
        <f t="shared" si="5"/>
        <v>0</v>
      </c>
      <c r="W37" s="29">
        <f t="shared" si="5"/>
        <v>0</v>
      </c>
      <c r="X37" s="29">
        <f t="shared" si="5"/>
        <v>0</v>
      </c>
      <c r="Y37" s="29">
        <f t="shared" si="5"/>
        <v>0</v>
      </c>
      <c r="Z37" s="29">
        <f t="shared" si="5"/>
        <v>0</v>
      </c>
      <c r="AA37" s="29">
        <f t="shared" si="6"/>
        <v>0</v>
      </c>
      <c r="AB37" s="29">
        <f t="shared" si="6"/>
        <v>0</v>
      </c>
      <c r="AC37" s="29">
        <f t="shared" si="6"/>
        <v>0</v>
      </c>
      <c r="AD37" s="29">
        <f t="shared" si="6"/>
        <v>93.1</v>
      </c>
      <c r="AE37" s="29">
        <f t="shared" si="6"/>
        <v>0</v>
      </c>
      <c r="AF37" s="29">
        <f t="shared" si="6"/>
        <v>0</v>
      </c>
      <c r="AG37" s="29">
        <f t="shared" si="6"/>
        <v>0</v>
      </c>
      <c r="AH37" s="29">
        <f t="shared" si="6"/>
        <v>0</v>
      </c>
      <c r="AI37" s="29">
        <f t="shared" si="6"/>
        <v>0</v>
      </c>
      <c r="AJ37" s="29">
        <f t="shared" si="6"/>
        <v>0</v>
      </c>
      <c r="AK37" s="29">
        <f t="shared" si="6"/>
        <v>0</v>
      </c>
      <c r="AL37" s="29">
        <f t="shared" si="6"/>
        <v>0</v>
      </c>
      <c r="AM37" s="29">
        <f t="shared" si="6"/>
        <v>0</v>
      </c>
      <c r="AN37" s="30">
        <f t="shared" si="7"/>
        <v>0</v>
      </c>
      <c r="AO37" s="30">
        <f t="shared" si="7"/>
        <v>0</v>
      </c>
      <c r="AP37" s="30">
        <f t="shared" si="7"/>
        <v>0</v>
      </c>
      <c r="AQ37" s="30">
        <f t="shared" si="7"/>
        <v>0</v>
      </c>
      <c r="AR37" s="30">
        <f t="shared" si="7"/>
        <v>0</v>
      </c>
      <c r="AS37" s="30">
        <f t="shared" si="7"/>
        <v>0</v>
      </c>
      <c r="AT37" s="30">
        <f t="shared" si="7"/>
        <v>0</v>
      </c>
      <c r="AU37" s="30">
        <f t="shared" si="7"/>
        <v>0</v>
      </c>
      <c r="AV37" s="30">
        <f t="shared" si="7"/>
        <v>0</v>
      </c>
      <c r="AW37" s="30">
        <f t="shared" si="7"/>
        <v>0</v>
      </c>
      <c r="AX37" s="30">
        <f t="shared" si="7"/>
        <v>0</v>
      </c>
      <c r="AY37" s="30">
        <f t="shared" si="7"/>
        <v>0</v>
      </c>
    </row>
    <row r="38" spans="1:51" ht="15.5" x14ac:dyDescent="0.35">
      <c r="A38" s="31">
        <v>43738</v>
      </c>
      <c r="B38" s="49" t="s">
        <v>86</v>
      </c>
      <c r="C38" s="32" t="s">
        <v>23</v>
      </c>
      <c r="D38" s="33" t="s">
        <v>87</v>
      </c>
      <c r="E38" s="34"/>
      <c r="F38" s="40">
        <v>53.23</v>
      </c>
      <c r="G38" s="47"/>
      <c r="H38" s="37">
        <f t="shared" si="3"/>
        <v>13914.780000000002</v>
      </c>
      <c r="I38" s="29">
        <f t="shared" si="5"/>
        <v>0</v>
      </c>
      <c r="J38" s="29">
        <f t="shared" si="5"/>
        <v>0</v>
      </c>
      <c r="K38" s="29">
        <f t="shared" si="5"/>
        <v>0</v>
      </c>
      <c r="L38" s="29">
        <f t="shared" si="5"/>
        <v>0</v>
      </c>
      <c r="M38" s="29">
        <f t="shared" si="5"/>
        <v>0</v>
      </c>
      <c r="N38" s="29">
        <f t="shared" si="5"/>
        <v>0</v>
      </c>
      <c r="O38" s="29">
        <f t="shared" si="5"/>
        <v>0</v>
      </c>
      <c r="P38" s="29">
        <f t="shared" si="5"/>
        <v>0</v>
      </c>
      <c r="Q38" s="29">
        <f t="shared" si="5"/>
        <v>0</v>
      </c>
      <c r="R38" s="29">
        <f t="shared" si="5"/>
        <v>0</v>
      </c>
      <c r="S38" s="29">
        <f t="shared" si="5"/>
        <v>0</v>
      </c>
      <c r="T38" s="29">
        <f t="shared" si="5"/>
        <v>0</v>
      </c>
      <c r="U38" s="29">
        <f t="shared" si="5"/>
        <v>0</v>
      </c>
      <c r="V38" s="29">
        <f t="shared" si="5"/>
        <v>0</v>
      </c>
      <c r="W38" s="29">
        <f t="shared" si="5"/>
        <v>0</v>
      </c>
      <c r="X38" s="29">
        <f t="shared" si="5"/>
        <v>0</v>
      </c>
      <c r="Y38" s="29">
        <f t="shared" ref="Y38:Z38" si="8">IF($C38=Y$1,$F38,0)</f>
        <v>0</v>
      </c>
      <c r="Z38" s="29">
        <f t="shared" si="8"/>
        <v>0</v>
      </c>
      <c r="AA38" s="29">
        <f t="shared" si="6"/>
        <v>0</v>
      </c>
      <c r="AB38" s="29">
        <f t="shared" si="6"/>
        <v>0</v>
      </c>
      <c r="AC38" s="29">
        <f t="shared" si="6"/>
        <v>0</v>
      </c>
      <c r="AD38" s="29">
        <f t="shared" si="6"/>
        <v>53.23</v>
      </c>
      <c r="AE38" s="29">
        <f t="shared" si="6"/>
        <v>0</v>
      </c>
      <c r="AF38" s="29">
        <f t="shared" si="6"/>
        <v>0</v>
      </c>
      <c r="AG38" s="29">
        <f t="shared" si="6"/>
        <v>0</v>
      </c>
      <c r="AH38" s="29">
        <f t="shared" si="6"/>
        <v>0</v>
      </c>
      <c r="AI38" s="29">
        <f t="shared" si="6"/>
        <v>0</v>
      </c>
      <c r="AJ38" s="29">
        <f t="shared" si="6"/>
        <v>0</v>
      </c>
      <c r="AK38" s="29">
        <f t="shared" si="6"/>
        <v>0</v>
      </c>
      <c r="AL38" s="29">
        <f t="shared" si="6"/>
        <v>0</v>
      </c>
      <c r="AM38" s="29">
        <f t="shared" si="6"/>
        <v>0</v>
      </c>
      <c r="AN38" s="30">
        <f t="shared" si="7"/>
        <v>0</v>
      </c>
      <c r="AO38" s="30">
        <f t="shared" si="7"/>
        <v>0</v>
      </c>
      <c r="AP38" s="30">
        <f t="shared" si="7"/>
        <v>0</v>
      </c>
      <c r="AQ38" s="30">
        <f t="shared" si="7"/>
        <v>0</v>
      </c>
      <c r="AR38" s="30">
        <f t="shared" si="7"/>
        <v>0</v>
      </c>
      <c r="AS38" s="30">
        <f t="shared" si="7"/>
        <v>0</v>
      </c>
      <c r="AT38" s="30">
        <f t="shared" si="7"/>
        <v>0</v>
      </c>
      <c r="AU38" s="30">
        <f t="shared" si="7"/>
        <v>0</v>
      </c>
      <c r="AV38" s="30">
        <f t="shared" si="7"/>
        <v>0</v>
      </c>
      <c r="AW38" s="30">
        <f t="shared" si="7"/>
        <v>0</v>
      </c>
      <c r="AX38" s="30">
        <f t="shared" si="7"/>
        <v>0</v>
      </c>
      <c r="AY38" s="30">
        <f t="shared" si="7"/>
        <v>0</v>
      </c>
    </row>
    <row r="39" spans="1:51" ht="15.5" x14ac:dyDescent="0.35">
      <c r="A39" s="31">
        <v>43738</v>
      </c>
      <c r="B39" s="22" t="s">
        <v>88</v>
      </c>
      <c r="C39" s="32" t="s">
        <v>7</v>
      </c>
      <c r="D39" s="33" t="s">
        <v>68</v>
      </c>
      <c r="E39" s="34" t="s">
        <v>69</v>
      </c>
      <c r="F39" s="45">
        <v>27</v>
      </c>
      <c r="G39" s="44"/>
      <c r="H39" s="37">
        <f t="shared" si="3"/>
        <v>13887.780000000002</v>
      </c>
      <c r="I39" s="29">
        <f t="shared" ref="I39:Z53" si="9">IF($C39=I$1,$F39,0)</f>
        <v>0</v>
      </c>
      <c r="J39" s="29">
        <f t="shared" si="9"/>
        <v>0</v>
      </c>
      <c r="K39" s="29">
        <f t="shared" si="9"/>
        <v>0</v>
      </c>
      <c r="L39" s="29">
        <f t="shared" si="9"/>
        <v>0</v>
      </c>
      <c r="M39" s="29">
        <f t="shared" si="9"/>
        <v>0</v>
      </c>
      <c r="N39" s="29">
        <f t="shared" si="9"/>
        <v>27</v>
      </c>
      <c r="O39" s="29">
        <f t="shared" si="9"/>
        <v>0</v>
      </c>
      <c r="P39" s="29">
        <f t="shared" si="9"/>
        <v>0</v>
      </c>
      <c r="Q39" s="29">
        <f t="shared" si="9"/>
        <v>0</v>
      </c>
      <c r="R39" s="29">
        <f t="shared" si="9"/>
        <v>0</v>
      </c>
      <c r="S39" s="29">
        <f t="shared" si="9"/>
        <v>0</v>
      </c>
      <c r="T39" s="29">
        <f t="shared" si="9"/>
        <v>0</v>
      </c>
      <c r="U39" s="29">
        <f t="shared" si="9"/>
        <v>0</v>
      </c>
      <c r="V39" s="29">
        <f t="shared" si="9"/>
        <v>0</v>
      </c>
      <c r="W39" s="29">
        <f t="shared" si="9"/>
        <v>0</v>
      </c>
      <c r="X39" s="29">
        <f t="shared" si="9"/>
        <v>0</v>
      </c>
      <c r="Y39" s="29">
        <f t="shared" si="9"/>
        <v>0</v>
      </c>
      <c r="Z39" s="29">
        <f>IF($C39=Z$1,$F39,0)</f>
        <v>0</v>
      </c>
      <c r="AA39" s="29">
        <f t="shared" si="6"/>
        <v>0</v>
      </c>
      <c r="AB39" s="29">
        <f t="shared" si="6"/>
        <v>0</v>
      </c>
      <c r="AC39" s="29">
        <f t="shared" si="6"/>
        <v>0</v>
      </c>
      <c r="AD39" s="29">
        <f t="shared" si="6"/>
        <v>0</v>
      </c>
      <c r="AE39" s="29">
        <f t="shared" si="6"/>
        <v>0</v>
      </c>
      <c r="AF39" s="29">
        <f t="shared" si="6"/>
        <v>0</v>
      </c>
      <c r="AG39" s="29">
        <f t="shared" si="6"/>
        <v>0</v>
      </c>
      <c r="AH39" s="29">
        <f t="shared" si="6"/>
        <v>0</v>
      </c>
      <c r="AI39" s="29">
        <f t="shared" si="6"/>
        <v>0</v>
      </c>
      <c r="AJ39" s="29">
        <f t="shared" si="6"/>
        <v>0</v>
      </c>
      <c r="AK39" s="29">
        <f t="shared" si="6"/>
        <v>0</v>
      </c>
      <c r="AL39" s="29">
        <f t="shared" si="6"/>
        <v>0</v>
      </c>
      <c r="AM39" s="29">
        <f t="shared" si="6"/>
        <v>0</v>
      </c>
      <c r="AN39" s="30">
        <f t="shared" si="7"/>
        <v>0</v>
      </c>
      <c r="AO39" s="30">
        <f t="shared" si="7"/>
        <v>0</v>
      </c>
      <c r="AP39" s="30">
        <f t="shared" si="7"/>
        <v>0</v>
      </c>
      <c r="AQ39" s="30">
        <f t="shared" si="7"/>
        <v>0</v>
      </c>
      <c r="AR39" s="30">
        <f t="shared" si="7"/>
        <v>0</v>
      </c>
      <c r="AS39" s="30">
        <f t="shared" si="7"/>
        <v>0</v>
      </c>
      <c r="AT39" s="30">
        <f t="shared" si="7"/>
        <v>0</v>
      </c>
      <c r="AU39" s="30">
        <f t="shared" si="7"/>
        <v>0</v>
      </c>
      <c r="AV39" s="30">
        <f t="shared" si="7"/>
        <v>0</v>
      </c>
      <c r="AW39" s="30">
        <f t="shared" si="7"/>
        <v>0</v>
      </c>
      <c r="AX39" s="30">
        <f t="shared" si="7"/>
        <v>0</v>
      </c>
      <c r="AY39" s="30">
        <f t="shared" si="7"/>
        <v>0</v>
      </c>
    </row>
    <row r="40" spans="1:51" ht="15.5" x14ac:dyDescent="0.35">
      <c r="A40" s="31">
        <v>43738</v>
      </c>
      <c r="B40" s="38" t="s">
        <v>89</v>
      </c>
      <c r="C40" s="32"/>
      <c r="D40" s="33"/>
      <c r="E40" s="34"/>
      <c r="F40" s="45">
        <v>22</v>
      </c>
      <c r="G40" s="46"/>
      <c r="H40" s="37">
        <f t="shared" si="3"/>
        <v>13865.780000000002</v>
      </c>
      <c r="I40" s="29">
        <f t="shared" si="9"/>
        <v>0</v>
      </c>
      <c r="J40" s="29">
        <f t="shared" si="9"/>
        <v>0</v>
      </c>
      <c r="K40" s="29">
        <f t="shared" si="9"/>
        <v>0</v>
      </c>
      <c r="L40" s="29">
        <f t="shared" si="9"/>
        <v>0</v>
      </c>
      <c r="M40" s="29">
        <f t="shared" si="9"/>
        <v>0</v>
      </c>
      <c r="N40" s="29">
        <f t="shared" si="9"/>
        <v>0</v>
      </c>
      <c r="O40" s="29">
        <f t="shared" si="9"/>
        <v>0</v>
      </c>
      <c r="P40" s="29">
        <f t="shared" si="9"/>
        <v>0</v>
      </c>
      <c r="Q40" s="29">
        <f t="shared" si="9"/>
        <v>0</v>
      </c>
      <c r="R40" s="29">
        <f t="shared" si="9"/>
        <v>0</v>
      </c>
      <c r="S40" s="29">
        <f t="shared" si="9"/>
        <v>0</v>
      </c>
      <c r="T40" s="29">
        <f t="shared" si="9"/>
        <v>0</v>
      </c>
      <c r="U40" s="29">
        <f t="shared" si="9"/>
        <v>0</v>
      </c>
      <c r="V40" s="29">
        <f t="shared" si="9"/>
        <v>0</v>
      </c>
      <c r="W40" s="29">
        <f t="shared" si="9"/>
        <v>0</v>
      </c>
      <c r="X40" s="29">
        <f t="shared" si="9"/>
        <v>0</v>
      </c>
      <c r="Y40" s="29">
        <f t="shared" si="9"/>
        <v>0</v>
      </c>
      <c r="Z40" s="29">
        <f t="shared" si="9"/>
        <v>0</v>
      </c>
      <c r="AA40" s="29">
        <f t="shared" ref="AA40:AM55" si="10">IF($C40=AA$1,$F40,0)</f>
        <v>0</v>
      </c>
      <c r="AB40" s="29">
        <f t="shared" si="10"/>
        <v>0</v>
      </c>
      <c r="AC40" s="29">
        <f t="shared" si="10"/>
        <v>0</v>
      </c>
      <c r="AD40" s="29">
        <f t="shared" si="10"/>
        <v>0</v>
      </c>
      <c r="AE40" s="29">
        <f t="shared" si="10"/>
        <v>0</v>
      </c>
      <c r="AF40" s="29">
        <f t="shared" si="10"/>
        <v>0</v>
      </c>
      <c r="AG40" s="29">
        <f t="shared" si="10"/>
        <v>0</v>
      </c>
      <c r="AH40" s="29">
        <f t="shared" si="10"/>
        <v>0</v>
      </c>
      <c r="AI40" s="29">
        <f t="shared" si="10"/>
        <v>0</v>
      </c>
      <c r="AJ40" s="29">
        <f t="shared" si="10"/>
        <v>0</v>
      </c>
      <c r="AK40" s="29">
        <f t="shared" si="10"/>
        <v>0</v>
      </c>
      <c r="AL40" s="29">
        <f t="shared" si="10"/>
        <v>0</v>
      </c>
      <c r="AM40" s="29">
        <f t="shared" si="10"/>
        <v>0</v>
      </c>
      <c r="AN40" s="30">
        <f t="shared" si="7"/>
        <v>0</v>
      </c>
      <c r="AO40" s="30">
        <f t="shared" si="7"/>
        <v>0</v>
      </c>
      <c r="AP40" s="30">
        <f t="shared" si="7"/>
        <v>0</v>
      </c>
      <c r="AQ40" s="30">
        <f t="shared" si="7"/>
        <v>0</v>
      </c>
      <c r="AR40" s="30">
        <f t="shared" si="7"/>
        <v>0</v>
      </c>
      <c r="AS40" s="30">
        <f t="shared" si="7"/>
        <v>0</v>
      </c>
      <c r="AT40" s="30">
        <f t="shared" si="7"/>
        <v>0</v>
      </c>
      <c r="AU40" s="30">
        <f t="shared" si="7"/>
        <v>0</v>
      </c>
      <c r="AV40" s="30">
        <f t="shared" si="7"/>
        <v>0</v>
      </c>
      <c r="AW40" s="30">
        <f t="shared" si="7"/>
        <v>0</v>
      </c>
      <c r="AX40" s="30">
        <f t="shared" si="7"/>
        <v>0</v>
      </c>
      <c r="AY40" s="30">
        <f t="shared" si="7"/>
        <v>0</v>
      </c>
    </row>
    <row r="41" spans="1:51" ht="15.5" x14ac:dyDescent="0.35">
      <c r="A41" s="31"/>
      <c r="B41" s="22"/>
      <c r="C41" s="32"/>
      <c r="D41" s="33"/>
      <c r="E41" s="34"/>
      <c r="F41" s="35"/>
      <c r="G41" s="46"/>
      <c r="H41" s="37">
        <f t="shared" si="3"/>
        <v>13865.780000000002</v>
      </c>
      <c r="I41" s="29">
        <f t="shared" si="9"/>
        <v>0</v>
      </c>
      <c r="J41" s="29">
        <f t="shared" si="9"/>
        <v>0</v>
      </c>
      <c r="K41" s="29">
        <f t="shared" si="9"/>
        <v>0</v>
      </c>
      <c r="L41" s="29">
        <f t="shared" si="9"/>
        <v>0</v>
      </c>
      <c r="M41" s="29">
        <f t="shared" si="9"/>
        <v>0</v>
      </c>
      <c r="N41" s="29">
        <f t="shared" si="9"/>
        <v>0</v>
      </c>
      <c r="O41" s="29">
        <f t="shared" si="9"/>
        <v>0</v>
      </c>
      <c r="P41" s="29">
        <f t="shared" si="9"/>
        <v>0</v>
      </c>
      <c r="Q41" s="29">
        <f t="shared" si="9"/>
        <v>0</v>
      </c>
      <c r="R41" s="29">
        <f t="shared" si="9"/>
        <v>0</v>
      </c>
      <c r="S41" s="29">
        <f t="shared" si="9"/>
        <v>0</v>
      </c>
      <c r="T41" s="29">
        <f t="shared" si="9"/>
        <v>0</v>
      </c>
      <c r="U41" s="29">
        <f t="shared" si="9"/>
        <v>0</v>
      </c>
      <c r="V41" s="29">
        <f t="shared" si="9"/>
        <v>0</v>
      </c>
      <c r="W41" s="29">
        <f t="shared" si="9"/>
        <v>0</v>
      </c>
      <c r="X41" s="29">
        <f t="shared" si="9"/>
        <v>0</v>
      </c>
      <c r="Y41" s="29">
        <f t="shared" si="9"/>
        <v>0</v>
      </c>
      <c r="Z41" s="29">
        <f t="shared" si="9"/>
        <v>0</v>
      </c>
      <c r="AA41" s="29">
        <f t="shared" si="10"/>
        <v>0</v>
      </c>
      <c r="AB41" s="29">
        <f t="shared" si="10"/>
        <v>0</v>
      </c>
      <c r="AC41" s="29">
        <f t="shared" si="10"/>
        <v>0</v>
      </c>
      <c r="AD41" s="29">
        <f t="shared" si="10"/>
        <v>0</v>
      </c>
      <c r="AE41" s="29">
        <f t="shared" si="10"/>
        <v>0</v>
      </c>
      <c r="AF41" s="29">
        <f t="shared" si="10"/>
        <v>0</v>
      </c>
      <c r="AG41" s="29">
        <f t="shared" si="10"/>
        <v>0</v>
      </c>
      <c r="AH41" s="29">
        <f t="shared" si="10"/>
        <v>0</v>
      </c>
      <c r="AI41" s="29">
        <f t="shared" si="10"/>
        <v>0</v>
      </c>
      <c r="AJ41" s="29">
        <f t="shared" si="10"/>
        <v>0</v>
      </c>
      <c r="AK41" s="29">
        <f t="shared" si="10"/>
        <v>0</v>
      </c>
      <c r="AL41" s="29">
        <f t="shared" si="10"/>
        <v>0</v>
      </c>
      <c r="AM41" s="29">
        <f t="shared" si="10"/>
        <v>0</v>
      </c>
      <c r="AN41" s="30">
        <f t="shared" si="7"/>
        <v>0</v>
      </c>
      <c r="AO41" s="30">
        <f t="shared" si="7"/>
        <v>0</v>
      </c>
      <c r="AP41" s="30">
        <f t="shared" si="7"/>
        <v>0</v>
      </c>
      <c r="AQ41" s="30">
        <f t="shared" si="7"/>
        <v>0</v>
      </c>
      <c r="AR41" s="30">
        <f t="shared" si="7"/>
        <v>0</v>
      </c>
      <c r="AS41" s="30">
        <f t="shared" si="7"/>
        <v>0</v>
      </c>
      <c r="AT41" s="30">
        <f t="shared" si="7"/>
        <v>0</v>
      </c>
      <c r="AU41" s="30">
        <f t="shared" si="7"/>
        <v>0</v>
      </c>
      <c r="AV41" s="30">
        <f t="shared" si="7"/>
        <v>0</v>
      </c>
      <c r="AW41" s="30">
        <f t="shared" si="7"/>
        <v>0</v>
      </c>
      <c r="AX41" s="30">
        <f t="shared" si="7"/>
        <v>0</v>
      </c>
      <c r="AY41" s="30">
        <f t="shared" si="7"/>
        <v>0</v>
      </c>
    </row>
    <row r="42" spans="1:51" ht="15.5" x14ac:dyDescent="0.35">
      <c r="A42" s="31"/>
      <c r="B42" s="22"/>
      <c r="C42" s="32"/>
      <c r="D42" s="33"/>
      <c r="E42" s="34"/>
      <c r="F42" s="45"/>
      <c r="G42" s="46"/>
      <c r="H42" s="37">
        <f t="shared" si="3"/>
        <v>13865.780000000002</v>
      </c>
      <c r="I42" s="29">
        <f t="shared" si="9"/>
        <v>0</v>
      </c>
      <c r="J42" s="29">
        <f t="shared" si="9"/>
        <v>0</v>
      </c>
      <c r="K42" s="29">
        <f t="shared" si="9"/>
        <v>0</v>
      </c>
      <c r="L42" s="29">
        <f t="shared" si="9"/>
        <v>0</v>
      </c>
      <c r="M42" s="29">
        <f t="shared" si="9"/>
        <v>0</v>
      </c>
      <c r="N42" s="29">
        <f t="shared" si="9"/>
        <v>0</v>
      </c>
      <c r="O42" s="29">
        <f t="shared" si="9"/>
        <v>0</v>
      </c>
      <c r="P42" s="29">
        <f t="shared" si="9"/>
        <v>0</v>
      </c>
      <c r="Q42" s="29">
        <f t="shared" si="9"/>
        <v>0</v>
      </c>
      <c r="R42" s="29">
        <f t="shared" si="9"/>
        <v>0</v>
      </c>
      <c r="S42" s="29">
        <f t="shared" si="9"/>
        <v>0</v>
      </c>
      <c r="T42" s="29">
        <f t="shared" si="9"/>
        <v>0</v>
      </c>
      <c r="U42" s="29">
        <f t="shared" si="9"/>
        <v>0</v>
      </c>
      <c r="V42" s="29">
        <f t="shared" si="9"/>
        <v>0</v>
      </c>
      <c r="W42" s="29">
        <f t="shared" si="9"/>
        <v>0</v>
      </c>
      <c r="X42" s="29">
        <f t="shared" si="9"/>
        <v>0</v>
      </c>
      <c r="Y42" s="29">
        <f t="shared" si="9"/>
        <v>0</v>
      </c>
      <c r="Z42" s="29">
        <f t="shared" si="9"/>
        <v>0</v>
      </c>
      <c r="AA42" s="29">
        <f t="shared" si="10"/>
        <v>0</v>
      </c>
      <c r="AB42" s="29">
        <f t="shared" si="10"/>
        <v>0</v>
      </c>
      <c r="AC42" s="29">
        <f t="shared" si="10"/>
        <v>0</v>
      </c>
      <c r="AD42" s="29">
        <f t="shared" si="10"/>
        <v>0</v>
      </c>
      <c r="AE42" s="29">
        <f t="shared" si="10"/>
        <v>0</v>
      </c>
      <c r="AF42" s="29">
        <f t="shared" si="10"/>
        <v>0</v>
      </c>
      <c r="AG42" s="29">
        <f t="shared" si="10"/>
        <v>0</v>
      </c>
      <c r="AH42" s="29">
        <f t="shared" si="10"/>
        <v>0</v>
      </c>
      <c r="AI42" s="29">
        <f t="shared" si="10"/>
        <v>0</v>
      </c>
      <c r="AJ42" s="29">
        <f t="shared" si="10"/>
        <v>0</v>
      </c>
      <c r="AK42" s="29">
        <f t="shared" si="10"/>
        <v>0</v>
      </c>
      <c r="AL42" s="29">
        <f t="shared" si="10"/>
        <v>0</v>
      </c>
      <c r="AM42" s="29">
        <f t="shared" si="10"/>
        <v>0</v>
      </c>
      <c r="AN42" s="30">
        <f t="shared" si="7"/>
        <v>0</v>
      </c>
      <c r="AO42" s="30">
        <f t="shared" si="7"/>
        <v>0</v>
      </c>
      <c r="AP42" s="30">
        <f t="shared" si="7"/>
        <v>0</v>
      </c>
      <c r="AQ42" s="30">
        <f t="shared" si="7"/>
        <v>0</v>
      </c>
      <c r="AR42" s="30">
        <f t="shared" si="7"/>
        <v>0</v>
      </c>
      <c r="AS42" s="30">
        <f t="shared" si="7"/>
        <v>0</v>
      </c>
      <c r="AT42" s="30">
        <f t="shared" si="7"/>
        <v>0</v>
      </c>
      <c r="AU42" s="30">
        <f t="shared" si="7"/>
        <v>0</v>
      </c>
      <c r="AV42" s="30">
        <f t="shared" si="7"/>
        <v>0</v>
      </c>
      <c r="AW42" s="30">
        <f t="shared" si="7"/>
        <v>0</v>
      </c>
      <c r="AX42" s="30">
        <f t="shared" si="7"/>
        <v>0</v>
      </c>
      <c r="AY42" s="30">
        <f t="shared" si="7"/>
        <v>0</v>
      </c>
    </row>
    <row r="43" spans="1:51" ht="15.5" x14ac:dyDescent="0.35">
      <c r="A43" s="31"/>
      <c r="B43" s="38"/>
      <c r="C43" s="50"/>
      <c r="D43" s="33"/>
      <c r="E43" s="34"/>
      <c r="F43" s="35"/>
      <c r="G43" s="47"/>
      <c r="H43" s="37">
        <f t="shared" si="3"/>
        <v>13865.780000000002</v>
      </c>
      <c r="I43" s="29">
        <f t="shared" si="9"/>
        <v>0</v>
      </c>
      <c r="J43" s="29">
        <f t="shared" si="9"/>
        <v>0</v>
      </c>
      <c r="K43" s="29">
        <f t="shared" si="9"/>
        <v>0</v>
      </c>
      <c r="L43" s="29">
        <f t="shared" si="9"/>
        <v>0</v>
      </c>
      <c r="M43" s="29">
        <f t="shared" si="9"/>
        <v>0</v>
      </c>
      <c r="N43" s="29">
        <f t="shared" si="9"/>
        <v>0</v>
      </c>
      <c r="O43" s="29">
        <f t="shared" si="9"/>
        <v>0</v>
      </c>
      <c r="P43" s="29">
        <f t="shared" si="9"/>
        <v>0</v>
      </c>
      <c r="Q43" s="29">
        <f t="shared" si="9"/>
        <v>0</v>
      </c>
      <c r="R43" s="29">
        <f t="shared" si="9"/>
        <v>0</v>
      </c>
      <c r="S43" s="29">
        <f t="shared" si="9"/>
        <v>0</v>
      </c>
      <c r="T43" s="29">
        <f t="shared" si="9"/>
        <v>0</v>
      </c>
      <c r="U43" s="29">
        <f t="shared" si="9"/>
        <v>0</v>
      </c>
      <c r="V43" s="29">
        <f t="shared" si="9"/>
        <v>0</v>
      </c>
      <c r="W43" s="29">
        <f t="shared" si="9"/>
        <v>0</v>
      </c>
      <c r="X43" s="29">
        <f t="shared" si="9"/>
        <v>0</v>
      </c>
      <c r="Y43" s="29">
        <f t="shared" si="9"/>
        <v>0</v>
      </c>
      <c r="Z43" s="29">
        <f t="shared" si="9"/>
        <v>0</v>
      </c>
      <c r="AA43" s="29">
        <f t="shared" si="10"/>
        <v>0</v>
      </c>
      <c r="AB43" s="29">
        <f t="shared" si="10"/>
        <v>0</v>
      </c>
      <c r="AC43" s="29">
        <f t="shared" si="10"/>
        <v>0</v>
      </c>
      <c r="AD43" s="29">
        <f t="shared" si="10"/>
        <v>0</v>
      </c>
      <c r="AE43" s="29">
        <f t="shared" si="10"/>
        <v>0</v>
      </c>
      <c r="AF43" s="29">
        <f t="shared" si="10"/>
        <v>0</v>
      </c>
      <c r="AG43" s="29">
        <f t="shared" si="10"/>
        <v>0</v>
      </c>
      <c r="AH43" s="29">
        <f t="shared" si="10"/>
        <v>0</v>
      </c>
      <c r="AI43" s="29">
        <f t="shared" si="10"/>
        <v>0</v>
      </c>
      <c r="AJ43" s="29">
        <f t="shared" si="10"/>
        <v>0</v>
      </c>
      <c r="AK43" s="29">
        <f t="shared" si="10"/>
        <v>0</v>
      </c>
      <c r="AL43" s="29">
        <f t="shared" si="10"/>
        <v>0</v>
      </c>
      <c r="AM43" s="29">
        <f t="shared" si="10"/>
        <v>0</v>
      </c>
      <c r="AN43" s="30">
        <f t="shared" si="7"/>
        <v>0</v>
      </c>
      <c r="AO43" s="30">
        <f t="shared" si="7"/>
        <v>0</v>
      </c>
      <c r="AP43" s="30">
        <f t="shared" si="7"/>
        <v>0</v>
      </c>
      <c r="AQ43" s="30">
        <f t="shared" si="7"/>
        <v>0</v>
      </c>
      <c r="AR43" s="30">
        <f t="shared" si="7"/>
        <v>0</v>
      </c>
      <c r="AS43" s="30">
        <f t="shared" si="7"/>
        <v>0</v>
      </c>
      <c r="AT43" s="30">
        <f t="shared" si="7"/>
        <v>0</v>
      </c>
      <c r="AU43" s="30">
        <f t="shared" si="7"/>
        <v>0</v>
      </c>
      <c r="AV43" s="30">
        <f t="shared" si="7"/>
        <v>0</v>
      </c>
      <c r="AW43" s="30">
        <f t="shared" si="7"/>
        <v>0</v>
      </c>
      <c r="AX43" s="30">
        <f t="shared" si="7"/>
        <v>0</v>
      </c>
      <c r="AY43" s="30">
        <f t="shared" si="7"/>
        <v>0</v>
      </c>
    </row>
    <row r="44" spans="1:51" ht="15.5" x14ac:dyDescent="0.35">
      <c r="A44" s="31"/>
      <c r="B44" s="38"/>
      <c r="C44" s="50"/>
      <c r="D44" s="33"/>
      <c r="E44" s="34"/>
      <c r="F44" s="35"/>
      <c r="G44" s="43"/>
      <c r="H44" s="37">
        <f t="shared" si="3"/>
        <v>13865.780000000002</v>
      </c>
      <c r="I44" s="29">
        <f t="shared" si="9"/>
        <v>0</v>
      </c>
      <c r="J44" s="29">
        <f t="shared" si="9"/>
        <v>0</v>
      </c>
      <c r="K44" s="29">
        <f t="shared" si="9"/>
        <v>0</v>
      </c>
      <c r="L44" s="29">
        <f t="shared" si="9"/>
        <v>0</v>
      </c>
      <c r="M44" s="29">
        <f t="shared" si="9"/>
        <v>0</v>
      </c>
      <c r="N44" s="29">
        <f t="shared" si="9"/>
        <v>0</v>
      </c>
      <c r="O44" s="29">
        <f t="shared" si="9"/>
        <v>0</v>
      </c>
      <c r="P44" s="29">
        <f t="shared" si="9"/>
        <v>0</v>
      </c>
      <c r="Q44" s="29">
        <f t="shared" si="9"/>
        <v>0</v>
      </c>
      <c r="R44" s="29">
        <f t="shared" si="9"/>
        <v>0</v>
      </c>
      <c r="S44" s="29">
        <f t="shared" si="9"/>
        <v>0</v>
      </c>
      <c r="T44" s="29">
        <f t="shared" si="9"/>
        <v>0</v>
      </c>
      <c r="U44" s="29">
        <f t="shared" si="9"/>
        <v>0</v>
      </c>
      <c r="V44" s="29">
        <f t="shared" si="9"/>
        <v>0</v>
      </c>
      <c r="W44" s="29">
        <f t="shared" si="9"/>
        <v>0</v>
      </c>
      <c r="X44" s="29">
        <f t="shared" si="9"/>
        <v>0</v>
      </c>
      <c r="Y44" s="29">
        <f t="shared" si="9"/>
        <v>0</v>
      </c>
      <c r="Z44" s="29">
        <f t="shared" si="9"/>
        <v>0</v>
      </c>
      <c r="AA44" s="29">
        <f t="shared" si="10"/>
        <v>0</v>
      </c>
      <c r="AB44" s="29">
        <f t="shared" si="10"/>
        <v>0</v>
      </c>
      <c r="AC44" s="29">
        <f t="shared" si="10"/>
        <v>0</v>
      </c>
      <c r="AD44" s="29">
        <f t="shared" si="10"/>
        <v>0</v>
      </c>
      <c r="AE44" s="29">
        <f t="shared" si="10"/>
        <v>0</v>
      </c>
      <c r="AF44" s="29">
        <f t="shared" si="10"/>
        <v>0</v>
      </c>
      <c r="AG44" s="29">
        <f t="shared" si="10"/>
        <v>0</v>
      </c>
      <c r="AH44" s="29">
        <f t="shared" si="10"/>
        <v>0</v>
      </c>
      <c r="AI44" s="29">
        <f t="shared" si="10"/>
        <v>0</v>
      </c>
      <c r="AJ44" s="29">
        <f t="shared" si="10"/>
        <v>0</v>
      </c>
      <c r="AK44" s="29">
        <f t="shared" si="10"/>
        <v>0</v>
      </c>
      <c r="AL44" s="29">
        <f t="shared" si="10"/>
        <v>0</v>
      </c>
      <c r="AM44" s="29">
        <f t="shared" si="10"/>
        <v>0</v>
      </c>
      <c r="AN44" s="30">
        <f t="shared" si="7"/>
        <v>0</v>
      </c>
      <c r="AO44" s="30">
        <f t="shared" si="7"/>
        <v>0</v>
      </c>
      <c r="AP44" s="30">
        <f t="shared" si="7"/>
        <v>0</v>
      </c>
      <c r="AQ44" s="30">
        <f t="shared" si="7"/>
        <v>0</v>
      </c>
      <c r="AR44" s="30">
        <f t="shared" si="7"/>
        <v>0</v>
      </c>
      <c r="AS44" s="30">
        <f t="shared" si="7"/>
        <v>0</v>
      </c>
      <c r="AT44" s="30">
        <f t="shared" si="7"/>
        <v>0</v>
      </c>
      <c r="AU44" s="30">
        <f t="shared" si="7"/>
        <v>0</v>
      </c>
      <c r="AV44" s="30">
        <f t="shared" si="7"/>
        <v>0</v>
      </c>
      <c r="AW44" s="30">
        <f t="shared" si="7"/>
        <v>0</v>
      </c>
      <c r="AX44" s="30">
        <f t="shared" si="7"/>
        <v>0</v>
      </c>
      <c r="AY44" s="30">
        <f t="shared" si="7"/>
        <v>0</v>
      </c>
    </row>
    <row r="45" spans="1:51" ht="15.5" x14ac:dyDescent="0.35">
      <c r="A45" s="31"/>
      <c r="B45" s="51"/>
      <c r="C45" s="32"/>
      <c r="D45" s="33"/>
      <c r="E45" s="34"/>
      <c r="F45" s="35"/>
      <c r="G45" s="46"/>
      <c r="H45" s="37">
        <f t="shared" si="3"/>
        <v>13865.780000000002</v>
      </c>
      <c r="I45" s="29">
        <f t="shared" si="9"/>
        <v>0</v>
      </c>
      <c r="J45" s="29">
        <f t="shared" si="9"/>
        <v>0</v>
      </c>
      <c r="K45" s="29">
        <f t="shared" si="9"/>
        <v>0</v>
      </c>
      <c r="L45" s="29">
        <f t="shared" si="9"/>
        <v>0</v>
      </c>
      <c r="M45" s="29">
        <f t="shared" si="9"/>
        <v>0</v>
      </c>
      <c r="N45" s="29">
        <f t="shared" si="9"/>
        <v>0</v>
      </c>
      <c r="O45" s="29">
        <f t="shared" si="9"/>
        <v>0</v>
      </c>
      <c r="P45" s="29">
        <f t="shared" si="9"/>
        <v>0</v>
      </c>
      <c r="Q45" s="29">
        <f t="shared" si="9"/>
        <v>0</v>
      </c>
      <c r="R45" s="29">
        <f t="shared" si="9"/>
        <v>0</v>
      </c>
      <c r="S45" s="29">
        <f t="shared" si="9"/>
        <v>0</v>
      </c>
      <c r="T45" s="29">
        <f t="shared" si="9"/>
        <v>0</v>
      </c>
      <c r="U45" s="29">
        <f t="shared" si="9"/>
        <v>0</v>
      </c>
      <c r="V45" s="29">
        <f t="shared" si="9"/>
        <v>0</v>
      </c>
      <c r="W45" s="29">
        <f t="shared" si="9"/>
        <v>0</v>
      </c>
      <c r="X45" s="29">
        <f t="shared" si="9"/>
        <v>0</v>
      </c>
      <c r="Y45" s="29">
        <f t="shared" si="9"/>
        <v>0</v>
      </c>
      <c r="Z45" s="29">
        <f t="shared" si="9"/>
        <v>0</v>
      </c>
      <c r="AA45" s="29">
        <f t="shared" si="10"/>
        <v>0</v>
      </c>
      <c r="AB45" s="29">
        <f t="shared" si="10"/>
        <v>0</v>
      </c>
      <c r="AC45" s="29">
        <f t="shared" si="10"/>
        <v>0</v>
      </c>
      <c r="AD45" s="29">
        <f t="shared" si="10"/>
        <v>0</v>
      </c>
      <c r="AE45" s="29">
        <f t="shared" si="10"/>
        <v>0</v>
      </c>
      <c r="AF45" s="29">
        <f t="shared" si="10"/>
        <v>0</v>
      </c>
      <c r="AG45" s="29">
        <f t="shared" si="10"/>
        <v>0</v>
      </c>
      <c r="AH45" s="29">
        <f t="shared" si="10"/>
        <v>0</v>
      </c>
      <c r="AI45" s="29">
        <f t="shared" si="10"/>
        <v>0</v>
      </c>
      <c r="AJ45" s="29">
        <f t="shared" si="10"/>
        <v>0</v>
      </c>
      <c r="AK45" s="29">
        <f t="shared" si="10"/>
        <v>0</v>
      </c>
      <c r="AL45" s="29">
        <f t="shared" si="10"/>
        <v>0</v>
      </c>
      <c r="AM45" s="29">
        <f t="shared" si="10"/>
        <v>0</v>
      </c>
      <c r="AN45" s="30">
        <f t="shared" si="7"/>
        <v>0</v>
      </c>
      <c r="AO45" s="30">
        <f t="shared" si="7"/>
        <v>0</v>
      </c>
      <c r="AP45" s="30">
        <f t="shared" si="7"/>
        <v>0</v>
      </c>
      <c r="AQ45" s="30">
        <f t="shared" ref="AN45:AY66" si="11">IF($C45=AQ$1,$G45,0)</f>
        <v>0</v>
      </c>
      <c r="AR45" s="30">
        <f t="shared" si="11"/>
        <v>0</v>
      </c>
      <c r="AS45" s="30">
        <f t="shared" si="11"/>
        <v>0</v>
      </c>
      <c r="AT45" s="30">
        <f t="shared" si="11"/>
        <v>0</v>
      </c>
      <c r="AU45" s="30">
        <f t="shared" si="11"/>
        <v>0</v>
      </c>
      <c r="AV45" s="30">
        <f t="shared" si="11"/>
        <v>0</v>
      </c>
      <c r="AW45" s="30">
        <f t="shared" si="11"/>
        <v>0</v>
      </c>
      <c r="AX45" s="30">
        <f t="shared" si="11"/>
        <v>0</v>
      </c>
      <c r="AY45" s="30">
        <f t="shared" si="11"/>
        <v>0</v>
      </c>
    </row>
    <row r="46" spans="1:51" ht="15.5" x14ac:dyDescent="0.35">
      <c r="A46" s="31"/>
      <c r="B46" s="22"/>
      <c r="C46" s="32"/>
      <c r="D46" s="33"/>
      <c r="E46" s="34"/>
      <c r="F46" s="45"/>
      <c r="G46" s="36"/>
      <c r="H46" s="37">
        <f t="shared" si="3"/>
        <v>13865.780000000002</v>
      </c>
      <c r="I46" s="29">
        <f t="shared" si="9"/>
        <v>0</v>
      </c>
      <c r="J46" s="29">
        <f t="shared" si="9"/>
        <v>0</v>
      </c>
      <c r="K46" s="29">
        <f t="shared" si="9"/>
        <v>0</v>
      </c>
      <c r="L46" s="29">
        <f t="shared" si="9"/>
        <v>0</v>
      </c>
      <c r="M46" s="29">
        <f t="shared" si="9"/>
        <v>0</v>
      </c>
      <c r="N46" s="29">
        <f t="shared" si="9"/>
        <v>0</v>
      </c>
      <c r="O46" s="29">
        <f t="shared" si="9"/>
        <v>0</v>
      </c>
      <c r="P46" s="29">
        <f t="shared" si="9"/>
        <v>0</v>
      </c>
      <c r="Q46" s="29">
        <f t="shared" si="9"/>
        <v>0</v>
      </c>
      <c r="R46" s="29">
        <f t="shared" si="9"/>
        <v>0</v>
      </c>
      <c r="S46" s="29">
        <f t="shared" si="9"/>
        <v>0</v>
      </c>
      <c r="T46" s="29">
        <f t="shared" si="9"/>
        <v>0</v>
      </c>
      <c r="U46" s="29">
        <f t="shared" si="9"/>
        <v>0</v>
      </c>
      <c r="V46" s="29">
        <f t="shared" si="9"/>
        <v>0</v>
      </c>
      <c r="W46" s="29">
        <f t="shared" si="9"/>
        <v>0</v>
      </c>
      <c r="X46" s="29">
        <f t="shared" si="9"/>
        <v>0</v>
      </c>
      <c r="Y46" s="29">
        <f t="shared" si="9"/>
        <v>0</v>
      </c>
      <c r="Z46" s="29">
        <f t="shared" si="9"/>
        <v>0</v>
      </c>
      <c r="AA46" s="29">
        <f t="shared" si="10"/>
        <v>0</v>
      </c>
      <c r="AB46" s="29">
        <f t="shared" si="10"/>
        <v>0</v>
      </c>
      <c r="AC46" s="29">
        <f t="shared" si="10"/>
        <v>0</v>
      </c>
      <c r="AD46" s="29">
        <f t="shared" si="10"/>
        <v>0</v>
      </c>
      <c r="AE46" s="29">
        <f t="shared" si="10"/>
        <v>0</v>
      </c>
      <c r="AF46" s="29">
        <f t="shared" si="10"/>
        <v>0</v>
      </c>
      <c r="AG46" s="29">
        <f t="shared" si="10"/>
        <v>0</v>
      </c>
      <c r="AH46" s="29">
        <f t="shared" si="10"/>
        <v>0</v>
      </c>
      <c r="AI46" s="29">
        <f t="shared" si="10"/>
        <v>0</v>
      </c>
      <c r="AJ46" s="29">
        <f t="shared" si="10"/>
        <v>0</v>
      </c>
      <c r="AK46" s="29">
        <f t="shared" si="10"/>
        <v>0</v>
      </c>
      <c r="AL46" s="29">
        <f t="shared" si="10"/>
        <v>0</v>
      </c>
      <c r="AM46" s="29">
        <f t="shared" si="10"/>
        <v>0</v>
      </c>
      <c r="AN46" s="30">
        <f t="shared" si="11"/>
        <v>0</v>
      </c>
      <c r="AO46" s="30">
        <f t="shared" si="11"/>
        <v>0</v>
      </c>
      <c r="AP46" s="30">
        <f t="shared" si="11"/>
        <v>0</v>
      </c>
      <c r="AQ46" s="30">
        <f t="shared" si="11"/>
        <v>0</v>
      </c>
      <c r="AR46" s="30">
        <f t="shared" si="11"/>
        <v>0</v>
      </c>
      <c r="AS46" s="30">
        <f t="shared" si="11"/>
        <v>0</v>
      </c>
      <c r="AT46" s="30">
        <f t="shared" si="11"/>
        <v>0</v>
      </c>
      <c r="AU46" s="30">
        <f t="shared" si="11"/>
        <v>0</v>
      </c>
      <c r="AV46" s="30">
        <f t="shared" si="11"/>
        <v>0</v>
      </c>
      <c r="AW46" s="30">
        <f t="shared" si="11"/>
        <v>0</v>
      </c>
      <c r="AX46" s="30">
        <f t="shared" si="11"/>
        <v>0</v>
      </c>
      <c r="AY46" s="30">
        <f t="shared" si="11"/>
        <v>0</v>
      </c>
    </row>
    <row r="47" spans="1:51" ht="15.5" x14ac:dyDescent="0.35">
      <c r="A47" s="31"/>
      <c r="B47" s="38"/>
      <c r="C47" s="50"/>
      <c r="D47" s="33"/>
      <c r="E47" s="34"/>
      <c r="F47" s="35"/>
      <c r="G47" s="46"/>
      <c r="H47" s="37">
        <f t="shared" si="3"/>
        <v>13865.780000000002</v>
      </c>
      <c r="I47" s="29">
        <f t="shared" si="9"/>
        <v>0</v>
      </c>
      <c r="J47" s="29">
        <f t="shared" si="9"/>
        <v>0</v>
      </c>
      <c r="K47" s="29">
        <f t="shared" si="9"/>
        <v>0</v>
      </c>
      <c r="L47" s="29">
        <f t="shared" si="9"/>
        <v>0</v>
      </c>
      <c r="M47" s="29">
        <f t="shared" si="9"/>
        <v>0</v>
      </c>
      <c r="N47" s="29">
        <f t="shared" si="9"/>
        <v>0</v>
      </c>
      <c r="O47" s="29">
        <f t="shared" si="9"/>
        <v>0</v>
      </c>
      <c r="P47" s="29">
        <f t="shared" si="9"/>
        <v>0</v>
      </c>
      <c r="Q47" s="29">
        <f t="shared" si="9"/>
        <v>0</v>
      </c>
      <c r="R47" s="29">
        <f t="shared" si="9"/>
        <v>0</v>
      </c>
      <c r="S47" s="29">
        <f t="shared" si="9"/>
        <v>0</v>
      </c>
      <c r="T47" s="29">
        <f t="shared" si="9"/>
        <v>0</v>
      </c>
      <c r="U47" s="29">
        <f t="shared" si="9"/>
        <v>0</v>
      </c>
      <c r="V47" s="29">
        <f t="shared" si="9"/>
        <v>0</v>
      </c>
      <c r="W47" s="29">
        <f t="shared" si="9"/>
        <v>0</v>
      </c>
      <c r="X47" s="29">
        <f t="shared" si="9"/>
        <v>0</v>
      </c>
      <c r="Y47" s="29">
        <f t="shared" si="9"/>
        <v>0</v>
      </c>
      <c r="Z47" s="29">
        <f t="shared" si="9"/>
        <v>0</v>
      </c>
      <c r="AA47" s="29">
        <f t="shared" si="10"/>
        <v>0</v>
      </c>
      <c r="AB47" s="29">
        <f t="shared" si="10"/>
        <v>0</v>
      </c>
      <c r="AC47" s="29">
        <f t="shared" si="10"/>
        <v>0</v>
      </c>
      <c r="AD47" s="29">
        <f t="shared" si="10"/>
        <v>0</v>
      </c>
      <c r="AE47" s="29">
        <f t="shared" si="10"/>
        <v>0</v>
      </c>
      <c r="AF47" s="29">
        <f t="shared" si="10"/>
        <v>0</v>
      </c>
      <c r="AG47" s="29">
        <f t="shared" si="10"/>
        <v>0</v>
      </c>
      <c r="AH47" s="29">
        <f t="shared" si="10"/>
        <v>0</v>
      </c>
      <c r="AI47" s="29">
        <f t="shared" si="10"/>
        <v>0</v>
      </c>
      <c r="AJ47" s="29">
        <f t="shared" si="10"/>
        <v>0</v>
      </c>
      <c r="AK47" s="29">
        <f t="shared" si="10"/>
        <v>0</v>
      </c>
      <c r="AL47" s="29">
        <f t="shared" si="10"/>
        <v>0</v>
      </c>
      <c r="AM47" s="29">
        <f t="shared" si="10"/>
        <v>0</v>
      </c>
      <c r="AN47" s="30">
        <f t="shared" si="11"/>
        <v>0</v>
      </c>
      <c r="AO47" s="30">
        <f t="shared" si="11"/>
        <v>0</v>
      </c>
      <c r="AP47" s="30">
        <f t="shared" si="11"/>
        <v>0</v>
      </c>
      <c r="AQ47" s="30">
        <f t="shared" si="11"/>
        <v>0</v>
      </c>
      <c r="AR47" s="30">
        <f t="shared" si="11"/>
        <v>0</v>
      </c>
      <c r="AS47" s="30">
        <f t="shared" si="11"/>
        <v>0</v>
      </c>
      <c r="AT47" s="30">
        <f t="shared" si="11"/>
        <v>0</v>
      </c>
      <c r="AU47" s="30">
        <f t="shared" si="11"/>
        <v>0</v>
      </c>
      <c r="AV47" s="30">
        <f t="shared" si="11"/>
        <v>0</v>
      </c>
      <c r="AW47" s="30">
        <f t="shared" si="11"/>
        <v>0</v>
      </c>
      <c r="AX47" s="30">
        <f t="shared" si="11"/>
        <v>0</v>
      </c>
      <c r="AY47" s="30">
        <f t="shared" si="11"/>
        <v>0</v>
      </c>
    </row>
    <row r="48" spans="1:51" ht="15.5" x14ac:dyDescent="0.35">
      <c r="A48" s="31"/>
      <c r="B48" s="38"/>
      <c r="C48" s="32"/>
      <c r="D48" s="33"/>
      <c r="E48" s="34"/>
      <c r="F48" s="40"/>
      <c r="G48" s="43"/>
      <c r="H48" s="37">
        <f t="shared" si="3"/>
        <v>13865.780000000002</v>
      </c>
      <c r="I48" s="29">
        <f t="shared" si="9"/>
        <v>0</v>
      </c>
      <c r="J48" s="29">
        <f t="shared" si="9"/>
        <v>0</v>
      </c>
      <c r="K48" s="29">
        <f t="shared" si="9"/>
        <v>0</v>
      </c>
      <c r="L48" s="29">
        <f t="shared" si="9"/>
        <v>0</v>
      </c>
      <c r="M48" s="29">
        <f t="shared" si="9"/>
        <v>0</v>
      </c>
      <c r="N48" s="29">
        <f t="shared" si="9"/>
        <v>0</v>
      </c>
      <c r="O48" s="29">
        <f t="shared" si="9"/>
        <v>0</v>
      </c>
      <c r="P48" s="29">
        <f t="shared" si="9"/>
        <v>0</v>
      </c>
      <c r="Q48" s="29">
        <f t="shared" si="9"/>
        <v>0</v>
      </c>
      <c r="R48" s="29">
        <f t="shared" si="9"/>
        <v>0</v>
      </c>
      <c r="S48" s="29">
        <f t="shared" si="9"/>
        <v>0</v>
      </c>
      <c r="T48" s="29">
        <f t="shared" si="9"/>
        <v>0</v>
      </c>
      <c r="U48" s="29">
        <f t="shared" si="9"/>
        <v>0</v>
      </c>
      <c r="V48" s="29">
        <f t="shared" si="9"/>
        <v>0</v>
      </c>
      <c r="W48" s="29">
        <f t="shared" si="9"/>
        <v>0</v>
      </c>
      <c r="X48" s="29">
        <f t="shared" si="9"/>
        <v>0</v>
      </c>
      <c r="Y48" s="29">
        <f t="shared" si="9"/>
        <v>0</v>
      </c>
      <c r="Z48" s="29">
        <f t="shared" si="9"/>
        <v>0</v>
      </c>
      <c r="AA48" s="29">
        <f t="shared" si="10"/>
        <v>0</v>
      </c>
      <c r="AB48" s="29">
        <f t="shared" si="10"/>
        <v>0</v>
      </c>
      <c r="AC48" s="29">
        <f t="shared" si="10"/>
        <v>0</v>
      </c>
      <c r="AD48" s="29">
        <f t="shared" si="10"/>
        <v>0</v>
      </c>
      <c r="AE48" s="29">
        <f t="shared" si="10"/>
        <v>0</v>
      </c>
      <c r="AF48" s="29">
        <f t="shared" si="10"/>
        <v>0</v>
      </c>
      <c r="AG48" s="29">
        <f t="shared" si="10"/>
        <v>0</v>
      </c>
      <c r="AH48" s="29">
        <f t="shared" si="10"/>
        <v>0</v>
      </c>
      <c r="AI48" s="29">
        <f t="shared" si="10"/>
        <v>0</v>
      </c>
      <c r="AJ48" s="29">
        <f t="shared" si="10"/>
        <v>0</v>
      </c>
      <c r="AK48" s="29">
        <f t="shared" si="10"/>
        <v>0</v>
      </c>
      <c r="AL48" s="29">
        <f t="shared" si="10"/>
        <v>0</v>
      </c>
      <c r="AM48" s="29">
        <f t="shared" si="10"/>
        <v>0</v>
      </c>
      <c r="AN48" s="30">
        <f t="shared" si="11"/>
        <v>0</v>
      </c>
      <c r="AO48" s="30">
        <f t="shared" si="11"/>
        <v>0</v>
      </c>
      <c r="AP48" s="30">
        <f t="shared" si="11"/>
        <v>0</v>
      </c>
      <c r="AQ48" s="30">
        <f t="shared" si="11"/>
        <v>0</v>
      </c>
      <c r="AR48" s="30">
        <f t="shared" si="11"/>
        <v>0</v>
      </c>
      <c r="AS48" s="30">
        <f t="shared" si="11"/>
        <v>0</v>
      </c>
      <c r="AT48" s="30">
        <f t="shared" si="11"/>
        <v>0</v>
      </c>
      <c r="AU48" s="30">
        <f t="shared" si="11"/>
        <v>0</v>
      </c>
      <c r="AV48" s="30">
        <f t="shared" si="11"/>
        <v>0</v>
      </c>
      <c r="AW48" s="30">
        <f t="shared" si="11"/>
        <v>0</v>
      </c>
      <c r="AX48" s="30">
        <f t="shared" si="11"/>
        <v>0</v>
      </c>
      <c r="AY48" s="30">
        <f t="shared" si="11"/>
        <v>0</v>
      </c>
    </row>
    <row r="49" spans="1:51" ht="15.5" x14ac:dyDescent="0.35">
      <c r="A49" s="31"/>
      <c r="B49" s="38"/>
      <c r="C49" s="32"/>
      <c r="D49" s="33"/>
      <c r="E49" s="34"/>
      <c r="F49" s="35"/>
      <c r="G49" s="47"/>
      <c r="H49" s="37">
        <f t="shared" si="3"/>
        <v>13865.780000000002</v>
      </c>
      <c r="I49" s="29">
        <f t="shared" si="9"/>
        <v>0</v>
      </c>
      <c r="J49" s="29">
        <f t="shared" si="9"/>
        <v>0</v>
      </c>
      <c r="K49" s="29">
        <f t="shared" si="9"/>
        <v>0</v>
      </c>
      <c r="L49" s="29">
        <f t="shared" si="9"/>
        <v>0</v>
      </c>
      <c r="M49" s="29">
        <f t="shared" si="9"/>
        <v>0</v>
      </c>
      <c r="N49" s="29">
        <f t="shared" si="9"/>
        <v>0</v>
      </c>
      <c r="O49" s="29">
        <f t="shared" si="9"/>
        <v>0</v>
      </c>
      <c r="P49" s="29">
        <f t="shared" si="9"/>
        <v>0</v>
      </c>
      <c r="Q49" s="29">
        <f t="shared" si="9"/>
        <v>0</v>
      </c>
      <c r="R49" s="29">
        <f t="shared" si="9"/>
        <v>0</v>
      </c>
      <c r="S49" s="29">
        <f t="shared" si="9"/>
        <v>0</v>
      </c>
      <c r="T49" s="29">
        <f t="shared" si="9"/>
        <v>0</v>
      </c>
      <c r="U49" s="29">
        <f t="shared" si="9"/>
        <v>0</v>
      </c>
      <c r="V49" s="29">
        <f t="shared" si="9"/>
        <v>0</v>
      </c>
      <c r="W49" s="29">
        <f t="shared" si="9"/>
        <v>0</v>
      </c>
      <c r="X49" s="29">
        <f t="shared" si="9"/>
        <v>0</v>
      </c>
      <c r="Y49" s="29">
        <f t="shared" si="9"/>
        <v>0</v>
      </c>
      <c r="Z49" s="29">
        <f t="shared" si="9"/>
        <v>0</v>
      </c>
      <c r="AA49" s="29">
        <f t="shared" si="10"/>
        <v>0</v>
      </c>
      <c r="AB49" s="29">
        <f t="shared" si="10"/>
        <v>0</v>
      </c>
      <c r="AC49" s="29">
        <f t="shared" si="10"/>
        <v>0</v>
      </c>
      <c r="AD49" s="29">
        <f t="shared" si="10"/>
        <v>0</v>
      </c>
      <c r="AE49" s="29">
        <f t="shared" si="10"/>
        <v>0</v>
      </c>
      <c r="AF49" s="29">
        <f t="shared" si="10"/>
        <v>0</v>
      </c>
      <c r="AG49" s="29">
        <f t="shared" si="10"/>
        <v>0</v>
      </c>
      <c r="AH49" s="29">
        <f t="shared" si="10"/>
        <v>0</v>
      </c>
      <c r="AI49" s="29">
        <f t="shared" si="10"/>
        <v>0</v>
      </c>
      <c r="AJ49" s="29">
        <f t="shared" si="10"/>
        <v>0</v>
      </c>
      <c r="AK49" s="29">
        <f t="shared" si="10"/>
        <v>0</v>
      </c>
      <c r="AL49" s="29">
        <f t="shared" si="10"/>
        <v>0</v>
      </c>
      <c r="AM49" s="29">
        <f t="shared" si="10"/>
        <v>0</v>
      </c>
      <c r="AN49" s="30">
        <f t="shared" si="11"/>
        <v>0</v>
      </c>
      <c r="AO49" s="30">
        <f t="shared" si="11"/>
        <v>0</v>
      </c>
      <c r="AP49" s="30">
        <f t="shared" si="11"/>
        <v>0</v>
      </c>
      <c r="AQ49" s="30">
        <f t="shared" si="11"/>
        <v>0</v>
      </c>
      <c r="AR49" s="30">
        <f t="shared" si="11"/>
        <v>0</v>
      </c>
      <c r="AS49" s="30">
        <f t="shared" si="11"/>
        <v>0</v>
      </c>
      <c r="AT49" s="30">
        <f t="shared" si="11"/>
        <v>0</v>
      </c>
      <c r="AU49" s="30">
        <f t="shared" si="11"/>
        <v>0</v>
      </c>
      <c r="AV49" s="30">
        <f t="shared" si="11"/>
        <v>0</v>
      </c>
      <c r="AW49" s="30">
        <f t="shared" si="11"/>
        <v>0</v>
      </c>
      <c r="AX49" s="30">
        <f t="shared" si="11"/>
        <v>0</v>
      </c>
      <c r="AY49" s="30">
        <f t="shared" si="11"/>
        <v>0</v>
      </c>
    </row>
    <row r="50" spans="1:51" ht="15.5" x14ac:dyDescent="0.35">
      <c r="A50" s="31"/>
      <c r="B50" s="38"/>
      <c r="C50" s="32"/>
      <c r="D50" s="33"/>
      <c r="E50" s="34"/>
      <c r="F50" s="35"/>
      <c r="G50" s="47"/>
      <c r="H50" s="37">
        <f t="shared" si="3"/>
        <v>13865.780000000002</v>
      </c>
      <c r="I50" s="29">
        <f t="shared" si="9"/>
        <v>0</v>
      </c>
      <c r="J50" s="29">
        <f t="shared" si="9"/>
        <v>0</v>
      </c>
      <c r="K50" s="29">
        <f t="shared" si="9"/>
        <v>0</v>
      </c>
      <c r="L50" s="29">
        <f t="shared" si="9"/>
        <v>0</v>
      </c>
      <c r="M50" s="29">
        <f t="shared" si="9"/>
        <v>0</v>
      </c>
      <c r="N50" s="29">
        <f t="shared" si="9"/>
        <v>0</v>
      </c>
      <c r="O50" s="29">
        <f t="shared" si="9"/>
        <v>0</v>
      </c>
      <c r="P50" s="29">
        <f t="shared" si="9"/>
        <v>0</v>
      </c>
      <c r="Q50" s="29">
        <f t="shared" si="9"/>
        <v>0</v>
      </c>
      <c r="R50" s="29">
        <f t="shared" si="9"/>
        <v>0</v>
      </c>
      <c r="S50" s="29">
        <f t="shared" si="9"/>
        <v>0</v>
      </c>
      <c r="T50" s="29">
        <f t="shared" si="9"/>
        <v>0</v>
      </c>
      <c r="U50" s="29">
        <f t="shared" si="9"/>
        <v>0</v>
      </c>
      <c r="V50" s="29">
        <f t="shared" si="9"/>
        <v>0</v>
      </c>
      <c r="W50" s="29">
        <f t="shared" si="9"/>
        <v>0</v>
      </c>
      <c r="X50" s="29">
        <f t="shared" si="9"/>
        <v>0</v>
      </c>
      <c r="Y50" s="29">
        <f t="shared" si="9"/>
        <v>0</v>
      </c>
      <c r="Z50" s="29">
        <f t="shared" si="9"/>
        <v>0</v>
      </c>
      <c r="AA50" s="29">
        <f t="shared" si="10"/>
        <v>0</v>
      </c>
      <c r="AB50" s="29">
        <f t="shared" si="10"/>
        <v>0</v>
      </c>
      <c r="AC50" s="29">
        <f t="shared" si="10"/>
        <v>0</v>
      </c>
      <c r="AD50" s="29">
        <f t="shared" si="10"/>
        <v>0</v>
      </c>
      <c r="AE50" s="29">
        <f t="shared" si="10"/>
        <v>0</v>
      </c>
      <c r="AF50" s="29">
        <f t="shared" si="10"/>
        <v>0</v>
      </c>
      <c r="AG50" s="29">
        <f t="shared" si="10"/>
        <v>0</v>
      </c>
      <c r="AH50" s="29">
        <f t="shared" si="10"/>
        <v>0</v>
      </c>
      <c r="AI50" s="29">
        <f t="shared" si="10"/>
        <v>0</v>
      </c>
      <c r="AJ50" s="29">
        <f t="shared" si="10"/>
        <v>0</v>
      </c>
      <c r="AK50" s="29">
        <f t="shared" si="10"/>
        <v>0</v>
      </c>
      <c r="AL50" s="29">
        <f t="shared" si="10"/>
        <v>0</v>
      </c>
      <c r="AM50" s="29">
        <f t="shared" si="10"/>
        <v>0</v>
      </c>
      <c r="AN50" s="30">
        <f t="shared" si="11"/>
        <v>0</v>
      </c>
      <c r="AO50" s="30">
        <f t="shared" si="11"/>
        <v>0</v>
      </c>
      <c r="AP50" s="30">
        <f t="shared" si="11"/>
        <v>0</v>
      </c>
      <c r="AQ50" s="30">
        <f t="shared" si="11"/>
        <v>0</v>
      </c>
      <c r="AR50" s="30">
        <f t="shared" si="11"/>
        <v>0</v>
      </c>
      <c r="AS50" s="30">
        <f t="shared" si="11"/>
        <v>0</v>
      </c>
      <c r="AT50" s="30">
        <f t="shared" si="11"/>
        <v>0</v>
      </c>
      <c r="AU50" s="30">
        <f t="shared" si="11"/>
        <v>0</v>
      </c>
      <c r="AV50" s="30">
        <f t="shared" si="11"/>
        <v>0</v>
      </c>
      <c r="AW50" s="30">
        <f t="shared" si="11"/>
        <v>0</v>
      </c>
      <c r="AX50" s="30">
        <f t="shared" si="11"/>
        <v>0</v>
      </c>
      <c r="AY50" s="30">
        <f t="shared" si="11"/>
        <v>0</v>
      </c>
    </row>
    <row r="51" spans="1:51" ht="15.5" x14ac:dyDescent="0.35">
      <c r="A51" s="31"/>
      <c r="B51" s="38"/>
      <c r="C51" s="32"/>
      <c r="D51" s="33"/>
      <c r="E51" s="34"/>
      <c r="F51" s="35"/>
      <c r="G51" s="47"/>
      <c r="H51" s="37">
        <f t="shared" si="3"/>
        <v>13865.780000000002</v>
      </c>
      <c r="I51" s="29">
        <f t="shared" si="9"/>
        <v>0</v>
      </c>
      <c r="J51" s="29">
        <f t="shared" si="9"/>
        <v>0</v>
      </c>
      <c r="K51" s="29">
        <f t="shared" si="9"/>
        <v>0</v>
      </c>
      <c r="L51" s="29">
        <f t="shared" si="9"/>
        <v>0</v>
      </c>
      <c r="M51" s="29">
        <f t="shared" si="9"/>
        <v>0</v>
      </c>
      <c r="N51" s="29">
        <f t="shared" si="9"/>
        <v>0</v>
      </c>
      <c r="O51" s="29">
        <f t="shared" si="9"/>
        <v>0</v>
      </c>
      <c r="P51" s="29">
        <f t="shared" si="9"/>
        <v>0</v>
      </c>
      <c r="Q51" s="29">
        <f t="shared" si="9"/>
        <v>0</v>
      </c>
      <c r="R51" s="29">
        <f t="shared" si="9"/>
        <v>0</v>
      </c>
      <c r="S51" s="29">
        <f t="shared" si="9"/>
        <v>0</v>
      </c>
      <c r="T51" s="29">
        <f t="shared" si="9"/>
        <v>0</v>
      </c>
      <c r="U51" s="29">
        <f t="shared" si="9"/>
        <v>0</v>
      </c>
      <c r="V51" s="29">
        <f t="shared" si="9"/>
        <v>0</v>
      </c>
      <c r="W51" s="29">
        <f t="shared" si="9"/>
        <v>0</v>
      </c>
      <c r="X51" s="29">
        <f t="shared" si="9"/>
        <v>0</v>
      </c>
      <c r="Y51" s="29">
        <f t="shared" si="9"/>
        <v>0</v>
      </c>
      <c r="Z51" s="29">
        <f t="shared" si="9"/>
        <v>0</v>
      </c>
      <c r="AA51" s="29">
        <f t="shared" si="10"/>
        <v>0</v>
      </c>
      <c r="AB51" s="29">
        <f t="shared" si="10"/>
        <v>0</v>
      </c>
      <c r="AC51" s="29">
        <f t="shared" si="10"/>
        <v>0</v>
      </c>
      <c r="AD51" s="29">
        <f t="shared" si="10"/>
        <v>0</v>
      </c>
      <c r="AE51" s="29">
        <f t="shared" si="10"/>
        <v>0</v>
      </c>
      <c r="AF51" s="29">
        <f t="shared" si="10"/>
        <v>0</v>
      </c>
      <c r="AG51" s="29">
        <f t="shared" si="10"/>
        <v>0</v>
      </c>
      <c r="AH51" s="29">
        <f t="shared" si="10"/>
        <v>0</v>
      </c>
      <c r="AI51" s="29">
        <f t="shared" si="10"/>
        <v>0</v>
      </c>
      <c r="AJ51" s="29">
        <f t="shared" si="10"/>
        <v>0</v>
      </c>
      <c r="AK51" s="29">
        <f t="shared" si="10"/>
        <v>0</v>
      </c>
      <c r="AL51" s="29">
        <f t="shared" si="10"/>
        <v>0</v>
      </c>
      <c r="AM51" s="29">
        <f t="shared" si="10"/>
        <v>0</v>
      </c>
      <c r="AN51" s="30">
        <f t="shared" si="11"/>
        <v>0</v>
      </c>
      <c r="AO51" s="30">
        <f t="shared" si="11"/>
        <v>0</v>
      </c>
      <c r="AP51" s="30">
        <f t="shared" si="11"/>
        <v>0</v>
      </c>
      <c r="AQ51" s="30">
        <f t="shared" si="11"/>
        <v>0</v>
      </c>
      <c r="AR51" s="30">
        <f t="shared" si="11"/>
        <v>0</v>
      </c>
      <c r="AS51" s="30">
        <f t="shared" si="11"/>
        <v>0</v>
      </c>
      <c r="AT51" s="30">
        <f t="shared" si="11"/>
        <v>0</v>
      </c>
      <c r="AU51" s="30">
        <f t="shared" si="11"/>
        <v>0</v>
      </c>
      <c r="AV51" s="30">
        <f t="shared" si="11"/>
        <v>0</v>
      </c>
      <c r="AW51" s="30">
        <f t="shared" si="11"/>
        <v>0</v>
      </c>
      <c r="AX51" s="30">
        <f t="shared" si="11"/>
        <v>0</v>
      </c>
      <c r="AY51" s="30">
        <f t="shared" si="11"/>
        <v>0</v>
      </c>
    </row>
    <row r="52" spans="1:51" ht="15.5" x14ac:dyDescent="0.35">
      <c r="A52" s="31"/>
      <c r="B52" s="38"/>
      <c r="C52" s="32"/>
      <c r="D52" s="33"/>
      <c r="E52" s="34"/>
      <c r="F52" s="45"/>
      <c r="G52" s="46"/>
      <c r="H52" s="37">
        <f t="shared" si="3"/>
        <v>13865.780000000002</v>
      </c>
      <c r="I52" s="29">
        <f t="shared" si="9"/>
        <v>0</v>
      </c>
      <c r="J52" s="29">
        <f t="shared" si="9"/>
        <v>0</v>
      </c>
      <c r="K52" s="29">
        <f t="shared" si="9"/>
        <v>0</v>
      </c>
      <c r="L52" s="29">
        <f t="shared" si="9"/>
        <v>0</v>
      </c>
      <c r="M52" s="29">
        <f t="shared" si="9"/>
        <v>0</v>
      </c>
      <c r="N52" s="29">
        <f t="shared" si="9"/>
        <v>0</v>
      </c>
      <c r="O52" s="29">
        <f t="shared" si="9"/>
        <v>0</v>
      </c>
      <c r="P52" s="29">
        <f t="shared" si="9"/>
        <v>0</v>
      </c>
      <c r="Q52" s="29">
        <f t="shared" si="9"/>
        <v>0</v>
      </c>
      <c r="R52" s="29">
        <f t="shared" si="9"/>
        <v>0</v>
      </c>
      <c r="S52" s="29">
        <f t="shared" si="9"/>
        <v>0</v>
      </c>
      <c r="T52" s="29">
        <f t="shared" si="9"/>
        <v>0</v>
      </c>
      <c r="U52" s="29">
        <f t="shared" si="9"/>
        <v>0</v>
      </c>
      <c r="V52" s="29">
        <f t="shared" si="9"/>
        <v>0</v>
      </c>
      <c r="W52" s="29">
        <f t="shared" si="9"/>
        <v>0</v>
      </c>
      <c r="X52" s="29">
        <f t="shared" si="9"/>
        <v>0</v>
      </c>
      <c r="Y52" s="29">
        <f t="shared" si="9"/>
        <v>0</v>
      </c>
      <c r="Z52" s="29">
        <f t="shared" si="9"/>
        <v>0</v>
      </c>
      <c r="AA52" s="29">
        <f t="shared" si="10"/>
        <v>0</v>
      </c>
      <c r="AB52" s="29">
        <f t="shared" si="10"/>
        <v>0</v>
      </c>
      <c r="AC52" s="29">
        <f t="shared" si="10"/>
        <v>0</v>
      </c>
      <c r="AD52" s="29">
        <f t="shared" si="10"/>
        <v>0</v>
      </c>
      <c r="AE52" s="29">
        <f t="shared" si="10"/>
        <v>0</v>
      </c>
      <c r="AF52" s="29">
        <f t="shared" si="10"/>
        <v>0</v>
      </c>
      <c r="AG52" s="29">
        <f t="shared" si="10"/>
        <v>0</v>
      </c>
      <c r="AH52" s="29">
        <f t="shared" si="10"/>
        <v>0</v>
      </c>
      <c r="AI52" s="29">
        <f t="shared" si="10"/>
        <v>0</v>
      </c>
      <c r="AJ52" s="29">
        <f t="shared" si="10"/>
        <v>0</v>
      </c>
      <c r="AK52" s="29">
        <f t="shared" si="10"/>
        <v>0</v>
      </c>
      <c r="AL52" s="29">
        <f t="shared" si="10"/>
        <v>0</v>
      </c>
      <c r="AM52" s="29">
        <f t="shared" si="10"/>
        <v>0</v>
      </c>
      <c r="AN52" s="30">
        <f t="shared" si="11"/>
        <v>0</v>
      </c>
      <c r="AO52" s="30">
        <f t="shared" si="11"/>
        <v>0</v>
      </c>
      <c r="AP52" s="30">
        <f t="shared" si="11"/>
        <v>0</v>
      </c>
      <c r="AQ52" s="30">
        <f t="shared" si="11"/>
        <v>0</v>
      </c>
      <c r="AR52" s="30">
        <f t="shared" si="11"/>
        <v>0</v>
      </c>
      <c r="AS52" s="30">
        <f t="shared" si="11"/>
        <v>0</v>
      </c>
      <c r="AT52" s="30">
        <f t="shared" si="11"/>
        <v>0</v>
      </c>
      <c r="AU52" s="30">
        <f t="shared" si="11"/>
        <v>0</v>
      </c>
      <c r="AV52" s="30">
        <f t="shared" si="11"/>
        <v>0</v>
      </c>
      <c r="AW52" s="30">
        <f t="shared" si="11"/>
        <v>0</v>
      </c>
      <c r="AX52" s="30">
        <f t="shared" si="11"/>
        <v>0</v>
      </c>
      <c r="AY52" s="30">
        <f t="shared" si="11"/>
        <v>0</v>
      </c>
    </row>
    <row r="53" spans="1:51" ht="15.5" x14ac:dyDescent="0.35">
      <c r="A53" s="31"/>
      <c r="B53" s="52"/>
      <c r="C53" s="39"/>
      <c r="D53" s="33"/>
      <c r="E53" s="34"/>
      <c r="F53" s="35"/>
      <c r="G53" s="47"/>
      <c r="H53" s="37">
        <f t="shared" si="3"/>
        <v>13865.780000000002</v>
      </c>
      <c r="I53" s="29">
        <f t="shared" si="9"/>
        <v>0</v>
      </c>
      <c r="J53" s="29">
        <f t="shared" si="9"/>
        <v>0</v>
      </c>
      <c r="K53" s="29">
        <f t="shared" si="9"/>
        <v>0</v>
      </c>
      <c r="L53" s="29">
        <f t="shared" si="9"/>
        <v>0</v>
      </c>
      <c r="M53" s="29">
        <f t="shared" ref="M53:Z68" si="12">IF($C53=M$1,$F53,0)</f>
        <v>0</v>
      </c>
      <c r="N53" s="29">
        <f t="shared" si="12"/>
        <v>0</v>
      </c>
      <c r="O53" s="29">
        <f t="shared" si="12"/>
        <v>0</v>
      </c>
      <c r="P53" s="29">
        <f t="shared" si="12"/>
        <v>0</v>
      </c>
      <c r="Q53" s="29">
        <f t="shared" si="12"/>
        <v>0</v>
      </c>
      <c r="R53" s="29">
        <f t="shared" si="12"/>
        <v>0</v>
      </c>
      <c r="S53" s="29">
        <f t="shared" si="12"/>
        <v>0</v>
      </c>
      <c r="T53" s="29">
        <f t="shared" si="12"/>
        <v>0</v>
      </c>
      <c r="U53" s="29">
        <f t="shared" si="12"/>
        <v>0</v>
      </c>
      <c r="V53" s="29">
        <f t="shared" si="12"/>
        <v>0</v>
      </c>
      <c r="W53" s="29">
        <f t="shared" si="12"/>
        <v>0</v>
      </c>
      <c r="X53" s="29">
        <f t="shared" si="12"/>
        <v>0</v>
      </c>
      <c r="Y53" s="29">
        <f t="shared" si="12"/>
        <v>0</v>
      </c>
      <c r="Z53" s="29">
        <f t="shared" si="12"/>
        <v>0</v>
      </c>
      <c r="AA53" s="29">
        <f t="shared" si="10"/>
        <v>0</v>
      </c>
      <c r="AB53" s="29">
        <f t="shared" si="10"/>
        <v>0</v>
      </c>
      <c r="AC53" s="29">
        <f t="shared" si="10"/>
        <v>0</v>
      </c>
      <c r="AD53" s="29">
        <f t="shared" si="10"/>
        <v>0</v>
      </c>
      <c r="AE53" s="29">
        <f t="shared" si="10"/>
        <v>0</v>
      </c>
      <c r="AF53" s="29">
        <f t="shared" si="10"/>
        <v>0</v>
      </c>
      <c r="AG53" s="29">
        <f t="shared" si="10"/>
        <v>0</v>
      </c>
      <c r="AH53" s="29">
        <f t="shared" si="10"/>
        <v>0</v>
      </c>
      <c r="AI53" s="29">
        <f t="shared" si="10"/>
        <v>0</v>
      </c>
      <c r="AJ53" s="29">
        <f t="shared" si="10"/>
        <v>0</v>
      </c>
      <c r="AK53" s="29">
        <f t="shared" si="10"/>
        <v>0</v>
      </c>
      <c r="AL53" s="29">
        <f t="shared" si="10"/>
        <v>0</v>
      </c>
      <c r="AM53" s="29">
        <f t="shared" si="10"/>
        <v>0</v>
      </c>
      <c r="AN53" s="30">
        <f t="shared" si="11"/>
        <v>0</v>
      </c>
      <c r="AO53" s="30">
        <f t="shared" si="11"/>
        <v>0</v>
      </c>
      <c r="AP53" s="30">
        <f t="shared" si="11"/>
        <v>0</v>
      </c>
      <c r="AQ53" s="30">
        <f t="shared" si="11"/>
        <v>0</v>
      </c>
      <c r="AR53" s="30">
        <f t="shared" si="11"/>
        <v>0</v>
      </c>
      <c r="AS53" s="30">
        <f t="shared" si="11"/>
        <v>0</v>
      </c>
      <c r="AT53" s="30">
        <f t="shared" si="11"/>
        <v>0</v>
      </c>
      <c r="AU53" s="30">
        <f t="shared" si="11"/>
        <v>0</v>
      </c>
      <c r="AV53" s="30">
        <f t="shared" si="11"/>
        <v>0</v>
      </c>
      <c r="AW53" s="30">
        <f t="shared" si="11"/>
        <v>0</v>
      </c>
      <c r="AX53" s="30">
        <f t="shared" si="11"/>
        <v>0</v>
      </c>
      <c r="AY53" s="30">
        <f t="shared" si="11"/>
        <v>0</v>
      </c>
    </row>
    <row r="54" spans="1:51" ht="15.5" x14ac:dyDescent="0.35">
      <c r="A54" s="31"/>
      <c r="B54" s="38"/>
      <c r="C54" s="39"/>
      <c r="D54" s="33"/>
      <c r="E54" s="34"/>
      <c r="F54" s="35"/>
      <c r="G54" s="46"/>
      <c r="H54" s="37">
        <f t="shared" si="3"/>
        <v>13865.780000000002</v>
      </c>
      <c r="I54" s="29">
        <f t="shared" ref="I54:Z69" si="13">IF($C54=I$1,$F54,0)</f>
        <v>0</v>
      </c>
      <c r="J54" s="29">
        <f t="shared" si="13"/>
        <v>0</v>
      </c>
      <c r="K54" s="29">
        <f t="shared" si="13"/>
        <v>0</v>
      </c>
      <c r="L54" s="29">
        <f t="shared" si="13"/>
        <v>0</v>
      </c>
      <c r="M54" s="29">
        <f t="shared" si="13"/>
        <v>0</v>
      </c>
      <c r="N54" s="29">
        <f t="shared" si="13"/>
        <v>0</v>
      </c>
      <c r="O54" s="29">
        <f t="shared" si="12"/>
        <v>0</v>
      </c>
      <c r="P54" s="29">
        <f t="shared" si="13"/>
        <v>0</v>
      </c>
      <c r="Q54" s="29">
        <f t="shared" si="13"/>
        <v>0</v>
      </c>
      <c r="R54" s="29">
        <f t="shared" si="13"/>
        <v>0</v>
      </c>
      <c r="S54" s="29">
        <f t="shared" si="12"/>
        <v>0</v>
      </c>
      <c r="T54" s="29">
        <f t="shared" si="13"/>
        <v>0</v>
      </c>
      <c r="U54" s="29">
        <f t="shared" si="13"/>
        <v>0</v>
      </c>
      <c r="V54" s="29">
        <f t="shared" si="13"/>
        <v>0</v>
      </c>
      <c r="W54" s="29">
        <f t="shared" si="13"/>
        <v>0</v>
      </c>
      <c r="X54" s="29">
        <f t="shared" si="13"/>
        <v>0</v>
      </c>
      <c r="Y54" s="29">
        <f t="shared" si="13"/>
        <v>0</v>
      </c>
      <c r="Z54" s="29">
        <f t="shared" si="13"/>
        <v>0</v>
      </c>
      <c r="AA54" s="29">
        <f t="shared" si="10"/>
        <v>0</v>
      </c>
      <c r="AB54" s="29">
        <f t="shared" si="10"/>
        <v>0</v>
      </c>
      <c r="AC54" s="29">
        <f t="shared" si="10"/>
        <v>0</v>
      </c>
      <c r="AD54" s="29">
        <f t="shared" si="10"/>
        <v>0</v>
      </c>
      <c r="AE54" s="29">
        <f t="shared" si="10"/>
        <v>0</v>
      </c>
      <c r="AF54" s="29">
        <f t="shared" si="10"/>
        <v>0</v>
      </c>
      <c r="AG54" s="29">
        <f t="shared" si="10"/>
        <v>0</v>
      </c>
      <c r="AH54" s="29">
        <f t="shared" si="10"/>
        <v>0</v>
      </c>
      <c r="AI54" s="29">
        <f t="shared" si="10"/>
        <v>0</v>
      </c>
      <c r="AJ54" s="29">
        <f t="shared" si="10"/>
        <v>0</v>
      </c>
      <c r="AK54" s="29">
        <f t="shared" si="10"/>
        <v>0</v>
      </c>
      <c r="AL54" s="29">
        <f t="shared" si="10"/>
        <v>0</v>
      </c>
      <c r="AM54" s="29">
        <f t="shared" si="10"/>
        <v>0</v>
      </c>
      <c r="AN54" s="30">
        <f t="shared" si="11"/>
        <v>0</v>
      </c>
      <c r="AO54" s="30">
        <f t="shared" si="11"/>
        <v>0</v>
      </c>
      <c r="AP54" s="30">
        <f t="shared" si="11"/>
        <v>0</v>
      </c>
      <c r="AQ54" s="30">
        <f t="shared" si="11"/>
        <v>0</v>
      </c>
      <c r="AR54" s="30">
        <f t="shared" si="11"/>
        <v>0</v>
      </c>
      <c r="AS54" s="30">
        <f t="shared" si="11"/>
        <v>0</v>
      </c>
      <c r="AT54" s="30">
        <f t="shared" si="11"/>
        <v>0</v>
      </c>
      <c r="AU54" s="30">
        <f t="shared" si="11"/>
        <v>0</v>
      </c>
      <c r="AV54" s="30">
        <f t="shared" si="11"/>
        <v>0</v>
      </c>
      <c r="AW54" s="30">
        <f t="shared" si="11"/>
        <v>0</v>
      </c>
      <c r="AX54" s="30">
        <f t="shared" si="11"/>
        <v>0</v>
      </c>
      <c r="AY54" s="30">
        <f t="shared" si="11"/>
        <v>0</v>
      </c>
    </row>
    <row r="55" spans="1:51" ht="15.5" x14ac:dyDescent="0.35">
      <c r="A55" s="31"/>
      <c r="B55" s="52"/>
      <c r="C55" s="50"/>
      <c r="D55" s="33"/>
      <c r="E55" s="34"/>
      <c r="F55" s="35"/>
      <c r="G55" s="46"/>
      <c r="H55" s="37">
        <f t="shared" si="3"/>
        <v>13865.780000000002</v>
      </c>
      <c r="I55" s="29">
        <f t="shared" si="13"/>
        <v>0</v>
      </c>
      <c r="J55" s="29">
        <f t="shared" si="13"/>
        <v>0</v>
      </c>
      <c r="K55" s="29">
        <f t="shared" si="13"/>
        <v>0</v>
      </c>
      <c r="L55" s="29">
        <f t="shared" si="13"/>
        <v>0</v>
      </c>
      <c r="M55" s="29">
        <f t="shared" si="13"/>
        <v>0</v>
      </c>
      <c r="N55" s="29">
        <f t="shared" si="13"/>
        <v>0</v>
      </c>
      <c r="O55" s="29">
        <f t="shared" si="12"/>
        <v>0</v>
      </c>
      <c r="P55" s="29">
        <f t="shared" si="13"/>
        <v>0</v>
      </c>
      <c r="Q55" s="29">
        <f t="shared" si="13"/>
        <v>0</v>
      </c>
      <c r="R55" s="29">
        <f t="shared" si="13"/>
        <v>0</v>
      </c>
      <c r="S55" s="29">
        <f t="shared" si="12"/>
        <v>0</v>
      </c>
      <c r="T55" s="29">
        <f t="shared" si="13"/>
        <v>0</v>
      </c>
      <c r="U55" s="29">
        <f t="shared" si="13"/>
        <v>0</v>
      </c>
      <c r="V55" s="29">
        <f t="shared" si="13"/>
        <v>0</v>
      </c>
      <c r="W55" s="29">
        <f t="shared" si="13"/>
        <v>0</v>
      </c>
      <c r="X55" s="29">
        <f t="shared" si="13"/>
        <v>0</v>
      </c>
      <c r="Y55" s="29">
        <f t="shared" si="13"/>
        <v>0</v>
      </c>
      <c r="Z55" s="29">
        <f>IF($C55=Z$1,$F55,0)</f>
        <v>0</v>
      </c>
      <c r="AA55" s="29">
        <f t="shared" si="10"/>
        <v>0</v>
      </c>
      <c r="AB55" s="29">
        <f t="shared" si="10"/>
        <v>0</v>
      </c>
      <c r="AC55" s="29">
        <f t="shared" si="10"/>
        <v>0</v>
      </c>
      <c r="AD55" s="29">
        <f t="shared" si="10"/>
        <v>0</v>
      </c>
      <c r="AE55" s="29">
        <f t="shared" si="10"/>
        <v>0</v>
      </c>
      <c r="AF55" s="29">
        <f t="shared" si="10"/>
        <v>0</v>
      </c>
      <c r="AG55" s="29">
        <f t="shared" si="10"/>
        <v>0</v>
      </c>
      <c r="AH55" s="29">
        <f t="shared" si="10"/>
        <v>0</v>
      </c>
      <c r="AI55" s="29">
        <f t="shared" si="10"/>
        <v>0</v>
      </c>
      <c r="AJ55" s="29">
        <f t="shared" si="10"/>
        <v>0</v>
      </c>
      <c r="AK55" s="29">
        <f t="shared" si="10"/>
        <v>0</v>
      </c>
      <c r="AL55" s="29">
        <f t="shared" si="10"/>
        <v>0</v>
      </c>
      <c r="AM55" s="29">
        <f t="shared" si="10"/>
        <v>0</v>
      </c>
      <c r="AN55" s="30">
        <f t="shared" si="11"/>
        <v>0</v>
      </c>
      <c r="AO55" s="30">
        <f t="shared" si="11"/>
        <v>0</v>
      </c>
      <c r="AP55" s="30">
        <f t="shared" si="11"/>
        <v>0</v>
      </c>
      <c r="AQ55" s="30">
        <f t="shared" si="11"/>
        <v>0</v>
      </c>
      <c r="AR55" s="30">
        <f t="shared" si="11"/>
        <v>0</v>
      </c>
      <c r="AS55" s="30">
        <f t="shared" si="11"/>
        <v>0</v>
      </c>
      <c r="AT55" s="30">
        <f t="shared" si="11"/>
        <v>0</v>
      </c>
      <c r="AU55" s="30">
        <f t="shared" si="11"/>
        <v>0</v>
      </c>
      <c r="AV55" s="30">
        <f t="shared" si="11"/>
        <v>0</v>
      </c>
      <c r="AW55" s="30">
        <f t="shared" si="11"/>
        <v>0</v>
      </c>
      <c r="AX55" s="30">
        <f t="shared" si="11"/>
        <v>0</v>
      </c>
      <c r="AY55" s="30">
        <f t="shared" si="11"/>
        <v>0</v>
      </c>
    </row>
    <row r="56" spans="1:51" ht="15.5" x14ac:dyDescent="0.35">
      <c r="A56" s="31"/>
      <c r="B56" s="53"/>
      <c r="C56" s="50"/>
      <c r="D56" s="33"/>
      <c r="E56" s="34"/>
      <c r="F56" s="35"/>
      <c r="G56" s="43"/>
      <c r="H56" s="37">
        <f t="shared" si="3"/>
        <v>13865.780000000002</v>
      </c>
      <c r="I56" s="29">
        <f t="shared" si="13"/>
        <v>0</v>
      </c>
      <c r="J56" s="29">
        <f t="shared" si="13"/>
        <v>0</v>
      </c>
      <c r="K56" s="29">
        <f t="shared" si="13"/>
        <v>0</v>
      </c>
      <c r="L56" s="29">
        <f t="shared" si="13"/>
        <v>0</v>
      </c>
      <c r="M56" s="29">
        <f t="shared" si="13"/>
        <v>0</v>
      </c>
      <c r="N56" s="29">
        <f t="shared" si="13"/>
        <v>0</v>
      </c>
      <c r="O56" s="29">
        <f t="shared" si="12"/>
        <v>0</v>
      </c>
      <c r="P56" s="29">
        <f t="shared" si="13"/>
        <v>0</v>
      </c>
      <c r="Q56" s="29">
        <f t="shared" si="13"/>
        <v>0</v>
      </c>
      <c r="R56" s="29">
        <f t="shared" si="13"/>
        <v>0</v>
      </c>
      <c r="S56" s="29">
        <f t="shared" si="12"/>
        <v>0</v>
      </c>
      <c r="T56" s="29">
        <f t="shared" si="13"/>
        <v>0</v>
      </c>
      <c r="U56" s="29">
        <f t="shared" si="13"/>
        <v>0</v>
      </c>
      <c r="V56" s="29">
        <f t="shared" si="13"/>
        <v>0</v>
      </c>
      <c r="W56" s="29">
        <f t="shared" si="13"/>
        <v>0</v>
      </c>
      <c r="X56" s="29">
        <f t="shared" si="13"/>
        <v>0</v>
      </c>
      <c r="Y56" s="29">
        <f t="shared" si="13"/>
        <v>0</v>
      </c>
      <c r="Z56" s="29">
        <f t="shared" si="13"/>
        <v>0</v>
      </c>
      <c r="AA56" s="29">
        <f t="shared" ref="AA56:AM71" si="14">IF($C56=AA$1,$F56,0)</f>
        <v>0</v>
      </c>
      <c r="AB56" s="29">
        <f t="shared" si="14"/>
        <v>0</v>
      </c>
      <c r="AC56" s="29">
        <f t="shared" si="14"/>
        <v>0</v>
      </c>
      <c r="AD56" s="29">
        <f t="shared" si="14"/>
        <v>0</v>
      </c>
      <c r="AE56" s="29">
        <f t="shared" si="14"/>
        <v>0</v>
      </c>
      <c r="AF56" s="29">
        <f t="shared" si="14"/>
        <v>0</v>
      </c>
      <c r="AG56" s="29">
        <f t="shared" si="14"/>
        <v>0</v>
      </c>
      <c r="AH56" s="29">
        <f t="shared" si="14"/>
        <v>0</v>
      </c>
      <c r="AI56" s="29">
        <f t="shared" si="14"/>
        <v>0</v>
      </c>
      <c r="AJ56" s="29">
        <f t="shared" si="14"/>
        <v>0</v>
      </c>
      <c r="AK56" s="29">
        <f t="shared" si="14"/>
        <v>0</v>
      </c>
      <c r="AL56" s="29">
        <f t="shared" si="14"/>
        <v>0</v>
      </c>
      <c r="AM56" s="29">
        <f t="shared" si="14"/>
        <v>0</v>
      </c>
      <c r="AN56" s="30">
        <f t="shared" si="11"/>
        <v>0</v>
      </c>
      <c r="AO56" s="30">
        <f t="shared" si="11"/>
        <v>0</v>
      </c>
      <c r="AP56" s="30">
        <f t="shared" si="11"/>
        <v>0</v>
      </c>
      <c r="AQ56" s="30">
        <f t="shared" si="11"/>
        <v>0</v>
      </c>
      <c r="AR56" s="30">
        <f t="shared" si="11"/>
        <v>0</v>
      </c>
      <c r="AS56" s="30">
        <f t="shared" si="11"/>
        <v>0</v>
      </c>
      <c r="AT56" s="30">
        <f t="shared" si="11"/>
        <v>0</v>
      </c>
      <c r="AU56" s="30">
        <f t="shared" si="11"/>
        <v>0</v>
      </c>
      <c r="AV56" s="30">
        <f t="shared" si="11"/>
        <v>0</v>
      </c>
      <c r="AW56" s="30">
        <f t="shared" si="11"/>
        <v>0</v>
      </c>
      <c r="AX56" s="30">
        <f t="shared" si="11"/>
        <v>0</v>
      </c>
      <c r="AY56" s="30">
        <f t="shared" si="11"/>
        <v>0</v>
      </c>
    </row>
    <row r="57" spans="1:51" ht="15.5" x14ac:dyDescent="0.35">
      <c r="A57" s="31"/>
      <c r="B57" s="38"/>
      <c r="C57" s="50"/>
      <c r="D57" s="33"/>
      <c r="E57" s="34"/>
      <c r="F57" s="35"/>
      <c r="G57" s="47"/>
      <c r="H57" s="37">
        <f t="shared" si="3"/>
        <v>13865.780000000002</v>
      </c>
      <c r="I57" s="29">
        <f t="shared" si="13"/>
        <v>0</v>
      </c>
      <c r="J57" s="29">
        <f t="shared" si="13"/>
        <v>0</v>
      </c>
      <c r="K57" s="29">
        <f t="shared" si="13"/>
        <v>0</v>
      </c>
      <c r="L57" s="29">
        <f t="shared" si="13"/>
        <v>0</v>
      </c>
      <c r="M57" s="29">
        <f t="shared" si="13"/>
        <v>0</v>
      </c>
      <c r="N57" s="29">
        <f t="shared" si="13"/>
        <v>0</v>
      </c>
      <c r="O57" s="29">
        <f t="shared" si="12"/>
        <v>0</v>
      </c>
      <c r="P57" s="29">
        <f t="shared" si="13"/>
        <v>0</v>
      </c>
      <c r="Q57" s="29">
        <f t="shared" si="13"/>
        <v>0</v>
      </c>
      <c r="R57" s="29">
        <f t="shared" si="13"/>
        <v>0</v>
      </c>
      <c r="S57" s="29">
        <f t="shared" si="12"/>
        <v>0</v>
      </c>
      <c r="T57" s="29">
        <f t="shared" si="13"/>
        <v>0</v>
      </c>
      <c r="U57" s="29">
        <f t="shared" si="13"/>
        <v>0</v>
      </c>
      <c r="V57" s="29">
        <f t="shared" si="13"/>
        <v>0</v>
      </c>
      <c r="W57" s="29">
        <f t="shared" si="13"/>
        <v>0</v>
      </c>
      <c r="X57" s="29">
        <f t="shared" si="13"/>
        <v>0</v>
      </c>
      <c r="Y57" s="29">
        <f t="shared" si="13"/>
        <v>0</v>
      </c>
      <c r="Z57" s="29">
        <f t="shared" si="13"/>
        <v>0</v>
      </c>
      <c r="AA57" s="29">
        <f t="shared" si="14"/>
        <v>0</v>
      </c>
      <c r="AB57" s="29">
        <f t="shared" si="14"/>
        <v>0</v>
      </c>
      <c r="AC57" s="29">
        <f t="shared" si="14"/>
        <v>0</v>
      </c>
      <c r="AD57" s="29">
        <f t="shared" si="14"/>
        <v>0</v>
      </c>
      <c r="AE57" s="29">
        <f t="shared" si="14"/>
        <v>0</v>
      </c>
      <c r="AF57" s="29">
        <f t="shared" si="14"/>
        <v>0</v>
      </c>
      <c r="AG57" s="29">
        <f t="shared" si="14"/>
        <v>0</v>
      </c>
      <c r="AH57" s="29">
        <f t="shared" si="14"/>
        <v>0</v>
      </c>
      <c r="AI57" s="29">
        <f t="shared" si="14"/>
        <v>0</v>
      </c>
      <c r="AJ57" s="29">
        <f t="shared" si="14"/>
        <v>0</v>
      </c>
      <c r="AK57" s="29">
        <f t="shared" si="14"/>
        <v>0</v>
      </c>
      <c r="AL57" s="29">
        <f t="shared" si="14"/>
        <v>0</v>
      </c>
      <c r="AM57" s="29">
        <f t="shared" si="14"/>
        <v>0</v>
      </c>
      <c r="AN57" s="30">
        <f t="shared" si="11"/>
        <v>0</v>
      </c>
      <c r="AO57" s="30">
        <f t="shared" si="11"/>
        <v>0</v>
      </c>
      <c r="AP57" s="30">
        <f t="shared" si="11"/>
        <v>0</v>
      </c>
      <c r="AQ57" s="30">
        <f t="shared" si="11"/>
        <v>0</v>
      </c>
      <c r="AR57" s="30">
        <f t="shared" si="11"/>
        <v>0</v>
      </c>
      <c r="AS57" s="30">
        <f t="shared" si="11"/>
        <v>0</v>
      </c>
      <c r="AT57" s="30">
        <f t="shared" si="11"/>
        <v>0</v>
      </c>
      <c r="AU57" s="30">
        <f t="shared" si="11"/>
        <v>0</v>
      </c>
      <c r="AV57" s="30">
        <f t="shared" si="11"/>
        <v>0</v>
      </c>
      <c r="AW57" s="30">
        <f t="shared" si="11"/>
        <v>0</v>
      </c>
      <c r="AX57" s="30">
        <f t="shared" si="11"/>
        <v>0</v>
      </c>
      <c r="AY57" s="30">
        <f t="shared" si="11"/>
        <v>0</v>
      </c>
    </row>
    <row r="58" spans="1:51" ht="15.5" x14ac:dyDescent="0.35">
      <c r="A58" s="31"/>
      <c r="B58" s="52"/>
      <c r="C58" s="50"/>
      <c r="D58" s="33"/>
      <c r="E58" s="34"/>
      <c r="F58" s="35"/>
      <c r="G58" s="46"/>
      <c r="H58" s="37">
        <f t="shared" si="3"/>
        <v>13865.780000000002</v>
      </c>
      <c r="I58" s="29">
        <f t="shared" si="13"/>
        <v>0</v>
      </c>
      <c r="J58" s="29">
        <f t="shared" si="13"/>
        <v>0</v>
      </c>
      <c r="K58" s="29">
        <f t="shared" si="13"/>
        <v>0</v>
      </c>
      <c r="L58" s="29">
        <f t="shared" si="13"/>
        <v>0</v>
      </c>
      <c r="M58" s="29">
        <f t="shared" si="13"/>
        <v>0</v>
      </c>
      <c r="N58" s="29">
        <f t="shared" si="13"/>
        <v>0</v>
      </c>
      <c r="O58" s="29">
        <f t="shared" si="12"/>
        <v>0</v>
      </c>
      <c r="P58" s="29">
        <f t="shared" si="13"/>
        <v>0</v>
      </c>
      <c r="Q58" s="29">
        <f t="shared" si="13"/>
        <v>0</v>
      </c>
      <c r="R58" s="29">
        <f t="shared" si="13"/>
        <v>0</v>
      </c>
      <c r="S58" s="29">
        <f t="shared" si="12"/>
        <v>0</v>
      </c>
      <c r="T58" s="29">
        <f t="shared" si="13"/>
        <v>0</v>
      </c>
      <c r="U58" s="29">
        <f t="shared" si="13"/>
        <v>0</v>
      </c>
      <c r="V58" s="29">
        <f t="shared" si="13"/>
        <v>0</v>
      </c>
      <c r="W58" s="29">
        <f t="shared" si="13"/>
        <v>0</v>
      </c>
      <c r="X58" s="29">
        <f t="shared" si="13"/>
        <v>0</v>
      </c>
      <c r="Y58" s="29">
        <f t="shared" si="13"/>
        <v>0</v>
      </c>
      <c r="Z58" s="29">
        <f t="shared" si="13"/>
        <v>0</v>
      </c>
      <c r="AA58" s="29">
        <f t="shared" si="14"/>
        <v>0</v>
      </c>
      <c r="AB58" s="29">
        <f t="shared" si="14"/>
        <v>0</v>
      </c>
      <c r="AC58" s="29">
        <f t="shared" si="14"/>
        <v>0</v>
      </c>
      <c r="AD58" s="29">
        <f t="shared" si="14"/>
        <v>0</v>
      </c>
      <c r="AE58" s="29">
        <f t="shared" si="14"/>
        <v>0</v>
      </c>
      <c r="AF58" s="29">
        <f t="shared" si="14"/>
        <v>0</v>
      </c>
      <c r="AG58" s="29">
        <f t="shared" si="14"/>
        <v>0</v>
      </c>
      <c r="AH58" s="29">
        <f t="shared" si="14"/>
        <v>0</v>
      </c>
      <c r="AI58" s="29">
        <f t="shared" si="14"/>
        <v>0</v>
      </c>
      <c r="AJ58" s="29">
        <f t="shared" si="14"/>
        <v>0</v>
      </c>
      <c r="AK58" s="29">
        <f t="shared" si="14"/>
        <v>0</v>
      </c>
      <c r="AL58" s="29">
        <f t="shared" si="14"/>
        <v>0</v>
      </c>
      <c r="AM58" s="29">
        <f t="shared" si="14"/>
        <v>0</v>
      </c>
      <c r="AN58" s="30">
        <f t="shared" si="11"/>
        <v>0</v>
      </c>
      <c r="AO58" s="30">
        <f t="shared" si="11"/>
        <v>0</v>
      </c>
      <c r="AP58" s="30">
        <f t="shared" si="11"/>
        <v>0</v>
      </c>
      <c r="AQ58" s="30">
        <f t="shared" si="11"/>
        <v>0</v>
      </c>
      <c r="AR58" s="30">
        <f t="shared" si="11"/>
        <v>0</v>
      </c>
      <c r="AS58" s="30">
        <f t="shared" si="11"/>
        <v>0</v>
      </c>
      <c r="AT58" s="30">
        <f t="shared" si="11"/>
        <v>0</v>
      </c>
      <c r="AU58" s="30">
        <f t="shared" si="11"/>
        <v>0</v>
      </c>
      <c r="AV58" s="30">
        <f t="shared" si="11"/>
        <v>0</v>
      </c>
      <c r="AW58" s="30">
        <f t="shared" si="11"/>
        <v>0</v>
      </c>
      <c r="AX58" s="30">
        <f t="shared" si="11"/>
        <v>0</v>
      </c>
      <c r="AY58" s="30">
        <f t="shared" si="11"/>
        <v>0</v>
      </c>
    </row>
    <row r="59" spans="1:51" ht="15.5" x14ac:dyDescent="0.35">
      <c r="A59" s="31"/>
      <c r="B59" s="52"/>
      <c r="C59" s="50"/>
      <c r="D59" s="33"/>
      <c r="E59" s="34"/>
      <c r="F59" s="35"/>
      <c r="G59" s="47"/>
      <c r="H59" s="37">
        <f t="shared" si="3"/>
        <v>13865.780000000002</v>
      </c>
      <c r="I59" s="29">
        <f t="shared" si="13"/>
        <v>0</v>
      </c>
      <c r="J59" s="29">
        <f t="shared" si="13"/>
        <v>0</v>
      </c>
      <c r="K59" s="29">
        <f t="shared" si="13"/>
        <v>0</v>
      </c>
      <c r="L59" s="29">
        <f t="shared" si="13"/>
        <v>0</v>
      </c>
      <c r="M59" s="29">
        <f t="shared" si="13"/>
        <v>0</v>
      </c>
      <c r="N59" s="29">
        <f t="shared" si="13"/>
        <v>0</v>
      </c>
      <c r="O59" s="29">
        <f t="shared" si="12"/>
        <v>0</v>
      </c>
      <c r="P59" s="29">
        <f t="shared" si="13"/>
        <v>0</v>
      </c>
      <c r="Q59" s="29">
        <f t="shared" si="13"/>
        <v>0</v>
      </c>
      <c r="R59" s="29">
        <f t="shared" si="13"/>
        <v>0</v>
      </c>
      <c r="S59" s="29">
        <f t="shared" si="12"/>
        <v>0</v>
      </c>
      <c r="T59" s="29">
        <f t="shared" si="13"/>
        <v>0</v>
      </c>
      <c r="U59" s="29">
        <f t="shared" si="13"/>
        <v>0</v>
      </c>
      <c r="V59" s="29">
        <f t="shared" si="13"/>
        <v>0</v>
      </c>
      <c r="W59" s="29">
        <f t="shared" si="13"/>
        <v>0</v>
      </c>
      <c r="X59" s="29">
        <f t="shared" si="13"/>
        <v>0</v>
      </c>
      <c r="Y59" s="29">
        <f t="shared" si="13"/>
        <v>0</v>
      </c>
      <c r="Z59" s="29">
        <f t="shared" si="13"/>
        <v>0</v>
      </c>
      <c r="AA59" s="29">
        <f t="shared" si="14"/>
        <v>0</v>
      </c>
      <c r="AB59" s="29">
        <f t="shared" si="14"/>
        <v>0</v>
      </c>
      <c r="AC59" s="29">
        <f t="shared" si="14"/>
        <v>0</v>
      </c>
      <c r="AD59" s="29">
        <f t="shared" si="14"/>
        <v>0</v>
      </c>
      <c r="AE59" s="29">
        <f t="shared" si="14"/>
        <v>0</v>
      </c>
      <c r="AF59" s="29">
        <f t="shared" si="14"/>
        <v>0</v>
      </c>
      <c r="AG59" s="29">
        <f t="shared" si="14"/>
        <v>0</v>
      </c>
      <c r="AH59" s="29">
        <f t="shared" si="14"/>
        <v>0</v>
      </c>
      <c r="AI59" s="29">
        <f t="shared" si="14"/>
        <v>0</v>
      </c>
      <c r="AJ59" s="29">
        <f t="shared" si="14"/>
        <v>0</v>
      </c>
      <c r="AK59" s="29">
        <f t="shared" si="14"/>
        <v>0</v>
      </c>
      <c r="AL59" s="29">
        <f t="shared" si="14"/>
        <v>0</v>
      </c>
      <c r="AM59" s="29">
        <f t="shared" si="14"/>
        <v>0</v>
      </c>
      <c r="AN59" s="30">
        <f t="shared" si="11"/>
        <v>0</v>
      </c>
      <c r="AO59" s="30">
        <f t="shared" si="11"/>
        <v>0</v>
      </c>
      <c r="AP59" s="30">
        <f t="shared" si="11"/>
        <v>0</v>
      </c>
      <c r="AQ59" s="30">
        <f t="shared" si="11"/>
        <v>0</v>
      </c>
      <c r="AR59" s="30">
        <f t="shared" si="11"/>
        <v>0</v>
      </c>
      <c r="AS59" s="30">
        <f t="shared" si="11"/>
        <v>0</v>
      </c>
      <c r="AT59" s="30">
        <f t="shared" si="11"/>
        <v>0</v>
      </c>
      <c r="AU59" s="30">
        <f t="shared" si="11"/>
        <v>0</v>
      </c>
      <c r="AV59" s="30">
        <f t="shared" si="11"/>
        <v>0</v>
      </c>
      <c r="AW59" s="30">
        <f t="shared" si="11"/>
        <v>0</v>
      </c>
      <c r="AX59" s="30">
        <f t="shared" si="11"/>
        <v>0</v>
      </c>
      <c r="AY59" s="30">
        <f t="shared" si="11"/>
        <v>0</v>
      </c>
    </row>
    <row r="60" spans="1:51" ht="15.5" x14ac:dyDescent="0.35">
      <c r="A60" s="31"/>
      <c r="B60" s="38"/>
      <c r="C60" s="54"/>
      <c r="D60" s="33"/>
      <c r="E60" s="34"/>
      <c r="F60" s="35"/>
      <c r="G60" s="47"/>
      <c r="H60" s="37">
        <f t="shared" si="3"/>
        <v>13865.780000000002</v>
      </c>
      <c r="I60" s="29">
        <f t="shared" si="13"/>
        <v>0</v>
      </c>
      <c r="J60" s="29">
        <f t="shared" si="13"/>
        <v>0</v>
      </c>
      <c r="K60" s="29">
        <f t="shared" si="13"/>
        <v>0</v>
      </c>
      <c r="L60" s="29">
        <f t="shared" si="13"/>
        <v>0</v>
      </c>
      <c r="M60" s="29">
        <f t="shared" si="13"/>
        <v>0</v>
      </c>
      <c r="N60" s="29">
        <f t="shared" si="13"/>
        <v>0</v>
      </c>
      <c r="O60" s="29">
        <f t="shared" si="12"/>
        <v>0</v>
      </c>
      <c r="P60" s="29">
        <f t="shared" si="13"/>
        <v>0</v>
      </c>
      <c r="Q60" s="29">
        <f t="shared" si="13"/>
        <v>0</v>
      </c>
      <c r="R60" s="29">
        <f t="shared" si="13"/>
        <v>0</v>
      </c>
      <c r="S60" s="29">
        <f t="shared" si="12"/>
        <v>0</v>
      </c>
      <c r="T60" s="29">
        <f t="shared" si="13"/>
        <v>0</v>
      </c>
      <c r="U60" s="29">
        <f t="shared" si="13"/>
        <v>0</v>
      </c>
      <c r="V60" s="29">
        <f t="shared" si="13"/>
        <v>0</v>
      </c>
      <c r="W60" s="29">
        <f t="shared" si="13"/>
        <v>0</v>
      </c>
      <c r="X60" s="29">
        <f t="shared" si="13"/>
        <v>0</v>
      </c>
      <c r="Y60" s="29">
        <f t="shared" si="13"/>
        <v>0</v>
      </c>
      <c r="Z60" s="29">
        <f t="shared" si="13"/>
        <v>0</v>
      </c>
      <c r="AA60" s="29">
        <f t="shared" si="14"/>
        <v>0</v>
      </c>
      <c r="AB60" s="29">
        <f t="shared" si="14"/>
        <v>0</v>
      </c>
      <c r="AC60" s="29">
        <f t="shared" si="14"/>
        <v>0</v>
      </c>
      <c r="AD60" s="29">
        <f t="shared" si="14"/>
        <v>0</v>
      </c>
      <c r="AE60" s="29">
        <f t="shared" si="14"/>
        <v>0</v>
      </c>
      <c r="AF60" s="29">
        <f t="shared" si="14"/>
        <v>0</v>
      </c>
      <c r="AG60" s="29">
        <f t="shared" si="14"/>
        <v>0</v>
      </c>
      <c r="AH60" s="29">
        <f t="shared" si="14"/>
        <v>0</v>
      </c>
      <c r="AI60" s="29">
        <f t="shared" si="14"/>
        <v>0</v>
      </c>
      <c r="AJ60" s="29">
        <f t="shared" si="14"/>
        <v>0</v>
      </c>
      <c r="AK60" s="29">
        <f t="shared" si="14"/>
        <v>0</v>
      </c>
      <c r="AL60" s="29">
        <f t="shared" si="14"/>
        <v>0</v>
      </c>
      <c r="AM60" s="29">
        <f t="shared" si="14"/>
        <v>0</v>
      </c>
      <c r="AN60" s="30">
        <f t="shared" si="11"/>
        <v>0</v>
      </c>
      <c r="AO60" s="30">
        <f t="shared" si="11"/>
        <v>0</v>
      </c>
      <c r="AP60" s="30">
        <f t="shared" si="11"/>
        <v>0</v>
      </c>
      <c r="AQ60" s="30">
        <f t="shared" si="11"/>
        <v>0</v>
      </c>
      <c r="AR60" s="30">
        <f t="shared" si="11"/>
        <v>0</v>
      </c>
      <c r="AS60" s="30">
        <f t="shared" si="11"/>
        <v>0</v>
      </c>
      <c r="AT60" s="30">
        <f t="shared" si="11"/>
        <v>0</v>
      </c>
      <c r="AU60" s="30">
        <f t="shared" si="11"/>
        <v>0</v>
      </c>
      <c r="AV60" s="30">
        <f t="shared" si="11"/>
        <v>0</v>
      </c>
      <c r="AW60" s="30">
        <f t="shared" si="11"/>
        <v>0</v>
      </c>
      <c r="AX60" s="30">
        <f t="shared" si="11"/>
        <v>0</v>
      </c>
      <c r="AY60" s="30">
        <f t="shared" si="11"/>
        <v>0</v>
      </c>
    </row>
    <row r="61" spans="1:51" ht="15.5" x14ac:dyDescent="0.35">
      <c r="A61" s="31"/>
      <c r="B61" s="52"/>
      <c r="C61" s="50"/>
      <c r="D61" s="33"/>
      <c r="E61" s="34"/>
      <c r="F61" s="35"/>
      <c r="G61" s="46"/>
      <c r="H61" s="37">
        <f t="shared" si="3"/>
        <v>13865.780000000002</v>
      </c>
      <c r="I61" s="29">
        <f t="shared" si="13"/>
        <v>0</v>
      </c>
      <c r="J61" s="29">
        <f t="shared" si="13"/>
        <v>0</v>
      </c>
      <c r="K61" s="29">
        <f t="shared" si="13"/>
        <v>0</v>
      </c>
      <c r="L61" s="29">
        <f t="shared" si="13"/>
        <v>0</v>
      </c>
      <c r="M61" s="29">
        <f t="shared" si="13"/>
        <v>0</v>
      </c>
      <c r="N61" s="29">
        <f t="shared" si="13"/>
        <v>0</v>
      </c>
      <c r="O61" s="29">
        <f t="shared" si="12"/>
        <v>0</v>
      </c>
      <c r="P61" s="29">
        <f t="shared" si="13"/>
        <v>0</v>
      </c>
      <c r="Q61" s="29">
        <f t="shared" si="13"/>
        <v>0</v>
      </c>
      <c r="R61" s="29">
        <f t="shared" si="13"/>
        <v>0</v>
      </c>
      <c r="S61" s="29">
        <f t="shared" si="12"/>
        <v>0</v>
      </c>
      <c r="T61" s="29">
        <f t="shared" si="13"/>
        <v>0</v>
      </c>
      <c r="U61" s="29">
        <f t="shared" si="13"/>
        <v>0</v>
      </c>
      <c r="V61" s="29">
        <f t="shared" si="13"/>
        <v>0</v>
      </c>
      <c r="W61" s="29">
        <f t="shared" si="13"/>
        <v>0</v>
      </c>
      <c r="X61" s="29">
        <f t="shared" si="13"/>
        <v>0</v>
      </c>
      <c r="Y61" s="29">
        <f t="shared" si="13"/>
        <v>0</v>
      </c>
      <c r="Z61" s="29">
        <f t="shared" si="13"/>
        <v>0</v>
      </c>
      <c r="AA61" s="29">
        <f t="shared" si="14"/>
        <v>0</v>
      </c>
      <c r="AB61" s="29">
        <f t="shared" si="14"/>
        <v>0</v>
      </c>
      <c r="AC61" s="29">
        <f t="shared" si="14"/>
        <v>0</v>
      </c>
      <c r="AD61" s="29">
        <f t="shared" si="14"/>
        <v>0</v>
      </c>
      <c r="AE61" s="29">
        <f t="shared" si="14"/>
        <v>0</v>
      </c>
      <c r="AF61" s="29">
        <f t="shared" si="14"/>
        <v>0</v>
      </c>
      <c r="AG61" s="29">
        <f t="shared" si="14"/>
        <v>0</v>
      </c>
      <c r="AH61" s="29">
        <f t="shared" si="14"/>
        <v>0</v>
      </c>
      <c r="AI61" s="29">
        <f t="shared" si="14"/>
        <v>0</v>
      </c>
      <c r="AJ61" s="29">
        <f t="shared" si="14"/>
        <v>0</v>
      </c>
      <c r="AK61" s="29">
        <f t="shared" si="14"/>
        <v>0</v>
      </c>
      <c r="AL61" s="29">
        <f t="shared" si="14"/>
        <v>0</v>
      </c>
      <c r="AM61" s="29">
        <f t="shared" si="14"/>
        <v>0</v>
      </c>
      <c r="AN61" s="30">
        <f t="shared" si="11"/>
        <v>0</v>
      </c>
      <c r="AO61" s="30">
        <f t="shared" si="11"/>
        <v>0</v>
      </c>
      <c r="AP61" s="30">
        <f t="shared" si="11"/>
        <v>0</v>
      </c>
      <c r="AQ61" s="30">
        <f t="shared" si="11"/>
        <v>0</v>
      </c>
      <c r="AR61" s="30">
        <f t="shared" si="11"/>
        <v>0</v>
      </c>
      <c r="AS61" s="30">
        <f t="shared" si="11"/>
        <v>0</v>
      </c>
      <c r="AT61" s="30">
        <f t="shared" si="11"/>
        <v>0</v>
      </c>
      <c r="AU61" s="30">
        <f t="shared" si="11"/>
        <v>0</v>
      </c>
      <c r="AV61" s="30">
        <f t="shared" si="11"/>
        <v>0</v>
      </c>
      <c r="AW61" s="30">
        <f t="shared" si="11"/>
        <v>0</v>
      </c>
      <c r="AX61" s="30">
        <f t="shared" si="11"/>
        <v>0</v>
      </c>
      <c r="AY61" s="30">
        <f t="shared" si="11"/>
        <v>0</v>
      </c>
    </row>
    <row r="62" spans="1:51" ht="15.5" x14ac:dyDescent="0.35">
      <c r="A62" s="31"/>
      <c r="B62" s="55"/>
      <c r="C62" s="56"/>
      <c r="D62" s="33"/>
      <c r="E62" s="34"/>
      <c r="F62" s="45"/>
      <c r="G62" s="47"/>
      <c r="H62" s="37">
        <f t="shared" si="3"/>
        <v>13865.780000000002</v>
      </c>
      <c r="I62" s="29">
        <f t="shared" si="13"/>
        <v>0</v>
      </c>
      <c r="J62" s="29">
        <f t="shared" si="13"/>
        <v>0</v>
      </c>
      <c r="K62" s="29">
        <f t="shared" si="13"/>
        <v>0</v>
      </c>
      <c r="L62" s="29">
        <f t="shared" si="13"/>
        <v>0</v>
      </c>
      <c r="M62" s="29">
        <f t="shared" si="13"/>
        <v>0</v>
      </c>
      <c r="N62" s="29">
        <f t="shared" si="13"/>
        <v>0</v>
      </c>
      <c r="O62" s="29">
        <f t="shared" si="12"/>
        <v>0</v>
      </c>
      <c r="P62" s="29">
        <f t="shared" si="13"/>
        <v>0</v>
      </c>
      <c r="Q62" s="29">
        <f t="shared" si="13"/>
        <v>0</v>
      </c>
      <c r="R62" s="29">
        <f t="shared" si="13"/>
        <v>0</v>
      </c>
      <c r="S62" s="29">
        <f t="shared" si="12"/>
        <v>0</v>
      </c>
      <c r="T62" s="29">
        <f t="shared" si="13"/>
        <v>0</v>
      </c>
      <c r="U62" s="29">
        <f t="shared" si="13"/>
        <v>0</v>
      </c>
      <c r="V62" s="29">
        <f t="shared" si="13"/>
        <v>0</v>
      </c>
      <c r="W62" s="29">
        <f t="shared" si="13"/>
        <v>0</v>
      </c>
      <c r="X62" s="29">
        <f t="shared" si="13"/>
        <v>0</v>
      </c>
      <c r="Y62" s="29">
        <f t="shared" si="13"/>
        <v>0</v>
      </c>
      <c r="Z62" s="29">
        <f t="shared" si="13"/>
        <v>0</v>
      </c>
      <c r="AA62" s="29">
        <f t="shared" si="14"/>
        <v>0</v>
      </c>
      <c r="AB62" s="29">
        <f t="shared" si="14"/>
        <v>0</v>
      </c>
      <c r="AC62" s="29">
        <f t="shared" si="14"/>
        <v>0</v>
      </c>
      <c r="AD62" s="29">
        <f t="shared" si="14"/>
        <v>0</v>
      </c>
      <c r="AE62" s="29">
        <f t="shared" si="14"/>
        <v>0</v>
      </c>
      <c r="AF62" s="29">
        <f t="shared" si="14"/>
        <v>0</v>
      </c>
      <c r="AG62" s="29">
        <f t="shared" si="14"/>
        <v>0</v>
      </c>
      <c r="AH62" s="29">
        <f t="shared" si="14"/>
        <v>0</v>
      </c>
      <c r="AI62" s="29">
        <f t="shared" si="14"/>
        <v>0</v>
      </c>
      <c r="AJ62" s="29">
        <f t="shared" si="14"/>
        <v>0</v>
      </c>
      <c r="AK62" s="29">
        <f t="shared" si="14"/>
        <v>0</v>
      </c>
      <c r="AL62" s="29">
        <f t="shared" si="14"/>
        <v>0</v>
      </c>
      <c r="AM62" s="29">
        <f t="shared" si="14"/>
        <v>0</v>
      </c>
      <c r="AN62" s="30">
        <f t="shared" si="11"/>
        <v>0</v>
      </c>
      <c r="AO62" s="30">
        <f t="shared" si="11"/>
        <v>0</v>
      </c>
      <c r="AP62" s="30">
        <f t="shared" si="11"/>
        <v>0</v>
      </c>
      <c r="AQ62" s="30">
        <f t="shared" si="11"/>
        <v>0</v>
      </c>
      <c r="AR62" s="30">
        <f t="shared" si="11"/>
        <v>0</v>
      </c>
      <c r="AS62" s="30">
        <f t="shared" si="11"/>
        <v>0</v>
      </c>
      <c r="AT62" s="30">
        <f t="shared" si="11"/>
        <v>0</v>
      </c>
      <c r="AU62" s="30">
        <f t="shared" si="11"/>
        <v>0</v>
      </c>
      <c r="AV62" s="30">
        <f t="shared" si="11"/>
        <v>0</v>
      </c>
      <c r="AW62" s="30">
        <f t="shared" si="11"/>
        <v>0</v>
      </c>
      <c r="AX62" s="30">
        <f t="shared" si="11"/>
        <v>0</v>
      </c>
      <c r="AY62" s="30">
        <f t="shared" si="11"/>
        <v>0</v>
      </c>
    </row>
    <row r="63" spans="1:51" ht="15.5" x14ac:dyDescent="0.35">
      <c r="A63" s="31"/>
      <c r="B63" s="38"/>
      <c r="C63" s="50"/>
      <c r="D63" s="33"/>
      <c r="E63" s="34"/>
      <c r="F63" s="35"/>
      <c r="G63" s="47"/>
      <c r="H63" s="37">
        <f t="shared" si="3"/>
        <v>13865.780000000002</v>
      </c>
      <c r="I63" s="29">
        <f t="shared" si="13"/>
        <v>0</v>
      </c>
      <c r="J63" s="29">
        <f t="shared" si="13"/>
        <v>0</v>
      </c>
      <c r="K63" s="29">
        <f t="shared" si="13"/>
        <v>0</v>
      </c>
      <c r="L63" s="29">
        <f t="shared" si="13"/>
        <v>0</v>
      </c>
      <c r="M63" s="29">
        <f t="shared" si="13"/>
        <v>0</v>
      </c>
      <c r="N63" s="29">
        <f t="shared" si="13"/>
        <v>0</v>
      </c>
      <c r="O63" s="29">
        <f t="shared" si="12"/>
        <v>0</v>
      </c>
      <c r="P63" s="29">
        <f t="shared" si="13"/>
        <v>0</v>
      </c>
      <c r="Q63" s="29">
        <f t="shared" si="13"/>
        <v>0</v>
      </c>
      <c r="R63" s="29">
        <f t="shared" si="13"/>
        <v>0</v>
      </c>
      <c r="S63" s="29">
        <f t="shared" si="12"/>
        <v>0</v>
      </c>
      <c r="T63" s="29">
        <f t="shared" si="13"/>
        <v>0</v>
      </c>
      <c r="U63" s="29">
        <f t="shared" si="13"/>
        <v>0</v>
      </c>
      <c r="V63" s="29">
        <f t="shared" si="13"/>
        <v>0</v>
      </c>
      <c r="W63" s="29">
        <f t="shared" si="13"/>
        <v>0</v>
      </c>
      <c r="X63" s="29">
        <f t="shared" si="13"/>
        <v>0</v>
      </c>
      <c r="Y63" s="29">
        <f t="shared" si="13"/>
        <v>0</v>
      </c>
      <c r="Z63" s="29">
        <f t="shared" si="13"/>
        <v>0</v>
      </c>
      <c r="AA63" s="29">
        <f>IF($C63=AA$1,$F63,0)</f>
        <v>0</v>
      </c>
      <c r="AB63" s="29">
        <f>IF($C63=AB$1,$F63,0)</f>
        <v>0</v>
      </c>
      <c r="AC63" s="29">
        <f>IF($C63=AC$1,$F63,0)</f>
        <v>0</v>
      </c>
      <c r="AD63" s="29">
        <f t="shared" si="14"/>
        <v>0</v>
      </c>
      <c r="AE63" s="29">
        <f t="shared" si="14"/>
        <v>0</v>
      </c>
      <c r="AF63" s="29">
        <f t="shared" si="14"/>
        <v>0</v>
      </c>
      <c r="AG63" s="29">
        <f t="shared" si="14"/>
        <v>0</v>
      </c>
      <c r="AH63" s="29">
        <f t="shared" si="14"/>
        <v>0</v>
      </c>
      <c r="AI63" s="29">
        <f t="shared" si="14"/>
        <v>0</v>
      </c>
      <c r="AJ63" s="29">
        <f t="shared" si="14"/>
        <v>0</v>
      </c>
      <c r="AK63" s="29">
        <f t="shared" si="14"/>
        <v>0</v>
      </c>
      <c r="AL63" s="29">
        <f t="shared" si="14"/>
        <v>0</v>
      </c>
      <c r="AM63" s="29">
        <f t="shared" si="14"/>
        <v>0</v>
      </c>
      <c r="AN63" s="30">
        <f t="shared" si="11"/>
        <v>0</v>
      </c>
      <c r="AO63" s="30">
        <f t="shared" si="11"/>
        <v>0</v>
      </c>
      <c r="AP63" s="30">
        <f t="shared" si="11"/>
        <v>0</v>
      </c>
      <c r="AQ63" s="30">
        <f t="shared" si="11"/>
        <v>0</v>
      </c>
      <c r="AR63" s="30">
        <f t="shared" si="11"/>
        <v>0</v>
      </c>
      <c r="AS63" s="30">
        <f t="shared" si="11"/>
        <v>0</v>
      </c>
      <c r="AT63" s="30">
        <f t="shared" si="11"/>
        <v>0</v>
      </c>
      <c r="AU63" s="30">
        <f t="shared" si="11"/>
        <v>0</v>
      </c>
      <c r="AV63" s="30">
        <f t="shared" si="11"/>
        <v>0</v>
      </c>
      <c r="AW63" s="30">
        <f t="shared" si="11"/>
        <v>0</v>
      </c>
      <c r="AX63" s="30">
        <f t="shared" si="11"/>
        <v>0</v>
      </c>
      <c r="AY63" s="30">
        <f t="shared" si="11"/>
        <v>0</v>
      </c>
    </row>
    <row r="64" spans="1:51" ht="15.5" x14ac:dyDescent="0.35">
      <c r="A64" s="31"/>
      <c r="B64" s="38"/>
      <c r="C64" s="32"/>
      <c r="D64" s="33"/>
      <c r="E64" s="34"/>
      <c r="F64" s="35"/>
      <c r="G64" s="47"/>
      <c r="H64" s="37">
        <f t="shared" si="3"/>
        <v>13865.780000000002</v>
      </c>
      <c r="I64" s="29">
        <f t="shared" si="13"/>
        <v>0</v>
      </c>
      <c r="J64" s="29">
        <f t="shared" si="13"/>
        <v>0</v>
      </c>
      <c r="K64" s="29">
        <f t="shared" si="13"/>
        <v>0</v>
      </c>
      <c r="L64" s="29">
        <f t="shared" si="13"/>
        <v>0</v>
      </c>
      <c r="M64" s="29">
        <f t="shared" si="13"/>
        <v>0</v>
      </c>
      <c r="N64" s="29">
        <f t="shared" si="13"/>
        <v>0</v>
      </c>
      <c r="O64" s="29">
        <f t="shared" si="12"/>
        <v>0</v>
      </c>
      <c r="P64" s="29">
        <f t="shared" si="13"/>
        <v>0</v>
      </c>
      <c r="Q64" s="29">
        <f t="shared" si="13"/>
        <v>0</v>
      </c>
      <c r="R64" s="29">
        <f t="shared" si="13"/>
        <v>0</v>
      </c>
      <c r="S64" s="29">
        <f t="shared" si="12"/>
        <v>0</v>
      </c>
      <c r="T64" s="29">
        <f t="shared" si="13"/>
        <v>0</v>
      </c>
      <c r="U64" s="29">
        <f t="shared" si="13"/>
        <v>0</v>
      </c>
      <c r="V64" s="29">
        <f t="shared" si="13"/>
        <v>0</v>
      </c>
      <c r="W64" s="29">
        <f t="shared" si="13"/>
        <v>0</v>
      </c>
      <c r="X64" s="29">
        <f t="shared" si="13"/>
        <v>0</v>
      </c>
      <c r="Y64" s="29">
        <f t="shared" si="13"/>
        <v>0</v>
      </c>
      <c r="Z64" s="29">
        <f t="shared" si="13"/>
        <v>0</v>
      </c>
      <c r="AA64" s="29">
        <f t="shared" si="14"/>
        <v>0</v>
      </c>
      <c r="AB64" s="29">
        <f t="shared" si="14"/>
        <v>0</v>
      </c>
      <c r="AC64" s="29">
        <f t="shared" si="14"/>
        <v>0</v>
      </c>
      <c r="AD64" s="29">
        <f t="shared" si="14"/>
        <v>0</v>
      </c>
      <c r="AE64" s="29">
        <f t="shared" si="14"/>
        <v>0</v>
      </c>
      <c r="AF64" s="29">
        <f t="shared" si="14"/>
        <v>0</v>
      </c>
      <c r="AG64" s="29">
        <f t="shared" si="14"/>
        <v>0</v>
      </c>
      <c r="AH64" s="29">
        <f t="shared" si="14"/>
        <v>0</v>
      </c>
      <c r="AI64" s="29">
        <f t="shared" si="14"/>
        <v>0</v>
      </c>
      <c r="AJ64" s="29">
        <f t="shared" si="14"/>
        <v>0</v>
      </c>
      <c r="AK64" s="29">
        <f t="shared" si="14"/>
        <v>0</v>
      </c>
      <c r="AL64" s="29">
        <f t="shared" si="14"/>
        <v>0</v>
      </c>
      <c r="AM64" s="29">
        <f t="shared" si="14"/>
        <v>0</v>
      </c>
      <c r="AN64" s="30">
        <f t="shared" si="11"/>
        <v>0</v>
      </c>
      <c r="AO64" s="30">
        <f t="shared" si="11"/>
        <v>0</v>
      </c>
      <c r="AP64" s="30">
        <f t="shared" si="11"/>
        <v>0</v>
      </c>
      <c r="AQ64" s="30">
        <f t="shared" si="11"/>
        <v>0</v>
      </c>
      <c r="AR64" s="30">
        <f t="shared" si="11"/>
        <v>0</v>
      </c>
      <c r="AS64" s="30">
        <f t="shared" si="11"/>
        <v>0</v>
      </c>
      <c r="AT64" s="30">
        <f t="shared" si="11"/>
        <v>0</v>
      </c>
      <c r="AU64" s="30">
        <f t="shared" si="11"/>
        <v>0</v>
      </c>
      <c r="AV64" s="30">
        <f t="shared" si="11"/>
        <v>0</v>
      </c>
      <c r="AW64" s="30">
        <f t="shared" si="11"/>
        <v>0</v>
      </c>
      <c r="AX64" s="30">
        <f t="shared" si="11"/>
        <v>0</v>
      </c>
      <c r="AY64" s="30">
        <f t="shared" si="11"/>
        <v>0</v>
      </c>
    </row>
    <row r="65" spans="1:51" ht="15.5" x14ac:dyDescent="0.35">
      <c r="A65" s="31"/>
      <c r="B65" s="38"/>
      <c r="C65" s="32"/>
      <c r="D65" s="33"/>
      <c r="E65" s="34"/>
      <c r="F65" s="35"/>
      <c r="G65" s="47"/>
      <c r="H65" s="37">
        <f t="shared" si="3"/>
        <v>13865.780000000002</v>
      </c>
      <c r="I65" s="29">
        <f t="shared" si="13"/>
        <v>0</v>
      </c>
      <c r="J65" s="29">
        <f t="shared" si="13"/>
        <v>0</v>
      </c>
      <c r="K65" s="29">
        <f t="shared" si="13"/>
        <v>0</v>
      </c>
      <c r="L65" s="29">
        <f t="shared" si="13"/>
        <v>0</v>
      </c>
      <c r="M65" s="29">
        <f t="shared" si="13"/>
        <v>0</v>
      </c>
      <c r="N65" s="29">
        <f t="shared" si="13"/>
        <v>0</v>
      </c>
      <c r="O65" s="29">
        <f t="shared" si="12"/>
        <v>0</v>
      </c>
      <c r="P65" s="29">
        <f t="shared" si="13"/>
        <v>0</v>
      </c>
      <c r="Q65" s="29">
        <f t="shared" si="13"/>
        <v>0</v>
      </c>
      <c r="R65" s="29">
        <f t="shared" si="13"/>
        <v>0</v>
      </c>
      <c r="S65" s="29">
        <f t="shared" si="12"/>
        <v>0</v>
      </c>
      <c r="T65" s="29">
        <f t="shared" si="13"/>
        <v>0</v>
      </c>
      <c r="U65" s="29">
        <f t="shared" si="13"/>
        <v>0</v>
      </c>
      <c r="V65" s="29">
        <f t="shared" si="13"/>
        <v>0</v>
      </c>
      <c r="W65" s="29">
        <f t="shared" si="13"/>
        <v>0</v>
      </c>
      <c r="X65" s="29">
        <f t="shared" si="13"/>
        <v>0</v>
      </c>
      <c r="Y65" s="29">
        <f t="shared" si="13"/>
        <v>0</v>
      </c>
      <c r="Z65" s="29">
        <f t="shared" si="13"/>
        <v>0</v>
      </c>
      <c r="AA65" s="29">
        <f t="shared" si="14"/>
        <v>0</v>
      </c>
      <c r="AB65" s="29">
        <f t="shared" si="14"/>
        <v>0</v>
      </c>
      <c r="AC65" s="29">
        <f t="shared" si="14"/>
        <v>0</v>
      </c>
      <c r="AD65" s="29">
        <f t="shared" si="14"/>
        <v>0</v>
      </c>
      <c r="AE65" s="29">
        <f t="shared" si="14"/>
        <v>0</v>
      </c>
      <c r="AF65" s="29">
        <f t="shared" si="14"/>
        <v>0</v>
      </c>
      <c r="AG65" s="29">
        <f t="shared" si="14"/>
        <v>0</v>
      </c>
      <c r="AH65" s="29">
        <f t="shared" si="14"/>
        <v>0</v>
      </c>
      <c r="AI65" s="29">
        <f t="shared" si="14"/>
        <v>0</v>
      </c>
      <c r="AJ65" s="29">
        <f t="shared" si="14"/>
        <v>0</v>
      </c>
      <c r="AK65" s="29">
        <f t="shared" si="14"/>
        <v>0</v>
      </c>
      <c r="AL65" s="29">
        <f t="shared" si="14"/>
        <v>0</v>
      </c>
      <c r="AM65" s="29">
        <f t="shared" si="14"/>
        <v>0</v>
      </c>
      <c r="AN65" s="30">
        <f t="shared" si="11"/>
        <v>0</v>
      </c>
      <c r="AO65" s="30">
        <f t="shared" si="11"/>
        <v>0</v>
      </c>
      <c r="AP65" s="30">
        <f t="shared" si="11"/>
        <v>0</v>
      </c>
      <c r="AQ65" s="30">
        <f t="shared" si="11"/>
        <v>0</v>
      </c>
      <c r="AR65" s="30">
        <f t="shared" si="11"/>
        <v>0</v>
      </c>
      <c r="AS65" s="30">
        <f t="shared" si="11"/>
        <v>0</v>
      </c>
      <c r="AT65" s="30">
        <f t="shared" si="11"/>
        <v>0</v>
      </c>
      <c r="AU65" s="30">
        <f t="shared" si="11"/>
        <v>0</v>
      </c>
      <c r="AV65" s="30">
        <f t="shared" si="11"/>
        <v>0</v>
      </c>
      <c r="AW65" s="30">
        <f t="shared" si="11"/>
        <v>0</v>
      </c>
      <c r="AX65" s="30">
        <f t="shared" si="11"/>
        <v>0</v>
      </c>
      <c r="AY65" s="30">
        <f t="shared" si="11"/>
        <v>0</v>
      </c>
    </row>
    <row r="66" spans="1:51" ht="15.5" x14ac:dyDescent="0.35">
      <c r="A66" s="31"/>
      <c r="B66" s="38"/>
      <c r="C66" s="32"/>
      <c r="D66" s="33"/>
      <c r="E66" s="34"/>
      <c r="F66" s="35"/>
      <c r="G66" s="47"/>
      <c r="H66" s="37">
        <f>+H65-F66+G66</f>
        <v>13865.780000000002</v>
      </c>
      <c r="I66" s="29">
        <f t="shared" si="13"/>
        <v>0</v>
      </c>
      <c r="J66" s="29">
        <f t="shared" si="13"/>
        <v>0</v>
      </c>
      <c r="K66" s="29">
        <f t="shared" si="13"/>
        <v>0</v>
      </c>
      <c r="L66" s="29">
        <f t="shared" si="13"/>
        <v>0</v>
      </c>
      <c r="M66" s="29">
        <f t="shared" si="13"/>
        <v>0</v>
      </c>
      <c r="N66" s="29">
        <f t="shared" si="13"/>
        <v>0</v>
      </c>
      <c r="O66" s="29">
        <f t="shared" si="12"/>
        <v>0</v>
      </c>
      <c r="P66" s="29">
        <f t="shared" si="13"/>
        <v>0</v>
      </c>
      <c r="Q66" s="29">
        <f t="shared" si="13"/>
        <v>0</v>
      </c>
      <c r="R66" s="29">
        <f t="shared" si="13"/>
        <v>0</v>
      </c>
      <c r="S66" s="29">
        <f t="shared" si="12"/>
        <v>0</v>
      </c>
      <c r="T66" s="29">
        <f t="shared" si="13"/>
        <v>0</v>
      </c>
      <c r="U66" s="29">
        <f t="shared" si="13"/>
        <v>0</v>
      </c>
      <c r="V66" s="29">
        <f t="shared" si="13"/>
        <v>0</v>
      </c>
      <c r="W66" s="29">
        <f t="shared" si="13"/>
        <v>0</v>
      </c>
      <c r="X66" s="29">
        <f t="shared" si="13"/>
        <v>0</v>
      </c>
      <c r="Y66" s="29">
        <f t="shared" si="13"/>
        <v>0</v>
      </c>
      <c r="Z66" s="29">
        <f t="shared" si="13"/>
        <v>0</v>
      </c>
      <c r="AA66" s="29">
        <f t="shared" si="14"/>
        <v>0</v>
      </c>
      <c r="AB66" s="29">
        <f t="shared" si="14"/>
        <v>0</v>
      </c>
      <c r="AC66" s="29">
        <f t="shared" si="14"/>
        <v>0</v>
      </c>
      <c r="AD66" s="29">
        <f t="shared" si="14"/>
        <v>0</v>
      </c>
      <c r="AE66" s="29">
        <f t="shared" si="14"/>
        <v>0</v>
      </c>
      <c r="AF66" s="29">
        <f t="shared" si="14"/>
        <v>0</v>
      </c>
      <c r="AG66" s="29">
        <f t="shared" si="14"/>
        <v>0</v>
      </c>
      <c r="AH66" s="29">
        <f t="shared" si="14"/>
        <v>0</v>
      </c>
      <c r="AI66" s="29">
        <f t="shared" si="14"/>
        <v>0</v>
      </c>
      <c r="AJ66" s="29">
        <f t="shared" si="14"/>
        <v>0</v>
      </c>
      <c r="AK66" s="29">
        <f t="shared" si="14"/>
        <v>0</v>
      </c>
      <c r="AL66" s="29">
        <f t="shared" si="14"/>
        <v>0</v>
      </c>
      <c r="AM66" s="29">
        <f t="shared" si="14"/>
        <v>0</v>
      </c>
      <c r="AN66" s="30">
        <f t="shared" si="11"/>
        <v>0</v>
      </c>
      <c r="AO66" s="30">
        <f t="shared" si="11"/>
        <v>0</v>
      </c>
      <c r="AP66" s="30">
        <f t="shared" si="11"/>
        <v>0</v>
      </c>
      <c r="AQ66" s="30">
        <f t="shared" si="11"/>
        <v>0</v>
      </c>
      <c r="AR66" s="30">
        <f t="shared" si="11"/>
        <v>0</v>
      </c>
      <c r="AS66" s="30">
        <f t="shared" si="11"/>
        <v>0</v>
      </c>
      <c r="AT66" s="30">
        <f t="shared" ref="AR66:AY91" si="15">IF($C66=AT$1,$G66,0)</f>
        <v>0</v>
      </c>
      <c r="AU66" s="30">
        <f t="shared" si="15"/>
        <v>0</v>
      </c>
      <c r="AV66" s="30">
        <f t="shared" si="15"/>
        <v>0</v>
      </c>
      <c r="AW66" s="30">
        <f t="shared" si="15"/>
        <v>0</v>
      </c>
      <c r="AX66" s="30">
        <f t="shared" si="15"/>
        <v>0</v>
      </c>
      <c r="AY66" s="30">
        <f t="shared" si="15"/>
        <v>0</v>
      </c>
    </row>
    <row r="67" spans="1:51" ht="15.5" x14ac:dyDescent="0.35">
      <c r="A67" s="31"/>
      <c r="B67" s="38"/>
      <c r="C67" s="32"/>
      <c r="D67" s="33"/>
      <c r="E67" s="34"/>
      <c r="F67" s="35"/>
      <c r="G67" s="47"/>
      <c r="H67" s="37">
        <f t="shared" si="3"/>
        <v>13865.780000000002</v>
      </c>
      <c r="I67" s="29">
        <f t="shared" si="13"/>
        <v>0</v>
      </c>
      <c r="J67" s="29">
        <f t="shared" si="13"/>
        <v>0</v>
      </c>
      <c r="K67" s="29">
        <f t="shared" si="13"/>
        <v>0</v>
      </c>
      <c r="L67" s="29">
        <f t="shared" si="13"/>
        <v>0</v>
      </c>
      <c r="M67" s="29">
        <f t="shared" si="13"/>
        <v>0</v>
      </c>
      <c r="N67" s="29">
        <f t="shared" si="13"/>
        <v>0</v>
      </c>
      <c r="O67" s="29">
        <f t="shared" si="12"/>
        <v>0</v>
      </c>
      <c r="P67" s="29">
        <f t="shared" si="13"/>
        <v>0</v>
      </c>
      <c r="Q67" s="29">
        <f t="shared" si="13"/>
        <v>0</v>
      </c>
      <c r="R67" s="29">
        <f t="shared" si="13"/>
        <v>0</v>
      </c>
      <c r="S67" s="29">
        <f t="shared" si="12"/>
        <v>0</v>
      </c>
      <c r="T67" s="29">
        <f t="shared" si="13"/>
        <v>0</v>
      </c>
      <c r="U67" s="29">
        <f t="shared" si="13"/>
        <v>0</v>
      </c>
      <c r="V67" s="29">
        <f t="shared" si="13"/>
        <v>0</v>
      </c>
      <c r="W67" s="29">
        <f t="shared" si="13"/>
        <v>0</v>
      </c>
      <c r="X67" s="29">
        <f t="shared" si="13"/>
        <v>0</v>
      </c>
      <c r="Y67" s="29">
        <f t="shared" si="13"/>
        <v>0</v>
      </c>
      <c r="Z67" s="29">
        <f t="shared" si="13"/>
        <v>0</v>
      </c>
      <c r="AA67" s="29">
        <f t="shared" si="14"/>
        <v>0</v>
      </c>
      <c r="AB67" s="29">
        <f t="shared" si="14"/>
        <v>0</v>
      </c>
      <c r="AC67" s="29">
        <f t="shared" si="14"/>
        <v>0</v>
      </c>
      <c r="AD67" s="29">
        <f t="shared" si="14"/>
        <v>0</v>
      </c>
      <c r="AE67" s="29">
        <f t="shared" si="14"/>
        <v>0</v>
      </c>
      <c r="AF67" s="29">
        <f t="shared" si="14"/>
        <v>0</v>
      </c>
      <c r="AG67" s="29">
        <f t="shared" si="14"/>
        <v>0</v>
      </c>
      <c r="AH67" s="29">
        <f t="shared" si="14"/>
        <v>0</v>
      </c>
      <c r="AI67" s="29">
        <f t="shared" si="14"/>
        <v>0</v>
      </c>
      <c r="AJ67" s="29">
        <f t="shared" si="14"/>
        <v>0</v>
      </c>
      <c r="AK67" s="29">
        <f t="shared" si="14"/>
        <v>0</v>
      </c>
      <c r="AL67" s="29">
        <f t="shared" si="14"/>
        <v>0</v>
      </c>
      <c r="AM67" s="29">
        <f t="shared" si="14"/>
        <v>0</v>
      </c>
      <c r="AN67" s="30">
        <f t="shared" ref="AN67:AX91" si="16">IF($C67=AN$1,$G67,0)</f>
        <v>0</v>
      </c>
      <c r="AO67" s="30">
        <f t="shared" si="16"/>
        <v>0</v>
      </c>
      <c r="AP67" s="30">
        <f t="shared" si="16"/>
        <v>0</v>
      </c>
      <c r="AQ67" s="30">
        <f t="shared" si="16"/>
        <v>0</v>
      </c>
      <c r="AR67" s="30">
        <f t="shared" si="15"/>
        <v>0</v>
      </c>
      <c r="AS67" s="30">
        <f t="shared" si="15"/>
        <v>0</v>
      </c>
      <c r="AT67" s="30">
        <f t="shared" si="15"/>
        <v>0</v>
      </c>
      <c r="AU67" s="30">
        <f t="shared" si="15"/>
        <v>0</v>
      </c>
      <c r="AV67" s="30">
        <f t="shared" si="15"/>
        <v>0</v>
      </c>
      <c r="AW67" s="30">
        <f t="shared" si="15"/>
        <v>0</v>
      </c>
      <c r="AX67" s="30">
        <f t="shared" si="15"/>
        <v>0</v>
      </c>
      <c r="AY67" s="30">
        <f t="shared" si="15"/>
        <v>0</v>
      </c>
    </row>
    <row r="68" spans="1:51" ht="15.5" x14ac:dyDescent="0.35">
      <c r="A68" s="31"/>
      <c r="B68" s="38"/>
      <c r="C68" s="32"/>
      <c r="D68" s="33"/>
      <c r="E68" s="34"/>
      <c r="F68" s="35"/>
      <c r="G68" s="47"/>
      <c r="H68" s="37">
        <f t="shared" si="3"/>
        <v>13865.780000000002</v>
      </c>
      <c r="I68" s="29">
        <f t="shared" si="13"/>
        <v>0</v>
      </c>
      <c r="J68" s="29">
        <f t="shared" si="13"/>
        <v>0</v>
      </c>
      <c r="K68" s="29">
        <f t="shared" si="13"/>
        <v>0</v>
      </c>
      <c r="L68" s="29">
        <f t="shared" si="13"/>
        <v>0</v>
      </c>
      <c r="M68" s="29">
        <f t="shared" si="13"/>
        <v>0</v>
      </c>
      <c r="N68" s="29">
        <f t="shared" si="13"/>
        <v>0</v>
      </c>
      <c r="O68" s="29">
        <f t="shared" si="12"/>
        <v>0</v>
      </c>
      <c r="P68" s="29">
        <f t="shared" si="13"/>
        <v>0</v>
      </c>
      <c r="Q68" s="29">
        <f t="shared" si="13"/>
        <v>0</v>
      </c>
      <c r="R68" s="29">
        <f t="shared" si="13"/>
        <v>0</v>
      </c>
      <c r="S68" s="29">
        <f t="shared" si="12"/>
        <v>0</v>
      </c>
      <c r="T68" s="29">
        <f t="shared" si="13"/>
        <v>0</v>
      </c>
      <c r="U68" s="29">
        <f t="shared" si="13"/>
        <v>0</v>
      </c>
      <c r="V68" s="29">
        <f t="shared" si="13"/>
        <v>0</v>
      </c>
      <c r="W68" s="29">
        <f t="shared" si="13"/>
        <v>0</v>
      </c>
      <c r="X68" s="29">
        <f t="shared" si="13"/>
        <v>0</v>
      </c>
      <c r="Y68" s="29">
        <f t="shared" si="13"/>
        <v>0</v>
      </c>
      <c r="Z68" s="29">
        <f t="shared" si="13"/>
        <v>0</v>
      </c>
      <c r="AA68" s="29">
        <f t="shared" si="14"/>
        <v>0</v>
      </c>
      <c r="AB68" s="29">
        <f t="shared" si="14"/>
        <v>0</v>
      </c>
      <c r="AC68" s="29">
        <f t="shared" si="14"/>
        <v>0</v>
      </c>
      <c r="AD68" s="29">
        <f t="shared" si="14"/>
        <v>0</v>
      </c>
      <c r="AE68" s="29">
        <f t="shared" si="14"/>
        <v>0</v>
      </c>
      <c r="AF68" s="29">
        <f t="shared" si="14"/>
        <v>0</v>
      </c>
      <c r="AG68" s="29">
        <f t="shared" si="14"/>
        <v>0</v>
      </c>
      <c r="AH68" s="29">
        <f t="shared" si="14"/>
        <v>0</v>
      </c>
      <c r="AI68" s="29">
        <f t="shared" si="14"/>
        <v>0</v>
      </c>
      <c r="AJ68" s="29">
        <f t="shared" si="14"/>
        <v>0</v>
      </c>
      <c r="AK68" s="29">
        <f t="shared" si="14"/>
        <v>0</v>
      </c>
      <c r="AL68" s="29">
        <f t="shared" si="14"/>
        <v>0</v>
      </c>
      <c r="AM68" s="29">
        <f t="shared" si="14"/>
        <v>0</v>
      </c>
      <c r="AN68" s="30">
        <f t="shared" si="16"/>
        <v>0</v>
      </c>
      <c r="AO68" s="30">
        <f t="shared" si="16"/>
        <v>0</v>
      </c>
      <c r="AP68" s="30">
        <f t="shared" si="16"/>
        <v>0</v>
      </c>
      <c r="AQ68" s="30">
        <f t="shared" si="16"/>
        <v>0</v>
      </c>
      <c r="AR68" s="30">
        <f t="shared" si="15"/>
        <v>0</v>
      </c>
      <c r="AS68" s="30">
        <f t="shared" si="15"/>
        <v>0</v>
      </c>
      <c r="AT68" s="30">
        <f t="shared" si="15"/>
        <v>0</v>
      </c>
      <c r="AU68" s="30">
        <f t="shared" si="15"/>
        <v>0</v>
      </c>
      <c r="AV68" s="30">
        <f t="shared" si="15"/>
        <v>0</v>
      </c>
      <c r="AW68" s="30">
        <f t="shared" si="15"/>
        <v>0</v>
      </c>
      <c r="AX68" s="30">
        <f t="shared" si="15"/>
        <v>0</v>
      </c>
      <c r="AY68" s="30">
        <f t="shared" si="15"/>
        <v>0</v>
      </c>
    </row>
    <row r="69" spans="1:51" ht="15.5" x14ac:dyDescent="0.35">
      <c r="A69" s="31"/>
      <c r="B69" s="38"/>
      <c r="C69" s="32"/>
      <c r="D69" s="33"/>
      <c r="E69" s="34"/>
      <c r="F69" s="35"/>
      <c r="G69" s="46"/>
      <c r="H69" s="37">
        <f t="shared" si="3"/>
        <v>13865.780000000002</v>
      </c>
      <c r="I69" s="29">
        <f>IF($C69=I$1,$F69,0)</f>
        <v>0</v>
      </c>
      <c r="J69" s="29">
        <f>IF($C69=J$1,$F69,0)</f>
        <v>0</v>
      </c>
      <c r="K69" s="29">
        <f t="shared" si="13"/>
        <v>0</v>
      </c>
      <c r="L69" s="29">
        <f t="shared" si="13"/>
        <v>0</v>
      </c>
      <c r="M69" s="29">
        <f t="shared" si="13"/>
        <v>0</v>
      </c>
      <c r="N69" s="29">
        <f t="shared" si="13"/>
        <v>0</v>
      </c>
      <c r="O69" s="29">
        <f t="shared" si="13"/>
        <v>0</v>
      </c>
      <c r="P69" s="29">
        <f t="shared" si="13"/>
        <v>0</v>
      </c>
      <c r="Q69" s="29">
        <f t="shared" si="13"/>
        <v>0</v>
      </c>
      <c r="R69" s="29">
        <f t="shared" si="13"/>
        <v>0</v>
      </c>
      <c r="S69" s="29">
        <f t="shared" si="13"/>
        <v>0</v>
      </c>
      <c r="T69" s="29">
        <f t="shared" si="13"/>
        <v>0</v>
      </c>
      <c r="U69" s="29">
        <f t="shared" si="13"/>
        <v>0</v>
      </c>
      <c r="V69" s="29">
        <f t="shared" si="13"/>
        <v>0</v>
      </c>
      <c r="W69" s="29">
        <f t="shared" si="13"/>
        <v>0</v>
      </c>
      <c r="X69" s="29">
        <f t="shared" si="13"/>
        <v>0</v>
      </c>
      <c r="Y69" s="29">
        <f t="shared" si="13"/>
        <v>0</v>
      </c>
      <c r="Z69" s="29">
        <f t="shared" si="13"/>
        <v>0</v>
      </c>
      <c r="AA69" s="29">
        <f t="shared" si="14"/>
        <v>0</v>
      </c>
      <c r="AB69" s="29">
        <f t="shared" si="14"/>
        <v>0</v>
      </c>
      <c r="AC69" s="29">
        <f t="shared" si="14"/>
        <v>0</v>
      </c>
      <c r="AD69" s="29">
        <f t="shared" si="14"/>
        <v>0</v>
      </c>
      <c r="AE69" s="29">
        <f t="shared" si="14"/>
        <v>0</v>
      </c>
      <c r="AF69" s="29">
        <f t="shared" si="14"/>
        <v>0</v>
      </c>
      <c r="AG69" s="29">
        <f t="shared" si="14"/>
        <v>0</v>
      </c>
      <c r="AH69" s="29">
        <f t="shared" si="14"/>
        <v>0</v>
      </c>
      <c r="AI69" s="29">
        <f t="shared" si="14"/>
        <v>0</v>
      </c>
      <c r="AJ69" s="29">
        <f t="shared" si="14"/>
        <v>0</v>
      </c>
      <c r="AK69" s="29">
        <f t="shared" si="14"/>
        <v>0</v>
      </c>
      <c r="AL69" s="29">
        <f t="shared" si="14"/>
        <v>0</v>
      </c>
      <c r="AM69" s="29">
        <f t="shared" si="14"/>
        <v>0</v>
      </c>
      <c r="AN69" s="30">
        <f t="shared" si="16"/>
        <v>0</v>
      </c>
      <c r="AO69" s="30">
        <f t="shared" si="16"/>
        <v>0</v>
      </c>
      <c r="AP69" s="30">
        <f t="shared" si="16"/>
        <v>0</v>
      </c>
      <c r="AQ69" s="30">
        <f t="shared" si="16"/>
        <v>0</v>
      </c>
      <c r="AR69" s="30">
        <f t="shared" si="15"/>
        <v>0</v>
      </c>
      <c r="AS69" s="30">
        <f t="shared" si="15"/>
        <v>0</v>
      </c>
      <c r="AT69" s="30">
        <f t="shared" si="15"/>
        <v>0</v>
      </c>
      <c r="AU69" s="30">
        <f t="shared" si="15"/>
        <v>0</v>
      </c>
      <c r="AV69" s="30">
        <f t="shared" si="15"/>
        <v>0</v>
      </c>
      <c r="AW69" s="30">
        <f t="shared" si="15"/>
        <v>0</v>
      </c>
      <c r="AX69" s="30">
        <f t="shared" si="15"/>
        <v>0</v>
      </c>
      <c r="AY69" s="30">
        <f t="shared" si="15"/>
        <v>0</v>
      </c>
    </row>
    <row r="70" spans="1:51" ht="15.5" x14ac:dyDescent="0.35">
      <c r="A70" s="31"/>
      <c r="B70" s="38"/>
      <c r="C70" s="32"/>
      <c r="D70" s="33"/>
      <c r="E70" s="34"/>
      <c r="F70" s="35"/>
      <c r="G70" s="46"/>
      <c r="H70" s="37">
        <f t="shared" si="3"/>
        <v>13865.780000000002</v>
      </c>
      <c r="I70" s="29">
        <f t="shared" ref="I70:Z84" si="17">IF($C70=I$1,$F70,0)</f>
        <v>0</v>
      </c>
      <c r="J70" s="29">
        <f t="shared" si="17"/>
        <v>0</v>
      </c>
      <c r="K70" s="29">
        <f t="shared" si="17"/>
        <v>0</v>
      </c>
      <c r="L70" s="29">
        <f t="shared" si="17"/>
        <v>0</v>
      </c>
      <c r="M70" s="29">
        <f t="shared" si="17"/>
        <v>0</v>
      </c>
      <c r="N70" s="29">
        <f t="shared" si="17"/>
        <v>0</v>
      </c>
      <c r="O70" s="29">
        <f t="shared" si="17"/>
        <v>0</v>
      </c>
      <c r="P70" s="29">
        <f t="shared" si="17"/>
        <v>0</v>
      </c>
      <c r="Q70" s="29">
        <f t="shared" si="17"/>
        <v>0</v>
      </c>
      <c r="R70" s="29">
        <f t="shared" si="17"/>
        <v>0</v>
      </c>
      <c r="S70" s="29">
        <f t="shared" si="17"/>
        <v>0</v>
      </c>
      <c r="T70" s="29">
        <f t="shared" si="17"/>
        <v>0</v>
      </c>
      <c r="U70" s="29">
        <f t="shared" si="17"/>
        <v>0</v>
      </c>
      <c r="V70" s="29">
        <f t="shared" si="17"/>
        <v>0</v>
      </c>
      <c r="W70" s="29">
        <f t="shared" si="17"/>
        <v>0</v>
      </c>
      <c r="X70" s="29">
        <f t="shared" si="17"/>
        <v>0</v>
      </c>
      <c r="Y70" s="29">
        <f t="shared" si="17"/>
        <v>0</v>
      </c>
      <c r="Z70" s="29">
        <f t="shared" si="17"/>
        <v>0</v>
      </c>
      <c r="AA70" s="29">
        <f t="shared" si="14"/>
        <v>0</v>
      </c>
      <c r="AB70" s="29">
        <f t="shared" si="14"/>
        <v>0</v>
      </c>
      <c r="AC70" s="29">
        <f t="shared" si="14"/>
        <v>0</v>
      </c>
      <c r="AD70" s="29">
        <f t="shared" si="14"/>
        <v>0</v>
      </c>
      <c r="AE70" s="29">
        <f t="shared" si="14"/>
        <v>0</v>
      </c>
      <c r="AF70" s="29">
        <f t="shared" si="14"/>
        <v>0</v>
      </c>
      <c r="AG70" s="29">
        <f t="shared" si="14"/>
        <v>0</v>
      </c>
      <c r="AH70" s="29">
        <f t="shared" si="14"/>
        <v>0</v>
      </c>
      <c r="AI70" s="29">
        <f t="shared" si="14"/>
        <v>0</v>
      </c>
      <c r="AJ70" s="29">
        <f t="shared" si="14"/>
        <v>0</v>
      </c>
      <c r="AK70" s="29">
        <f t="shared" si="14"/>
        <v>0</v>
      </c>
      <c r="AL70" s="29">
        <f t="shared" si="14"/>
        <v>0</v>
      </c>
      <c r="AM70" s="29">
        <f t="shared" si="14"/>
        <v>0</v>
      </c>
      <c r="AN70" s="30">
        <f t="shared" si="16"/>
        <v>0</v>
      </c>
      <c r="AO70" s="30">
        <f t="shared" si="16"/>
        <v>0</v>
      </c>
      <c r="AP70" s="30">
        <f t="shared" si="16"/>
        <v>0</v>
      </c>
      <c r="AQ70" s="30">
        <f t="shared" si="16"/>
        <v>0</v>
      </c>
      <c r="AR70" s="30">
        <f t="shared" si="15"/>
        <v>0</v>
      </c>
      <c r="AS70" s="30">
        <f t="shared" si="15"/>
        <v>0</v>
      </c>
      <c r="AT70" s="30">
        <f t="shared" si="15"/>
        <v>0</v>
      </c>
      <c r="AU70" s="30">
        <f t="shared" si="15"/>
        <v>0</v>
      </c>
      <c r="AV70" s="30">
        <f t="shared" si="15"/>
        <v>0</v>
      </c>
      <c r="AW70" s="30">
        <f t="shared" si="15"/>
        <v>0</v>
      </c>
      <c r="AX70" s="30">
        <f t="shared" si="15"/>
        <v>0</v>
      </c>
      <c r="AY70" s="30">
        <f t="shared" si="15"/>
        <v>0</v>
      </c>
    </row>
    <row r="71" spans="1:51" ht="15.5" x14ac:dyDescent="0.35">
      <c r="A71" s="31"/>
      <c r="B71" s="38"/>
      <c r="C71" s="32"/>
      <c r="D71" s="33"/>
      <c r="E71" s="34"/>
      <c r="F71" s="35"/>
      <c r="G71" s="46"/>
      <c r="H71" s="37">
        <f t="shared" si="3"/>
        <v>13865.780000000002</v>
      </c>
      <c r="I71" s="29">
        <f t="shared" si="17"/>
        <v>0</v>
      </c>
      <c r="J71" s="29">
        <f t="shared" si="17"/>
        <v>0</v>
      </c>
      <c r="K71" s="29">
        <f t="shared" si="17"/>
        <v>0</v>
      </c>
      <c r="L71" s="29">
        <f t="shared" si="17"/>
        <v>0</v>
      </c>
      <c r="M71" s="29">
        <f t="shared" si="17"/>
        <v>0</v>
      </c>
      <c r="N71" s="29">
        <f t="shared" si="17"/>
        <v>0</v>
      </c>
      <c r="O71" s="29">
        <f t="shared" si="17"/>
        <v>0</v>
      </c>
      <c r="P71" s="29">
        <f t="shared" si="17"/>
        <v>0</v>
      </c>
      <c r="Q71" s="29">
        <f t="shared" si="17"/>
        <v>0</v>
      </c>
      <c r="R71" s="29">
        <f t="shared" si="17"/>
        <v>0</v>
      </c>
      <c r="S71" s="29">
        <f t="shared" si="17"/>
        <v>0</v>
      </c>
      <c r="T71" s="29">
        <f t="shared" si="17"/>
        <v>0</v>
      </c>
      <c r="U71" s="29">
        <f t="shared" si="17"/>
        <v>0</v>
      </c>
      <c r="V71" s="29">
        <f t="shared" si="17"/>
        <v>0</v>
      </c>
      <c r="W71" s="29">
        <f t="shared" si="17"/>
        <v>0</v>
      </c>
      <c r="X71" s="29">
        <f t="shared" si="17"/>
        <v>0</v>
      </c>
      <c r="Y71" s="29">
        <f t="shared" si="17"/>
        <v>0</v>
      </c>
      <c r="Z71" s="29">
        <f t="shared" si="17"/>
        <v>0</v>
      </c>
      <c r="AA71" s="29">
        <f t="shared" si="14"/>
        <v>0</v>
      </c>
      <c r="AB71" s="29">
        <f t="shared" si="14"/>
        <v>0</v>
      </c>
      <c r="AC71" s="29">
        <f t="shared" si="14"/>
        <v>0</v>
      </c>
      <c r="AD71" s="29">
        <f t="shared" si="14"/>
        <v>0</v>
      </c>
      <c r="AE71" s="29">
        <f t="shared" si="14"/>
        <v>0</v>
      </c>
      <c r="AF71" s="29">
        <f t="shared" si="14"/>
        <v>0</v>
      </c>
      <c r="AG71" s="29">
        <f t="shared" si="14"/>
        <v>0</v>
      </c>
      <c r="AH71" s="29">
        <f t="shared" si="14"/>
        <v>0</v>
      </c>
      <c r="AI71" s="29">
        <f t="shared" si="14"/>
        <v>0</v>
      </c>
      <c r="AJ71" s="29">
        <f t="shared" si="14"/>
        <v>0</v>
      </c>
      <c r="AK71" s="29">
        <f t="shared" si="14"/>
        <v>0</v>
      </c>
      <c r="AL71" s="29">
        <f t="shared" si="14"/>
        <v>0</v>
      </c>
      <c r="AM71" s="29">
        <f t="shared" si="14"/>
        <v>0</v>
      </c>
      <c r="AN71" s="30">
        <f t="shared" si="16"/>
        <v>0</v>
      </c>
      <c r="AO71" s="30">
        <f t="shared" si="16"/>
        <v>0</v>
      </c>
      <c r="AP71" s="30">
        <f t="shared" si="16"/>
        <v>0</v>
      </c>
      <c r="AQ71" s="30">
        <f t="shared" si="16"/>
        <v>0</v>
      </c>
      <c r="AR71" s="30">
        <f t="shared" si="15"/>
        <v>0</v>
      </c>
      <c r="AS71" s="30">
        <f t="shared" si="15"/>
        <v>0</v>
      </c>
      <c r="AT71" s="30">
        <f t="shared" si="15"/>
        <v>0</v>
      </c>
      <c r="AU71" s="30">
        <f t="shared" si="15"/>
        <v>0</v>
      </c>
      <c r="AV71" s="30">
        <f t="shared" si="15"/>
        <v>0</v>
      </c>
      <c r="AW71" s="30">
        <f t="shared" si="15"/>
        <v>0</v>
      </c>
      <c r="AX71" s="30">
        <f t="shared" si="15"/>
        <v>0</v>
      </c>
      <c r="AY71" s="30">
        <f t="shared" si="15"/>
        <v>0</v>
      </c>
    </row>
    <row r="72" spans="1:51" ht="15.5" x14ac:dyDescent="0.35">
      <c r="A72" s="31"/>
      <c r="B72" s="38"/>
      <c r="C72" s="32"/>
      <c r="D72" s="33"/>
      <c r="E72" s="34"/>
      <c r="F72" s="35"/>
      <c r="G72" s="47"/>
      <c r="H72" s="37">
        <f t="shared" si="3"/>
        <v>13865.780000000002</v>
      </c>
      <c r="I72" s="29">
        <f t="shared" si="17"/>
        <v>0</v>
      </c>
      <c r="J72" s="29">
        <f t="shared" si="17"/>
        <v>0</v>
      </c>
      <c r="K72" s="29">
        <f t="shared" si="17"/>
        <v>0</v>
      </c>
      <c r="L72" s="29">
        <f t="shared" si="17"/>
        <v>0</v>
      </c>
      <c r="M72" s="29">
        <f t="shared" si="17"/>
        <v>0</v>
      </c>
      <c r="N72" s="29">
        <f t="shared" si="17"/>
        <v>0</v>
      </c>
      <c r="O72" s="29">
        <f t="shared" si="17"/>
        <v>0</v>
      </c>
      <c r="P72" s="29">
        <f t="shared" si="17"/>
        <v>0</v>
      </c>
      <c r="Q72" s="29">
        <f t="shared" si="17"/>
        <v>0</v>
      </c>
      <c r="R72" s="29">
        <f t="shared" si="17"/>
        <v>0</v>
      </c>
      <c r="S72" s="29">
        <f t="shared" si="17"/>
        <v>0</v>
      </c>
      <c r="T72" s="29">
        <f t="shared" si="17"/>
        <v>0</v>
      </c>
      <c r="U72" s="29">
        <f t="shared" si="17"/>
        <v>0</v>
      </c>
      <c r="V72" s="29">
        <f t="shared" si="17"/>
        <v>0</v>
      </c>
      <c r="W72" s="29">
        <f t="shared" si="17"/>
        <v>0</v>
      </c>
      <c r="X72" s="29">
        <f t="shared" si="17"/>
        <v>0</v>
      </c>
      <c r="Y72" s="29">
        <f t="shared" si="17"/>
        <v>0</v>
      </c>
      <c r="Z72" s="29">
        <f t="shared" si="17"/>
        <v>0</v>
      </c>
      <c r="AA72" s="29">
        <f t="shared" ref="AA72:AM91" si="18">IF($C72=AA$1,$F72,0)</f>
        <v>0</v>
      </c>
      <c r="AB72" s="29">
        <f t="shared" si="18"/>
        <v>0</v>
      </c>
      <c r="AC72" s="29">
        <f t="shared" si="18"/>
        <v>0</v>
      </c>
      <c r="AD72" s="29">
        <f t="shared" si="18"/>
        <v>0</v>
      </c>
      <c r="AE72" s="29">
        <f t="shared" si="18"/>
        <v>0</v>
      </c>
      <c r="AF72" s="29">
        <f t="shared" si="18"/>
        <v>0</v>
      </c>
      <c r="AG72" s="29">
        <f t="shared" si="18"/>
        <v>0</v>
      </c>
      <c r="AH72" s="29">
        <f t="shared" si="18"/>
        <v>0</v>
      </c>
      <c r="AI72" s="29">
        <f t="shared" si="18"/>
        <v>0</v>
      </c>
      <c r="AJ72" s="29">
        <f t="shared" si="18"/>
        <v>0</v>
      </c>
      <c r="AK72" s="29">
        <f t="shared" si="18"/>
        <v>0</v>
      </c>
      <c r="AL72" s="29">
        <f t="shared" si="18"/>
        <v>0</v>
      </c>
      <c r="AM72" s="29">
        <f t="shared" si="18"/>
        <v>0</v>
      </c>
      <c r="AN72" s="30">
        <f t="shared" si="16"/>
        <v>0</v>
      </c>
      <c r="AO72" s="30">
        <f t="shared" si="16"/>
        <v>0</v>
      </c>
      <c r="AP72" s="30">
        <f t="shared" si="16"/>
        <v>0</v>
      </c>
      <c r="AQ72" s="30">
        <f t="shared" si="16"/>
        <v>0</v>
      </c>
      <c r="AR72" s="30">
        <f t="shared" si="15"/>
        <v>0</v>
      </c>
      <c r="AS72" s="30">
        <f t="shared" si="15"/>
        <v>0</v>
      </c>
      <c r="AT72" s="30">
        <f t="shared" si="15"/>
        <v>0</v>
      </c>
      <c r="AU72" s="30">
        <f t="shared" si="15"/>
        <v>0</v>
      </c>
      <c r="AV72" s="30">
        <f t="shared" si="15"/>
        <v>0</v>
      </c>
      <c r="AW72" s="30">
        <f t="shared" si="15"/>
        <v>0</v>
      </c>
      <c r="AX72" s="30">
        <f t="shared" si="15"/>
        <v>0</v>
      </c>
      <c r="AY72" s="30">
        <f t="shared" si="15"/>
        <v>0</v>
      </c>
    </row>
    <row r="73" spans="1:51" ht="15.5" x14ac:dyDescent="0.35">
      <c r="A73" s="31"/>
      <c r="B73" s="38"/>
      <c r="C73" s="32"/>
      <c r="D73" s="33"/>
      <c r="E73" s="34"/>
      <c r="F73" s="35"/>
      <c r="G73" s="47"/>
      <c r="H73" s="37">
        <f t="shared" ref="H73:H90" si="19">+H72-F73+G73</f>
        <v>13865.780000000002</v>
      </c>
      <c r="I73" s="29">
        <f t="shared" si="17"/>
        <v>0</v>
      </c>
      <c r="J73" s="29">
        <f t="shared" si="17"/>
        <v>0</v>
      </c>
      <c r="K73" s="29">
        <f t="shared" si="17"/>
        <v>0</v>
      </c>
      <c r="L73" s="29">
        <f t="shared" si="17"/>
        <v>0</v>
      </c>
      <c r="M73" s="29">
        <f t="shared" si="17"/>
        <v>0</v>
      </c>
      <c r="N73" s="29">
        <f t="shared" si="17"/>
        <v>0</v>
      </c>
      <c r="O73" s="29">
        <f t="shared" si="17"/>
        <v>0</v>
      </c>
      <c r="P73" s="29">
        <f t="shared" si="17"/>
        <v>0</v>
      </c>
      <c r="Q73" s="29">
        <f t="shared" si="17"/>
        <v>0</v>
      </c>
      <c r="R73" s="29">
        <f t="shared" si="17"/>
        <v>0</v>
      </c>
      <c r="S73" s="29">
        <f t="shared" si="17"/>
        <v>0</v>
      </c>
      <c r="T73" s="29">
        <f t="shared" si="17"/>
        <v>0</v>
      </c>
      <c r="U73" s="29">
        <f t="shared" si="17"/>
        <v>0</v>
      </c>
      <c r="V73" s="29">
        <f t="shared" si="17"/>
        <v>0</v>
      </c>
      <c r="W73" s="29">
        <f t="shared" si="17"/>
        <v>0</v>
      </c>
      <c r="X73" s="29">
        <f t="shared" si="17"/>
        <v>0</v>
      </c>
      <c r="Y73" s="29">
        <f t="shared" si="17"/>
        <v>0</v>
      </c>
      <c r="Z73" s="29">
        <f t="shared" si="17"/>
        <v>0</v>
      </c>
      <c r="AA73" s="29">
        <f t="shared" si="18"/>
        <v>0</v>
      </c>
      <c r="AB73" s="29">
        <f t="shared" si="18"/>
        <v>0</v>
      </c>
      <c r="AC73" s="29">
        <f t="shared" si="18"/>
        <v>0</v>
      </c>
      <c r="AD73" s="29">
        <f t="shared" si="18"/>
        <v>0</v>
      </c>
      <c r="AE73" s="29">
        <f t="shared" si="18"/>
        <v>0</v>
      </c>
      <c r="AF73" s="29">
        <f t="shared" si="18"/>
        <v>0</v>
      </c>
      <c r="AG73" s="29">
        <f t="shared" si="18"/>
        <v>0</v>
      </c>
      <c r="AH73" s="29">
        <f t="shared" si="18"/>
        <v>0</v>
      </c>
      <c r="AI73" s="29">
        <f t="shared" si="18"/>
        <v>0</v>
      </c>
      <c r="AJ73" s="29">
        <f t="shared" si="18"/>
        <v>0</v>
      </c>
      <c r="AK73" s="29">
        <f t="shared" si="18"/>
        <v>0</v>
      </c>
      <c r="AL73" s="29">
        <f t="shared" si="18"/>
        <v>0</v>
      </c>
      <c r="AM73" s="29">
        <f t="shared" si="18"/>
        <v>0</v>
      </c>
      <c r="AN73" s="30">
        <f t="shared" si="16"/>
        <v>0</v>
      </c>
      <c r="AO73" s="30">
        <f t="shared" si="16"/>
        <v>0</v>
      </c>
      <c r="AP73" s="30">
        <f t="shared" si="16"/>
        <v>0</v>
      </c>
      <c r="AQ73" s="30">
        <f t="shared" si="16"/>
        <v>0</v>
      </c>
      <c r="AR73" s="30">
        <f t="shared" si="16"/>
        <v>0</v>
      </c>
      <c r="AS73" s="30">
        <f t="shared" si="16"/>
        <v>0</v>
      </c>
      <c r="AT73" s="30">
        <f t="shared" si="16"/>
        <v>0</v>
      </c>
      <c r="AU73" s="30">
        <f t="shared" si="16"/>
        <v>0</v>
      </c>
      <c r="AV73" s="30">
        <f t="shared" si="16"/>
        <v>0</v>
      </c>
      <c r="AW73" s="30">
        <f t="shared" si="16"/>
        <v>0</v>
      </c>
      <c r="AX73" s="30">
        <f t="shared" si="16"/>
        <v>0</v>
      </c>
      <c r="AY73" s="30">
        <f t="shared" si="15"/>
        <v>0</v>
      </c>
    </row>
    <row r="74" spans="1:51" ht="15.5" x14ac:dyDescent="0.35">
      <c r="A74" s="31"/>
      <c r="B74" s="38"/>
      <c r="C74" s="32"/>
      <c r="D74" s="33"/>
      <c r="E74" s="34"/>
      <c r="F74" s="35"/>
      <c r="G74" s="46"/>
      <c r="H74" s="37">
        <f t="shared" si="19"/>
        <v>13865.780000000002</v>
      </c>
      <c r="I74" s="29">
        <f t="shared" si="17"/>
        <v>0</v>
      </c>
      <c r="J74" s="29">
        <f t="shared" si="17"/>
        <v>0</v>
      </c>
      <c r="K74" s="29">
        <f t="shared" si="17"/>
        <v>0</v>
      </c>
      <c r="L74" s="29">
        <f t="shared" si="17"/>
        <v>0</v>
      </c>
      <c r="M74" s="29">
        <f t="shared" si="17"/>
        <v>0</v>
      </c>
      <c r="N74" s="29">
        <f t="shared" si="17"/>
        <v>0</v>
      </c>
      <c r="O74" s="29">
        <f t="shared" si="17"/>
        <v>0</v>
      </c>
      <c r="P74" s="29">
        <f t="shared" si="17"/>
        <v>0</v>
      </c>
      <c r="Q74" s="29">
        <f t="shared" si="17"/>
        <v>0</v>
      </c>
      <c r="R74" s="29">
        <f t="shared" si="17"/>
        <v>0</v>
      </c>
      <c r="S74" s="29">
        <f t="shared" si="17"/>
        <v>0</v>
      </c>
      <c r="T74" s="29">
        <f t="shared" si="17"/>
        <v>0</v>
      </c>
      <c r="U74" s="29">
        <f t="shared" si="17"/>
        <v>0</v>
      </c>
      <c r="V74" s="29">
        <f t="shared" si="17"/>
        <v>0</v>
      </c>
      <c r="W74" s="29">
        <f t="shared" si="17"/>
        <v>0</v>
      </c>
      <c r="X74" s="29">
        <f t="shared" si="17"/>
        <v>0</v>
      </c>
      <c r="Y74" s="29">
        <f t="shared" si="17"/>
        <v>0</v>
      </c>
      <c r="Z74" s="29">
        <f t="shared" si="17"/>
        <v>0</v>
      </c>
      <c r="AA74" s="29">
        <f t="shared" si="18"/>
        <v>0</v>
      </c>
      <c r="AB74" s="29">
        <f t="shared" si="18"/>
        <v>0</v>
      </c>
      <c r="AC74" s="29">
        <f t="shared" si="18"/>
        <v>0</v>
      </c>
      <c r="AD74" s="29">
        <f t="shared" si="18"/>
        <v>0</v>
      </c>
      <c r="AE74" s="29">
        <f t="shared" si="18"/>
        <v>0</v>
      </c>
      <c r="AF74" s="29">
        <f t="shared" si="18"/>
        <v>0</v>
      </c>
      <c r="AG74" s="29">
        <f t="shared" si="18"/>
        <v>0</v>
      </c>
      <c r="AH74" s="29">
        <f t="shared" si="18"/>
        <v>0</v>
      </c>
      <c r="AI74" s="29">
        <f t="shared" si="18"/>
        <v>0</v>
      </c>
      <c r="AJ74" s="29">
        <f t="shared" si="18"/>
        <v>0</v>
      </c>
      <c r="AK74" s="29">
        <f t="shared" si="18"/>
        <v>0</v>
      </c>
      <c r="AL74" s="29">
        <f t="shared" si="18"/>
        <v>0</v>
      </c>
      <c r="AM74" s="29">
        <f t="shared" si="18"/>
        <v>0</v>
      </c>
      <c r="AN74" s="30">
        <f t="shared" si="16"/>
        <v>0</v>
      </c>
      <c r="AO74" s="30">
        <f t="shared" si="16"/>
        <v>0</v>
      </c>
      <c r="AP74" s="30">
        <f t="shared" si="16"/>
        <v>0</v>
      </c>
      <c r="AQ74" s="30">
        <f t="shared" si="16"/>
        <v>0</v>
      </c>
      <c r="AR74" s="30">
        <f t="shared" si="16"/>
        <v>0</v>
      </c>
      <c r="AS74" s="30">
        <f t="shared" si="16"/>
        <v>0</v>
      </c>
      <c r="AT74" s="30">
        <f t="shared" si="16"/>
        <v>0</v>
      </c>
      <c r="AU74" s="30">
        <f t="shared" si="16"/>
        <v>0</v>
      </c>
      <c r="AV74" s="30">
        <f t="shared" si="16"/>
        <v>0</v>
      </c>
      <c r="AW74" s="30">
        <f t="shared" si="16"/>
        <v>0</v>
      </c>
      <c r="AX74" s="30">
        <f t="shared" si="16"/>
        <v>0</v>
      </c>
      <c r="AY74" s="30">
        <f t="shared" si="15"/>
        <v>0</v>
      </c>
    </row>
    <row r="75" spans="1:51" ht="15.5" x14ac:dyDescent="0.35">
      <c r="A75" s="31"/>
      <c r="B75" s="38"/>
      <c r="C75" s="32"/>
      <c r="D75" s="33"/>
      <c r="E75" s="34"/>
      <c r="F75" s="35"/>
      <c r="G75" s="46"/>
      <c r="H75" s="37">
        <f t="shared" si="19"/>
        <v>13865.780000000002</v>
      </c>
      <c r="I75" s="29">
        <f t="shared" si="17"/>
        <v>0</v>
      </c>
      <c r="J75" s="29">
        <f t="shared" si="17"/>
        <v>0</v>
      </c>
      <c r="K75" s="29">
        <f t="shared" si="17"/>
        <v>0</v>
      </c>
      <c r="L75" s="29">
        <f t="shared" si="17"/>
        <v>0</v>
      </c>
      <c r="M75" s="29">
        <f t="shared" si="17"/>
        <v>0</v>
      </c>
      <c r="N75" s="29">
        <f t="shared" si="17"/>
        <v>0</v>
      </c>
      <c r="O75" s="29">
        <f t="shared" si="17"/>
        <v>0</v>
      </c>
      <c r="P75" s="29">
        <f t="shared" si="17"/>
        <v>0</v>
      </c>
      <c r="Q75" s="29">
        <f t="shared" si="17"/>
        <v>0</v>
      </c>
      <c r="R75" s="29">
        <f t="shared" si="17"/>
        <v>0</v>
      </c>
      <c r="S75" s="29">
        <f t="shared" si="17"/>
        <v>0</v>
      </c>
      <c r="T75" s="29">
        <f t="shared" si="17"/>
        <v>0</v>
      </c>
      <c r="U75" s="29">
        <f t="shared" si="17"/>
        <v>0</v>
      </c>
      <c r="V75" s="29">
        <f t="shared" si="17"/>
        <v>0</v>
      </c>
      <c r="W75" s="29">
        <f t="shared" si="17"/>
        <v>0</v>
      </c>
      <c r="X75" s="29">
        <f t="shared" si="17"/>
        <v>0</v>
      </c>
      <c r="Y75" s="29">
        <f t="shared" si="17"/>
        <v>0</v>
      </c>
      <c r="Z75" s="29">
        <f t="shared" si="17"/>
        <v>0</v>
      </c>
      <c r="AA75" s="29">
        <f t="shared" si="18"/>
        <v>0</v>
      </c>
      <c r="AB75" s="29">
        <f t="shared" si="18"/>
        <v>0</v>
      </c>
      <c r="AC75" s="29">
        <f t="shared" si="18"/>
        <v>0</v>
      </c>
      <c r="AD75" s="29">
        <f t="shared" si="18"/>
        <v>0</v>
      </c>
      <c r="AE75" s="29">
        <f t="shared" si="18"/>
        <v>0</v>
      </c>
      <c r="AF75" s="29">
        <f t="shared" si="18"/>
        <v>0</v>
      </c>
      <c r="AG75" s="29">
        <f t="shared" si="18"/>
        <v>0</v>
      </c>
      <c r="AH75" s="29">
        <f t="shared" si="18"/>
        <v>0</v>
      </c>
      <c r="AI75" s="29">
        <f t="shared" si="18"/>
        <v>0</v>
      </c>
      <c r="AJ75" s="29">
        <f t="shared" si="18"/>
        <v>0</v>
      </c>
      <c r="AK75" s="29">
        <f t="shared" si="18"/>
        <v>0</v>
      </c>
      <c r="AL75" s="29">
        <f t="shared" si="18"/>
        <v>0</v>
      </c>
      <c r="AM75" s="29">
        <f t="shared" si="18"/>
        <v>0</v>
      </c>
      <c r="AN75" s="30">
        <f t="shared" si="16"/>
        <v>0</v>
      </c>
      <c r="AO75" s="30">
        <f t="shared" si="16"/>
        <v>0</v>
      </c>
      <c r="AP75" s="30">
        <f t="shared" si="16"/>
        <v>0</v>
      </c>
      <c r="AQ75" s="30">
        <f t="shared" si="16"/>
        <v>0</v>
      </c>
      <c r="AR75" s="30">
        <f t="shared" si="16"/>
        <v>0</v>
      </c>
      <c r="AS75" s="30">
        <f t="shared" si="16"/>
        <v>0</v>
      </c>
      <c r="AT75" s="30">
        <f t="shared" si="16"/>
        <v>0</v>
      </c>
      <c r="AU75" s="30">
        <f t="shared" si="16"/>
        <v>0</v>
      </c>
      <c r="AV75" s="30">
        <f t="shared" si="16"/>
        <v>0</v>
      </c>
      <c r="AW75" s="30">
        <f t="shared" si="16"/>
        <v>0</v>
      </c>
      <c r="AX75" s="30">
        <f t="shared" si="16"/>
        <v>0</v>
      </c>
      <c r="AY75" s="30">
        <f t="shared" si="15"/>
        <v>0</v>
      </c>
    </row>
    <row r="76" spans="1:51" ht="15.5" x14ac:dyDescent="0.35">
      <c r="A76" s="31"/>
      <c r="B76" s="38"/>
      <c r="C76" s="32"/>
      <c r="D76" s="33"/>
      <c r="E76" s="34"/>
      <c r="F76" s="35"/>
      <c r="G76" s="46"/>
      <c r="H76" s="37">
        <f t="shared" si="19"/>
        <v>13865.780000000002</v>
      </c>
      <c r="I76" s="29">
        <f t="shared" si="17"/>
        <v>0</v>
      </c>
      <c r="J76" s="29">
        <f t="shared" si="17"/>
        <v>0</v>
      </c>
      <c r="K76" s="29">
        <f t="shared" si="17"/>
        <v>0</v>
      </c>
      <c r="L76" s="29">
        <f t="shared" si="17"/>
        <v>0</v>
      </c>
      <c r="M76" s="29">
        <f t="shared" si="17"/>
        <v>0</v>
      </c>
      <c r="N76" s="29">
        <f t="shared" si="17"/>
        <v>0</v>
      </c>
      <c r="O76" s="29">
        <f t="shared" si="17"/>
        <v>0</v>
      </c>
      <c r="P76" s="29">
        <f t="shared" si="17"/>
        <v>0</v>
      </c>
      <c r="Q76" s="29">
        <f t="shared" si="17"/>
        <v>0</v>
      </c>
      <c r="R76" s="29">
        <f t="shared" si="17"/>
        <v>0</v>
      </c>
      <c r="S76" s="29">
        <f t="shared" si="17"/>
        <v>0</v>
      </c>
      <c r="T76" s="29">
        <f t="shared" si="17"/>
        <v>0</v>
      </c>
      <c r="U76" s="29">
        <f t="shared" si="17"/>
        <v>0</v>
      </c>
      <c r="V76" s="29">
        <f t="shared" si="17"/>
        <v>0</v>
      </c>
      <c r="W76" s="29">
        <f t="shared" si="17"/>
        <v>0</v>
      </c>
      <c r="X76" s="29">
        <f t="shared" si="17"/>
        <v>0</v>
      </c>
      <c r="Y76" s="29">
        <f t="shared" si="17"/>
        <v>0</v>
      </c>
      <c r="Z76" s="29">
        <f t="shared" si="17"/>
        <v>0</v>
      </c>
      <c r="AA76" s="29">
        <f t="shared" si="18"/>
        <v>0</v>
      </c>
      <c r="AB76" s="29">
        <f t="shared" si="18"/>
        <v>0</v>
      </c>
      <c r="AC76" s="29">
        <f t="shared" si="18"/>
        <v>0</v>
      </c>
      <c r="AD76" s="29">
        <f t="shared" si="18"/>
        <v>0</v>
      </c>
      <c r="AE76" s="29">
        <f t="shared" si="18"/>
        <v>0</v>
      </c>
      <c r="AF76" s="29">
        <f t="shared" si="18"/>
        <v>0</v>
      </c>
      <c r="AG76" s="29">
        <f t="shared" si="18"/>
        <v>0</v>
      </c>
      <c r="AH76" s="29">
        <f t="shared" si="18"/>
        <v>0</v>
      </c>
      <c r="AI76" s="29">
        <f t="shared" si="18"/>
        <v>0</v>
      </c>
      <c r="AJ76" s="29">
        <f t="shared" si="18"/>
        <v>0</v>
      </c>
      <c r="AK76" s="29">
        <f t="shared" si="18"/>
        <v>0</v>
      </c>
      <c r="AL76" s="29">
        <f t="shared" si="18"/>
        <v>0</v>
      </c>
      <c r="AM76" s="29">
        <f t="shared" si="18"/>
        <v>0</v>
      </c>
      <c r="AN76" s="30">
        <f t="shared" si="16"/>
        <v>0</v>
      </c>
      <c r="AO76" s="30">
        <f t="shared" si="16"/>
        <v>0</v>
      </c>
      <c r="AP76" s="30">
        <f t="shared" si="16"/>
        <v>0</v>
      </c>
      <c r="AQ76" s="30">
        <f t="shared" si="16"/>
        <v>0</v>
      </c>
      <c r="AR76" s="30">
        <f t="shared" si="16"/>
        <v>0</v>
      </c>
      <c r="AS76" s="30">
        <f t="shared" si="16"/>
        <v>0</v>
      </c>
      <c r="AT76" s="30">
        <f t="shared" si="16"/>
        <v>0</v>
      </c>
      <c r="AU76" s="30">
        <f t="shared" si="16"/>
        <v>0</v>
      </c>
      <c r="AV76" s="30">
        <f t="shared" si="16"/>
        <v>0</v>
      </c>
      <c r="AW76" s="30">
        <f t="shared" si="16"/>
        <v>0</v>
      </c>
      <c r="AX76" s="30">
        <f t="shared" si="16"/>
        <v>0</v>
      </c>
      <c r="AY76" s="30">
        <f t="shared" si="15"/>
        <v>0</v>
      </c>
    </row>
    <row r="77" spans="1:51" ht="15.5" x14ac:dyDescent="0.35">
      <c r="A77" s="31"/>
      <c r="B77" s="38"/>
      <c r="C77" s="32"/>
      <c r="D77" s="33"/>
      <c r="E77" s="34"/>
      <c r="F77" s="35"/>
      <c r="G77" s="46"/>
      <c r="H77" s="37">
        <f t="shared" si="19"/>
        <v>13865.780000000002</v>
      </c>
      <c r="I77" s="29">
        <f t="shared" si="17"/>
        <v>0</v>
      </c>
      <c r="J77" s="29">
        <f t="shared" si="17"/>
        <v>0</v>
      </c>
      <c r="K77" s="29">
        <f t="shared" si="17"/>
        <v>0</v>
      </c>
      <c r="L77" s="29">
        <f t="shared" si="17"/>
        <v>0</v>
      </c>
      <c r="M77" s="29">
        <f t="shared" si="17"/>
        <v>0</v>
      </c>
      <c r="N77" s="29">
        <f t="shared" si="17"/>
        <v>0</v>
      </c>
      <c r="O77" s="29">
        <f t="shared" si="17"/>
        <v>0</v>
      </c>
      <c r="P77" s="29">
        <f t="shared" si="17"/>
        <v>0</v>
      </c>
      <c r="Q77" s="29">
        <f t="shared" si="17"/>
        <v>0</v>
      </c>
      <c r="R77" s="29">
        <f t="shared" si="17"/>
        <v>0</v>
      </c>
      <c r="S77" s="29">
        <f t="shared" si="17"/>
        <v>0</v>
      </c>
      <c r="T77" s="29">
        <f t="shared" si="17"/>
        <v>0</v>
      </c>
      <c r="U77" s="29">
        <f t="shared" si="17"/>
        <v>0</v>
      </c>
      <c r="V77" s="29">
        <f t="shared" si="17"/>
        <v>0</v>
      </c>
      <c r="W77" s="29">
        <f t="shared" si="17"/>
        <v>0</v>
      </c>
      <c r="X77" s="29">
        <f t="shared" si="17"/>
        <v>0</v>
      </c>
      <c r="Y77" s="29">
        <f t="shared" si="17"/>
        <v>0</v>
      </c>
      <c r="Z77" s="29">
        <f t="shared" si="17"/>
        <v>0</v>
      </c>
      <c r="AA77" s="29">
        <f t="shared" si="18"/>
        <v>0</v>
      </c>
      <c r="AB77" s="29">
        <f t="shared" si="18"/>
        <v>0</v>
      </c>
      <c r="AC77" s="29">
        <f t="shared" si="18"/>
        <v>0</v>
      </c>
      <c r="AD77" s="29">
        <f t="shared" si="18"/>
        <v>0</v>
      </c>
      <c r="AE77" s="29">
        <f t="shared" si="18"/>
        <v>0</v>
      </c>
      <c r="AF77" s="29">
        <f t="shared" si="18"/>
        <v>0</v>
      </c>
      <c r="AG77" s="29">
        <f t="shared" si="18"/>
        <v>0</v>
      </c>
      <c r="AH77" s="29">
        <f t="shared" si="18"/>
        <v>0</v>
      </c>
      <c r="AI77" s="29">
        <f t="shared" si="18"/>
        <v>0</v>
      </c>
      <c r="AJ77" s="29">
        <f t="shared" si="18"/>
        <v>0</v>
      </c>
      <c r="AK77" s="29">
        <f t="shared" si="18"/>
        <v>0</v>
      </c>
      <c r="AL77" s="29">
        <f t="shared" si="18"/>
        <v>0</v>
      </c>
      <c r="AM77" s="29">
        <f t="shared" si="18"/>
        <v>0</v>
      </c>
      <c r="AN77" s="30">
        <f t="shared" si="16"/>
        <v>0</v>
      </c>
      <c r="AO77" s="30">
        <f t="shared" si="16"/>
        <v>0</v>
      </c>
      <c r="AP77" s="30">
        <f t="shared" si="16"/>
        <v>0</v>
      </c>
      <c r="AQ77" s="30">
        <f t="shared" si="16"/>
        <v>0</v>
      </c>
      <c r="AR77" s="30">
        <f t="shared" si="16"/>
        <v>0</v>
      </c>
      <c r="AS77" s="30">
        <f t="shared" si="16"/>
        <v>0</v>
      </c>
      <c r="AT77" s="30">
        <f t="shared" si="16"/>
        <v>0</v>
      </c>
      <c r="AU77" s="30">
        <f t="shared" si="16"/>
        <v>0</v>
      </c>
      <c r="AV77" s="30">
        <f t="shared" si="16"/>
        <v>0</v>
      </c>
      <c r="AW77" s="30">
        <f t="shared" si="16"/>
        <v>0</v>
      </c>
      <c r="AX77" s="30">
        <f t="shared" si="16"/>
        <v>0</v>
      </c>
      <c r="AY77" s="30">
        <f t="shared" si="15"/>
        <v>0</v>
      </c>
    </row>
    <row r="78" spans="1:51" ht="15.5" x14ac:dyDescent="0.35">
      <c r="A78" s="31"/>
      <c r="B78" s="38"/>
      <c r="C78" s="32"/>
      <c r="D78" s="33"/>
      <c r="E78" s="34"/>
      <c r="F78" s="35"/>
      <c r="G78" s="46"/>
      <c r="H78" s="37">
        <f t="shared" si="19"/>
        <v>13865.780000000002</v>
      </c>
      <c r="I78" s="29">
        <f t="shared" si="17"/>
        <v>0</v>
      </c>
      <c r="J78" s="29">
        <f t="shared" si="17"/>
        <v>0</v>
      </c>
      <c r="K78" s="29">
        <f t="shared" si="17"/>
        <v>0</v>
      </c>
      <c r="L78" s="29">
        <f t="shared" si="17"/>
        <v>0</v>
      </c>
      <c r="M78" s="29">
        <f t="shared" si="17"/>
        <v>0</v>
      </c>
      <c r="N78" s="29">
        <f t="shared" si="17"/>
        <v>0</v>
      </c>
      <c r="O78" s="29">
        <f t="shared" si="17"/>
        <v>0</v>
      </c>
      <c r="P78" s="29">
        <f t="shared" si="17"/>
        <v>0</v>
      </c>
      <c r="Q78" s="29">
        <f t="shared" si="17"/>
        <v>0</v>
      </c>
      <c r="R78" s="29">
        <f t="shared" si="17"/>
        <v>0</v>
      </c>
      <c r="S78" s="29">
        <f t="shared" si="17"/>
        <v>0</v>
      </c>
      <c r="T78" s="29">
        <f t="shared" si="17"/>
        <v>0</v>
      </c>
      <c r="U78" s="29">
        <f t="shared" si="17"/>
        <v>0</v>
      </c>
      <c r="V78" s="29">
        <f t="shared" si="17"/>
        <v>0</v>
      </c>
      <c r="W78" s="29">
        <f t="shared" si="17"/>
        <v>0</v>
      </c>
      <c r="X78" s="29">
        <f t="shared" si="17"/>
        <v>0</v>
      </c>
      <c r="Y78" s="29">
        <f t="shared" si="17"/>
        <v>0</v>
      </c>
      <c r="Z78" s="29">
        <f t="shared" si="17"/>
        <v>0</v>
      </c>
      <c r="AA78" s="29">
        <f t="shared" si="18"/>
        <v>0</v>
      </c>
      <c r="AB78" s="29">
        <f t="shared" si="18"/>
        <v>0</v>
      </c>
      <c r="AC78" s="29">
        <f t="shared" si="18"/>
        <v>0</v>
      </c>
      <c r="AD78" s="29">
        <f t="shared" si="18"/>
        <v>0</v>
      </c>
      <c r="AE78" s="29">
        <f t="shared" si="18"/>
        <v>0</v>
      </c>
      <c r="AF78" s="29">
        <f t="shared" si="18"/>
        <v>0</v>
      </c>
      <c r="AG78" s="29">
        <f t="shared" si="18"/>
        <v>0</v>
      </c>
      <c r="AH78" s="29">
        <f t="shared" si="18"/>
        <v>0</v>
      </c>
      <c r="AI78" s="29">
        <f t="shared" si="18"/>
        <v>0</v>
      </c>
      <c r="AJ78" s="29">
        <f t="shared" si="18"/>
        <v>0</v>
      </c>
      <c r="AK78" s="29">
        <f t="shared" si="18"/>
        <v>0</v>
      </c>
      <c r="AL78" s="29">
        <f t="shared" si="18"/>
        <v>0</v>
      </c>
      <c r="AM78" s="29">
        <f t="shared" si="18"/>
        <v>0</v>
      </c>
      <c r="AN78" s="30">
        <f t="shared" si="16"/>
        <v>0</v>
      </c>
      <c r="AO78" s="30">
        <f t="shared" si="16"/>
        <v>0</v>
      </c>
      <c r="AP78" s="30">
        <f t="shared" si="16"/>
        <v>0</v>
      </c>
      <c r="AQ78" s="30">
        <f t="shared" si="16"/>
        <v>0</v>
      </c>
      <c r="AR78" s="30">
        <f t="shared" si="16"/>
        <v>0</v>
      </c>
      <c r="AS78" s="30">
        <f t="shared" si="16"/>
        <v>0</v>
      </c>
      <c r="AT78" s="30">
        <f t="shared" si="16"/>
        <v>0</v>
      </c>
      <c r="AU78" s="30">
        <f t="shared" si="16"/>
        <v>0</v>
      </c>
      <c r="AV78" s="30">
        <f t="shared" si="16"/>
        <v>0</v>
      </c>
      <c r="AW78" s="30">
        <f t="shared" si="16"/>
        <v>0</v>
      </c>
      <c r="AX78" s="30">
        <f t="shared" si="16"/>
        <v>0</v>
      </c>
      <c r="AY78" s="30">
        <f t="shared" si="15"/>
        <v>0</v>
      </c>
    </row>
    <row r="79" spans="1:51" ht="15.5" x14ac:dyDescent="0.35">
      <c r="A79" s="31"/>
      <c r="B79" s="38"/>
      <c r="C79" s="32"/>
      <c r="D79" s="33"/>
      <c r="E79" s="34"/>
      <c r="F79" s="35"/>
      <c r="G79" s="46"/>
      <c r="H79" s="37">
        <f t="shared" si="19"/>
        <v>13865.780000000002</v>
      </c>
      <c r="I79" s="29">
        <f t="shared" si="17"/>
        <v>0</v>
      </c>
      <c r="J79" s="29">
        <f t="shared" si="17"/>
        <v>0</v>
      </c>
      <c r="K79" s="29">
        <f t="shared" si="17"/>
        <v>0</v>
      </c>
      <c r="L79" s="29">
        <f t="shared" si="17"/>
        <v>0</v>
      </c>
      <c r="M79" s="29">
        <f t="shared" si="17"/>
        <v>0</v>
      </c>
      <c r="N79" s="29">
        <f t="shared" si="17"/>
        <v>0</v>
      </c>
      <c r="O79" s="29">
        <f t="shared" si="17"/>
        <v>0</v>
      </c>
      <c r="P79" s="29">
        <f t="shared" si="17"/>
        <v>0</v>
      </c>
      <c r="Q79" s="29">
        <f t="shared" si="17"/>
        <v>0</v>
      </c>
      <c r="R79" s="29">
        <f t="shared" si="17"/>
        <v>0</v>
      </c>
      <c r="S79" s="29">
        <f t="shared" si="17"/>
        <v>0</v>
      </c>
      <c r="T79" s="29">
        <f t="shared" si="17"/>
        <v>0</v>
      </c>
      <c r="U79" s="29">
        <f t="shared" si="17"/>
        <v>0</v>
      </c>
      <c r="V79" s="29">
        <f t="shared" si="17"/>
        <v>0</v>
      </c>
      <c r="W79" s="29">
        <f t="shared" si="17"/>
        <v>0</v>
      </c>
      <c r="X79" s="29">
        <f t="shared" si="17"/>
        <v>0</v>
      </c>
      <c r="Y79" s="29">
        <f t="shared" si="17"/>
        <v>0</v>
      </c>
      <c r="Z79" s="29">
        <f t="shared" si="17"/>
        <v>0</v>
      </c>
      <c r="AA79" s="29">
        <f t="shared" si="18"/>
        <v>0</v>
      </c>
      <c r="AB79" s="29">
        <f t="shared" si="18"/>
        <v>0</v>
      </c>
      <c r="AC79" s="29">
        <f t="shared" si="18"/>
        <v>0</v>
      </c>
      <c r="AD79" s="29">
        <f t="shared" si="18"/>
        <v>0</v>
      </c>
      <c r="AE79" s="29">
        <f t="shared" si="18"/>
        <v>0</v>
      </c>
      <c r="AF79" s="29">
        <f t="shared" si="18"/>
        <v>0</v>
      </c>
      <c r="AG79" s="29">
        <f t="shared" si="18"/>
        <v>0</v>
      </c>
      <c r="AH79" s="29">
        <f t="shared" si="18"/>
        <v>0</v>
      </c>
      <c r="AI79" s="29">
        <f t="shared" si="18"/>
        <v>0</v>
      </c>
      <c r="AJ79" s="29">
        <f t="shared" si="18"/>
        <v>0</v>
      </c>
      <c r="AK79" s="29">
        <f t="shared" si="18"/>
        <v>0</v>
      </c>
      <c r="AL79" s="29">
        <f t="shared" si="18"/>
        <v>0</v>
      </c>
      <c r="AM79" s="29">
        <f t="shared" si="18"/>
        <v>0</v>
      </c>
      <c r="AN79" s="30">
        <f t="shared" si="16"/>
        <v>0</v>
      </c>
      <c r="AO79" s="30">
        <f t="shared" si="16"/>
        <v>0</v>
      </c>
      <c r="AP79" s="30">
        <f t="shared" si="16"/>
        <v>0</v>
      </c>
      <c r="AQ79" s="30">
        <f t="shared" si="16"/>
        <v>0</v>
      </c>
      <c r="AR79" s="30">
        <f t="shared" si="16"/>
        <v>0</v>
      </c>
      <c r="AS79" s="30">
        <f t="shared" si="16"/>
        <v>0</v>
      </c>
      <c r="AT79" s="30">
        <f t="shared" si="16"/>
        <v>0</v>
      </c>
      <c r="AU79" s="30">
        <f t="shared" si="16"/>
        <v>0</v>
      </c>
      <c r="AV79" s="30">
        <f t="shared" si="16"/>
        <v>0</v>
      </c>
      <c r="AW79" s="30">
        <f t="shared" si="16"/>
        <v>0</v>
      </c>
      <c r="AX79" s="30">
        <f t="shared" si="16"/>
        <v>0</v>
      </c>
      <c r="AY79" s="30">
        <f t="shared" si="15"/>
        <v>0</v>
      </c>
    </row>
    <row r="80" spans="1:51" ht="15.5" x14ac:dyDescent="0.35">
      <c r="A80" s="31"/>
      <c r="B80" s="38"/>
      <c r="C80" s="32"/>
      <c r="D80" s="33"/>
      <c r="E80" s="34"/>
      <c r="F80" s="35"/>
      <c r="G80" s="46"/>
      <c r="H80" s="37">
        <f t="shared" si="19"/>
        <v>13865.780000000002</v>
      </c>
      <c r="I80" s="29">
        <f t="shared" si="17"/>
        <v>0</v>
      </c>
      <c r="J80" s="29">
        <f t="shared" si="17"/>
        <v>0</v>
      </c>
      <c r="K80" s="29">
        <f t="shared" si="17"/>
        <v>0</v>
      </c>
      <c r="L80" s="29">
        <f t="shared" si="17"/>
        <v>0</v>
      </c>
      <c r="M80" s="29">
        <f t="shared" si="17"/>
        <v>0</v>
      </c>
      <c r="N80" s="29">
        <f t="shared" si="17"/>
        <v>0</v>
      </c>
      <c r="O80" s="29">
        <f t="shared" si="17"/>
        <v>0</v>
      </c>
      <c r="P80" s="29">
        <f t="shared" si="17"/>
        <v>0</v>
      </c>
      <c r="Q80" s="29">
        <f t="shared" si="17"/>
        <v>0</v>
      </c>
      <c r="R80" s="29">
        <f t="shared" si="17"/>
        <v>0</v>
      </c>
      <c r="S80" s="29">
        <f t="shared" si="17"/>
        <v>0</v>
      </c>
      <c r="T80" s="29">
        <f t="shared" si="17"/>
        <v>0</v>
      </c>
      <c r="U80" s="29">
        <f t="shared" si="17"/>
        <v>0</v>
      </c>
      <c r="V80" s="29">
        <f t="shared" si="17"/>
        <v>0</v>
      </c>
      <c r="W80" s="29">
        <f t="shared" si="17"/>
        <v>0</v>
      </c>
      <c r="X80" s="29">
        <f t="shared" si="17"/>
        <v>0</v>
      </c>
      <c r="Y80" s="29">
        <f t="shared" si="17"/>
        <v>0</v>
      </c>
      <c r="Z80" s="29">
        <f t="shared" si="17"/>
        <v>0</v>
      </c>
      <c r="AA80" s="29">
        <f t="shared" si="18"/>
        <v>0</v>
      </c>
      <c r="AB80" s="29">
        <f t="shared" si="18"/>
        <v>0</v>
      </c>
      <c r="AC80" s="29">
        <f t="shared" si="18"/>
        <v>0</v>
      </c>
      <c r="AD80" s="29">
        <f t="shared" si="18"/>
        <v>0</v>
      </c>
      <c r="AE80" s="29">
        <f t="shared" si="18"/>
        <v>0</v>
      </c>
      <c r="AF80" s="29">
        <f t="shared" si="18"/>
        <v>0</v>
      </c>
      <c r="AG80" s="29">
        <f t="shared" si="18"/>
        <v>0</v>
      </c>
      <c r="AH80" s="29">
        <f t="shared" si="18"/>
        <v>0</v>
      </c>
      <c r="AI80" s="29">
        <f t="shared" si="18"/>
        <v>0</v>
      </c>
      <c r="AJ80" s="29">
        <f t="shared" si="18"/>
        <v>0</v>
      </c>
      <c r="AK80" s="29">
        <f t="shared" si="18"/>
        <v>0</v>
      </c>
      <c r="AL80" s="29">
        <f t="shared" si="18"/>
        <v>0</v>
      </c>
      <c r="AM80" s="29">
        <f t="shared" si="18"/>
        <v>0</v>
      </c>
      <c r="AN80" s="30">
        <f t="shared" si="16"/>
        <v>0</v>
      </c>
      <c r="AO80" s="30">
        <f t="shared" si="16"/>
        <v>0</v>
      </c>
      <c r="AP80" s="30">
        <f t="shared" si="16"/>
        <v>0</v>
      </c>
      <c r="AQ80" s="30">
        <f t="shared" si="16"/>
        <v>0</v>
      </c>
      <c r="AR80" s="30">
        <f t="shared" si="16"/>
        <v>0</v>
      </c>
      <c r="AS80" s="30">
        <f t="shared" si="16"/>
        <v>0</v>
      </c>
      <c r="AT80" s="30">
        <f t="shared" si="16"/>
        <v>0</v>
      </c>
      <c r="AU80" s="30">
        <f t="shared" si="16"/>
        <v>0</v>
      </c>
      <c r="AV80" s="30">
        <f t="shared" si="16"/>
        <v>0</v>
      </c>
      <c r="AW80" s="30">
        <f t="shared" si="16"/>
        <v>0</v>
      </c>
      <c r="AX80" s="30">
        <f t="shared" si="16"/>
        <v>0</v>
      </c>
      <c r="AY80" s="30">
        <f t="shared" si="15"/>
        <v>0</v>
      </c>
    </row>
    <row r="81" spans="1:51" ht="15.5" x14ac:dyDescent="0.35">
      <c r="A81" s="31"/>
      <c r="B81" s="38"/>
      <c r="C81" s="32"/>
      <c r="D81" s="33"/>
      <c r="E81" s="34"/>
      <c r="F81" s="35"/>
      <c r="G81" s="46"/>
      <c r="H81" s="37">
        <f t="shared" si="19"/>
        <v>13865.780000000002</v>
      </c>
      <c r="I81" s="29">
        <f t="shared" si="17"/>
        <v>0</v>
      </c>
      <c r="J81" s="29">
        <f t="shared" si="17"/>
        <v>0</v>
      </c>
      <c r="K81" s="29">
        <f t="shared" si="17"/>
        <v>0</v>
      </c>
      <c r="L81" s="29">
        <f t="shared" si="17"/>
        <v>0</v>
      </c>
      <c r="M81" s="29">
        <f t="shared" si="17"/>
        <v>0</v>
      </c>
      <c r="N81" s="29">
        <f t="shared" si="17"/>
        <v>0</v>
      </c>
      <c r="O81" s="29">
        <f t="shared" si="17"/>
        <v>0</v>
      </c>
      <c r="P81" s="29">
        <f t="shared" si="17"/>
        <v>0</v>
      </c>
      <c r="Q81" s="29">
        <f t="shared" si="17"/>
        <v>0</v>
      </c>
      <c r="R81" s="29">
        <f t="shared" si="17"/>
        <v>0</v>
      </c>
      <c r="S81" s="29">
        <f t="shared" si="17"/>
        <v>0</v>
      </c>
      <c r="T81" s="29">
        <f t="shared" si="17"/>
        <v>0</v>
      </c>
      <c r="U81" s="29">
        <f t="shared" si="17"/>
        <v>0</v>
      </c>
      <c r="V81" s="29">
        <f t="shared" si="17"/>
        <v>0</v>
      </c>
      <c r="W81" s="29">
        <f t="shared" si="17"/>
        <v>0</v>
      </c>
      <c r="X81" s="29">
        <f t="shared" si="17"/>
        <v>0</v>
      </c>
      <c r="Y81" s="29">
        <f t="shared" si="17"/>
        <v>0</v>
      </c>
      <c r="Z81" s="29">
        <f t="shared" si="17"/>
        <v>0</v>
      </c>
      <c r="AA81" s="29">
        <f t="shared" si="18"/>
        <v>0</v>
      </c>
      <c r="AB81" s="29">
        <f t="shared" si="18"/>
        <v>0</v>
      </c>
      <c r="AC81" s="29">
        <f t="shared" si="18"/>
        <v>0</v>
      </c>
      <c r="AD81" s="29">
        <f t="shared" si="18"/>
        <v>0</v>
      </c>
      <c r="AE81" s="29">
        <f t="shared" si="18"/>
        <v>0</v>
      </c>
      <c r="AF81" s="29">
        <f t="shared" si="18"/>
        <v>0</v>
      </c>
      <c r="AG81" s="29">
        <f t="shared" si="18"/>
        <v>0</v>
      </c>
      <c r="AH81" s="29">
        <f t="shared" si="18"/>
        <v>0</v>
      </c>
      <c r="AI81" s="29">
        <f t="shared" si="18"/>
        <v>0</v>
      </c>
      <c r="AJ81" s="29">
        <f t="shared" si="18"/>
        <v>0</v>
      </c>
      <c r="AK81" s="29">
        <f t="shared" si="18"/>
        <v>0</v>
      </c>
      <c r="AL81" s="29">
        <f t="shared" si="18"/>
        <v>0</v>
      </c>
      <c r="AM81" s="29">
        <f t="shared" si="18"/>
        <v>0</v>
      </c>
      <c r="AN81" s="30">
        <f t="shared" si="16"/>
        <v>0</v>
      </c>
      <c r="AO81" s="30">
        <f t="shared" si="16"/>
        <v>0</v>
      </c>
      <c r="AP81" s="30">
        <f t="shared" si="16"/>
        <v>0</v>
      </c>
      <c r="AQ81" s="30">
        <f t="shared" si="16"/>
        <v>0</v>
      </c>
      <c r="AR81" s="30">
        <f t="shared" si="16"/>
        <v>0</v>
      </c>
      <c r="AS81" s="30">
        <f t="shared" si="16"/>
        <v>0</v>
      </c>
      <c r="AT81" s="30">
        <f t="shared" si="16"/>
        <v>0</v>
      </c>
      <c r="AU81" s="30">
        <f t="shared" si="16"/>
        <v>0</v>
      </c>
      <c r="AV81" s="30">
        <f t="shared" si="16"/>
        <v>0</v>
      </c>
      <c r="AW81" s="30">
        <f t="shared" si="16"/>
        <v>0</v>
      </c>
      <c r="AX81" s="30">
        <f t="shared" si="16"/>
        <v>0</v>
      </c>
      <c r="AY81" s="30">
        <f t="shared" si="15"/>
        <v>0</v>
      </c>
    </row>
    <row r="82" spans="1:51" ht="15.5" x14ac:dyDescent="0.35">
      <c r="A82" s="31"/>
      <c r="B82" s="38"/>
      <c r="C82" s="32"/>
      <c r="D82" s="33"/>
      <c r="E82" s="34"/>
      <c r="F82" s="35"/>
      <c r="G82" s="46"/>
      <c r="H82" s="37">
        <f t="shared" si="19"/>
        <v>13865.780000000002</v>
      </c>
      <c r="I82" s="29">
        <f t="shared" si="17"/>
        <v>0</v>
      </c>
      <c r="J82" s="29">
        <f t="shared" si="17"/>
        <v>0</v>
      </c>
      <c r="K82" s="29">
        <f t="shared" si="17"/>
        <v>0</v>
      </c>
      <c r="L82" s="29">
        <f t="shared" si="17"/>
        <v>0</v>
      </c>
      <c r="M82" s="29">
        <f t="shared" si="17"/>
        <v>0</v>
      </c>
      <c r="N82" s="29">
        <f t="shared" si="17"/>
        <v>0</v>
      </c>
      <c r="O82" s="29">
        <f t="shared" si="17"/>
        <v>0</v>
      </c>
      <c r="P82" s="29">
        <f t="shared" si="17"/>
        <v>0</v>
      </c>
      <c r="Q82" s="29">
        <f t="shared" si="17"/>
        <v>0</v>
      </c>
      <c r="R82" s="29">
        <f t="shared" si="17"/>
        <v>0</v>
      </c>
      <c r="S82" s="29">
        <f t="shared" si="17"/>
        <v>0</v>
      </c>
      <c r="T82" s="29">
        <f t="shared" si="17"/>
        <v>0</v>
      </c>
      <c r="U82" s="29">
        <f t="shared" si="17"/>
        <v>0</v>
      </c>
      <c r="V82" s="29">
        <f t="shared" si="17"/>
        <v>0</v>
      </c>
      <c r="W82" s="29">
        <f t="shared" si="17"/>
        <v>0</v>
      </c>
      <c r="X82" s="29">
        <f t="shared" si="17"/>
        <v>0</v>
      </c>
      <c r="Y82" s="29">
        <f t="shared" si="17"/>
        <v>0</v>
      </c>
      <c r="Z82" s="29">
        <f t="shared" si="17"/>
        <v>0</v>
      </c>
      <c r="AA82" s="29">
        <f t="shared" si="18"/>
        <v>0</v>
      </c>
      <c r="AB82" s="29">
        <f t="shared" si="18"/>
        <v>0</v>
      </c>
      <c r="AC82" s="29">
        <f t="shared" si="18"/>
        <v>0</v>
      </c>
      <c r="AD82" s="29">
        <f t="shared" si="18"/>
        <v>0</v>
      </c>
      <c r="AE82" s="29">
        <f t="shared" si="18"/>
        <v>0</v>
      </c>
      <c r="AF82" s="29">
        <f t="shared" si="18"/>
        <v>0</v>
      </c>
      <c r="AG82" s="29">
        <f t="shared" si="18"/>
        <v>0</v>
      </c>
      <c r="AH82" s="29">
        <f t="shared" si="18"/>
        <v>0</v>
      </c>
      <c r="AI82" s="29">
        <f t="shared" si="18"/>
        <v>0</v>
      </c>
      <c r="AJ82" s="29">
        <f t="shared" si="18"/>
        <v>0</v>
      </c>
      <c r="AK82" s="29">
        <f t="shared" si="18"/>
        <v>0</v>
      </c>
      <c r="AL82" s="29">
        <f t="shared" si="18"/>
        <v>0</v>
      </c>
      <c r="AM82" s="29">
        <f t="shared" si="18"/>
        <v>0</v>
      </c>
      <c r="AN82" s="30">
        <f t="shared" si="16"/>
        <v>0</v>
      </c>
      <c r="AO82" s="30">
        <f t="shared" si="16"/>
        <v>0</v>
      </c>
      <c r="AP82" s="30">
        <f t="shared" si="16"/>
        <v>0</v>
      </c>
      <c r="AQ82" s="30">
        <f t="shared" si="16"/>
        <v>0</v>
      </c>
      <c r="AR82" s="30">
        <f t="shared" si="16"/>
        <v>0</v>
      </c>
      <c r="AS82" s="30">
        <f t="shared" si="16"/>
        <v>0</v>
      </c>
      <c r="AT82" s="30">
        <f t="shared" si="16"/>
        <v>0</v>
      </c>
      <c r="AU82" s="30">
        <f t="shared" si="16"/>
        <v>0</v>
      </c>
      <c r="AV82" s="30">
        <f t="shared" si="16"/>
        <v>0</v>
      </c>
      <c r="AW82" s="30">
        <f t="shared" si="16"/>
        <v>0</v>
      </c>
      <c r="AX82" s="30">
        <f t="shared" si="16"/>
        <v>0</v>
      </c>
      <c r="AY82" s="30">
        <f t="shared" si="15"/>
        <v>0</v>
      </c>
    </row>
    <row r="83" spans="1:51" ht="15.5" x14ac:dyDescent="0.35">
      <c r="A83" s="31"/>
      <c r="B83" s="38"/>
      <c r="C83" s="32"/>
      <c r="D83" s="33"/>
      <c r="E83" s="34"/>
      <c r="F83" s="35"/>
      <c r="G83" s="46"/>
      <c r="H83" s="37">
        <f t="shared" si="19"/>
        <v>13865.780000000002</v>
      </c>
      <c r="I83" s="29">
        <f t="shared" si="17"/>
        <v>0</v>
      </c>
      <c r="J83" s="29">
        <f t="shared" si="17"/>
        <v>0</v>
      </c>
      <c r="K83" s="29">
        <f t="shared" si="17"/>
        <v>0</v>
      </c>
      <c r="L83" s="29">
        <f t="shared" si="17"/>
        <v>0</v>
      </c>
      <c r="M83" s="29">
        <f t="shared" si="17"/>
        <v>0</v>
      </c>
      <c r="N83" s="29">
        <f t="shared" si="17"/>
        <v>0</v>
      </c>
      <c r="O83" s="29">
        <f t="shared" si="17"/>
        <v>0</v>
      </c>
      <c r="P83" s="29">
        <f t="shared" si="17"/>
        <v>0</v>
      </c>
      <c r="Q83" s="29">
        <f t="shared" si="17"/>
        <v>0</v>
      </c>
      <c r="R83" s="29">
        <f t="shared" si="17"/>
        <v>0</v>
      </c>
      <c r="S83" s="29">
        <f t="shared" si="17"/>
        <v>0</v>
      </c>
      <c r="T83" s="29">
        <f t="shared" si="17"/>
        <v>0</v>
      </c>
      <c r="U83" s="29">
        <f t="shared" si="17"/>
        <v>0</v>
      </c>
      <c r="V83" s="29">
        <f t="shared" si="17"/>
        <v>0</v>
      </c>
      <c r="W83" s="29">
        <f t="shared" si="17"/>
        <v>0</v>
      </c>
      <c r="X83" s="29">
        <f t="shared" si="17"/>
        <v>0</v>
      </c>
      <c r="Y83" s="29">
        <f t="shared" si="17"/>
        <v>0</v>
      </c>
      <c r="Z83" s="29">
        <f t="shared" si="17"/>
        <v>0</v>
      </c>
      <c r="AA83" s="29">
        <f t="shared" si="18"/>
        <v>0</v>
      </c>
      <c r="AB83" s="29">
        <f t="shared" si="18"/>
        <v>0</v>
      </c>
      <c r="AC83" s="29">
        <f t="shared" si="18"/>
        <v>0</v>
      </c>
      <c r="AD83" s="29">
        <f t="shared" si="18"/>
        <v>0</v>
      </c>
      <c r="AE83" s="29">
        <f t="shared" si="18"/>
        <v>0</v>
      </c>
      <c r="AF83" s="29">
        <f t="shared" si="18"/>
        <v>0</v>
      </c>
      <c r="AG83" s="29">
        <f t="shared" si="18"/>
        <v>0</v>
      </c>
      <c r="AH83" s="29">
        <f t="shared" si="18"/>
        <v>0</v>
      </c>
      <c r="AI83" s="29">
        <f t="shared" si="18"/>
        <v>0</v>
      </c>
      <c r="AJ83" s="29">
        <f t="shared" si="18"/>
        <v>0</v>
      </c>
      <c r="AK83" s="29">
        <f t="shared" si="18"/>
        <v>0</v>
      </c>
      <c r="AL83" s="29">
        <f t="shared" si="18"/>
        <v>0</v>
      </c>
      <c r="AM83" s="29">
        <f t="shared" si="18"/>
        <v>0</v>
      </c>
      <c r="AN83" s="30">
        <f t="shared" si="16"/>
        <v>0</v>
      </c>
      <c r="AO83" s="30">
        <f t="shared" si="16"/>
        <v>0</v>
      </c>
      <c r="AP83" s="30">
        <f t="shared" si="16"/>
        <v>0</v>
      </c>
      <c r="AQ83" s="30">
        <f t="shared" si="16"/>
        <v>0</v>
      </c>
      <c r="AR83" s="30">
        <f t="shared" si="16"/>
        <v>0</v>
      </c>
      <c r="AS83" s="30">
        <f t="shared" si="16"/>
        <v>0</v>
      </c>
      <c r="AT83" s="30">
        <f t="shared" si="16"/>
        <v>0</v>
      </c>
      <c r="AU83" s="30">
        <f t="shared" si="16"/>
        <v>0</v>
      </c>
      <c r="AV83" s="30">
        <f t="shared" si="16"/>
        <v>0</v>
      </c>
      <c r="AW83" s="30">
        <f t="shared" si="16"/>
        <v>0</v>
      </c>
      <c r="AX83" s="30">
        <f t="shared" si="16"/>
        <v>0</v>
      </c>
      <c r="AY83" s="30">
        <f t="shared" si="15"/>
        <v>0</v>
      </c>
    </row>
    <row r="84" spans="1:51" ht="15.5" x14ac:dyDescent="0.35">
      <c r="A84" s="31"/>
      <c r="B84" s="38"/>
      <c r="C84" s="32"/>
      <c r="D84" s="33"/>
      <c r="E84" s="34"/>
      <c r="F84" s="35"/>
      <c r="G84" s="46"/>
      <c r="H84" s="37">
        <f t="shared" si="19"/>
        <v>13865.780000000002</v>
      </c>
      <c r="I84" s="29">
        <f t="shared" si="17"/>
        <v>0</v>
      </c>
      <c r="J84" s="29">
        <f t="shared" si="17"/>
        <v>0</v>
      </c>
      <c r="K84" s="29">
        <f t="shared" si="17"/>
        <v>0</v>
      </c>
      <c r="L84" s="29">
        <f t="shared" ref="L84:Z91" si="20">IF($C84=L$1,$F84,0)</f>
        <v>0</v>
      </c>
      <c r="M84" s="29">
        <f t="shared" si="20"/>
        <v>0</v>
      </c>
      <c r="N84" s="29">
        <f t="shared" si="20"/>
        <v>0</v>
      </c>
      <c r="O84" s="29">
        <f t="shared" si="20"/>
        <v>0</v>
      </c>
      <c r="P84" s="29">
        <f t="shared" si="20"/>
        <v>0</v>
      </c>
      <c r="Q84" s="29">
        <f t="shared" si="20"/>
        <v>0</v>
      </c>
      <c r="R84" s="29">
        <f t="shared" si="20"/>
        <v>0</v>
      </c>
      <c r="S84" s="29">
        <f t="shared" si="20"/>
        <v>0</v>
      </c>
      <c r="T84" s="29">
        <f t="shared" si="20"/>
        <v>0</v>
      </c>
      <c r="U84" s="29">
        <f t="shared" si="20"/>
        <v>0</v>
      </c>
      <c r="V84" s="29">
        <f t="shared" si="20"/>
        <v>0</v>
      </c>
      <c r="W84" s="29">
        <f t="shared" si="20"/>
        <v>0</v>
      </c>
      <c r="X84" s="29">
        <f t="shared" si="20"/>
        <v>0</v>
      </c>
      <c r="Y84" s="29">
        <f t="shared" si="20"/>
        <v>0</v>
      </c>
      <c r="Z84" s="29">
        <f t="shared" si="20"/>
        <v>0</v>
      </c>
      <c r="AA84" s="29">
        <f t="shared" si="18"/>
        <v>0</v>
      </c>
      <c r="AB84" s="29">
        <f t="shared" si="18"/>
        <v>0</v>
      </c>
      <c r="AC84" s="29">
        <f t="shared" si="18"/>
        <v>0</v>
      </c>
      <c r="AD84" s="29">
        <f t="shared" si="18"/>
        <v>0</v>
      </c>
      <c r="AE84" s="29">
        <f t="shared" si="18"/>
        <v>0</v>
      </c>
      <c r="AF84" s="29">
        <f t="shared" si="18"/>
        <v>0</v>
      </c>
      <c r="AG84" s="29">
        <f t="shared" si="18"/>
        <v>0</v>
      </c>
      <c r="AH84" s="29">
        <f t="shared" si="18"/>
        <v>0</v>
      </c>
      <c r="AI84" s="29">
        <f t="shared" si="18"/>
        <v>0</v>
      </c>
      <c r="AJ84" s="29">
        <f t="shared" si="18"/>
        <v>0</v>
      </c>
      <c r="AK84" s="29">
        <f t="shared" si="18"/>
        <v>0</v>
      </c>
      <c r="AL84" s="29">
        <f t="shared" si="18"/>
        <v>0</v>
      </c>
      <c r="AM84" s="29">
        <f t="shared" si="18"/>
        <v>0</v>
      </c>
      <c r="AN84" s="30">
        <f t="shared" si="16"/>
        <v>0</v>
      </c>
      <c r="AO84" s="30">
        <f t="shared" si="16"/>
        <v>0</v>
      </c>
      <c r="AP84" s="30">
        <f t="shared" si="16"/>
        <v>0</v>
      </c>
      <c r="AQ84" s="30">
        <f t="shared" si="16"/>
        <v>0</v>
      </c>
      <c r="AR84" s="30">
        <f t="shared" si="16"/>
        <v>0</v>
      </c>
      <c r="AS84" s="30">
        <f t="shared" si="16"/>
        <v>0</v>
      </c>
      <c r="AT84" s="30">
        <f t="shared" si="16"/>
        <v>0</v>
      </c>
      <c r="AU84" s="30">
        <f t="shared" si="16"/>
        <v>0</v>
      </c>
      <c r="AV84" s="30">
        <f t="shared" si="16"/>
        <v>0</v>
      </c>
      <c r="AW84" s="30">
        <f t="shared" si="16"/>
        <v>0</v>
      </c>
      <c r="AX84" s="30">
        <f t="shared" si="16"/>
        <v>0</v>
      </c>
      <c r="AY84" s="30">
        <f t="shared" si="15"/>
        <v>0</v>
      </c>
    </row>
    <row r="85" spans="1:51" ht="15.5" x14ac:dyDescent="0.35">
      <c r="A85" s="31"/>
      <c r="B85" s="38"/>
      <c r="C85" s="32"/>
      <c r="D85" s="33"/>
      <c r="E85" s="34"/>
      <c r="F85" s="35"/>
      <c r="G85" s="46"/>
      <c r="H85" s="37">
        <f t="shared" si="19"/>
        <v>13865.780000000002</v>
      </c>
      <c r="I85" s="29">
        <f t="shared" ref="I85:Z91" si="21">IF($C85=I$1,$F85,0)</f>
        <v>0</v>
      </c>
      <c r="J85" s="29">
        <f t="shared" si="21"/>
        <v>0</v>
      </c>
      <c r="K85" s="29">
        <f t="shared" si="21"/>
        <v>0</v>
      </c>
      <c r="L85" s="29">
        <f t="shared" si="21"/>
        <v>0</v>
      </c>
      <c r="M85" s="29">
        <f t="shared" si="21"/>
        <v>0</v>
      </c>
      <c r="N85" s="29">
        <f t="shared" si="21"/>
        <v>0</v>
      </c>
      <c r="O85" s="29">
        <f t="shared" si="21"/>
        <v>0</v>
      </c>
      <c r="P85" s="29">
        <f t="shared" si="21"/>
        <v>0</v>
      </c>
      <c r="Q85" s="29">
        <f t="shared" si="21"/>
        <v>0</v>
      </c>
      <c r="R85" s="29">
        <f t="shared" si="21"/>
        <v>0</v>
      </c>
      <c r="S85" s="29">
        <f t="shared" si="20"/>
        <v>0</v>
      </c>
      <c r="T85" s="29">
        <f t="shared" si="21"/>
        <v>0</v>
      </c>
      <c r="U85" s="29">
        <f t="shared" si="21"/>
        <v>0</v>
      </c>
      <c r="V85" s="29">
        <f t="shared" si="21"/>
        <v>0</v>
      </c>
      <c r="W85" s="29">
        <f t="shared" si="21"/>
        <v>0</v>
      </c>
      <c r="X85" s="29">
        <f t="shared" si="21"/>
        <v>0</v>
      </c>
      <c r="Y85" s="29">
        <f t="shared" si="21"/>
        <v>0</v>
      </c>
      <c r="Z85" s="29">
        <f t="shared" si="21"/>
        <v>0</v>
      </c>
      <c r="AA85" s="29">
        <f t="shared" si="18"/>
        <v>0</v>
      </c>
      <c r="AB85" s="29">
        <f t="shared" si="18"/>
        <v>0</v>
      </c>
      <c r="AC85" s="29">
        <f t="shared" si="18"/>
        <v>0</v>
      </c>
      <c r="AD85" s="29">
        <f t="shared" si="18"/>
        <v>0</v>
      </c>
      <c r="AE85" s="29">
        <f t="shared" si="18"/>
        <v>0</v>
      </c>
      <c r="AF85" s="29">
        <f t="shared" si="18"/>
        <v>0</v>
      </c>
      <c r="AG85" s="29">
        <f t="shared" si="18"/>
        <v>0</v>
      </c>
      <c r="AH85" s="29">
        <f t="shared" si="18"/>
        <v>0</v>
      </c>
      <c r="AI85" s="29">
        <f t="shared" si="18"/>
        <v>0</v>
      </c>
      <c r="AJ85" s="29">
        <f t="shared" si="18"/>
        <v>0</v>
      </c>
      <c r="AK85" s="29">
        <f t="shared" si="18"/>
        <v>0</v>
      </c>
      <c r="AL85" s="29">
        <f t="shared" si="18"/>
        <v>0</v>
      </c>
      <c r="AM85" s="29">
        <f t="shared" si="18"/>
        <v>0</v>
      </c>
      <c r="AN85" s="30">
        <f t="shared" si="16"/>
        <v>0</v>
      </c>
      <c r="AO85" s="30">
        <f t="shared" si="16"/>
        <v>0</v>
      </c>
      <c r="AP85" s="30">
        <f t="shared" si="16"/>
        <v>0</v>
      </c>
      <c r="AQ85" s="30">
        <f t="shared" si="16"/>
        <v>0</v>
      </c>
      <c r="AR85" s="30">
        <f t="shared" si="16"/>
        <v>0</v>
      </c>
      <c r="AS85" s="30">
        <f t="shared" si="16"/>
        <v>0</v>
      </c>
      <c r="AT85" s="30">
        <f t="shared" si="16"/>
        <v>0</v>
      </c>
      <c r="AU85" s="30">
        <f t="shared" si="16"/>
        <v>0</v>
      </c>
      <c r="AV85" s="30">
        <f t="shared" si="16"/>
        <v>0</v>
      </c>
      <c r="AW85" s="30">
        <f t="shared" si="16"/>
        <v>0</v>
      </c>
      <c r="AX85" s="30">
        <f t="shared" si="16"/>
        <v>0</v>
      </c>
      <c r="AY85" s="30">
        <f t="shared" si="15"/>
        <v>0</v>
      </c>
    </row>
    <row r="86" spans="1:51" ht="15.5" x14ac:dyDescent="0.35">
      <c r="A86" s="31"/>
      <c r="B86" s="38"/>
      <c r="C86" s="32"/>
      <c r="D86" s="33"/>
      <c r="E86" s="34"/>
      <c r="F86" s="35"/>
      <c r="G86" s="46"/>
      <c r="H86" s="37">
        <f t="shared" si="19"/>
        <v>13865.780000000002</v>
      </c>
      <c r="I86" s="29">
        <f t="shared" si="21"/>
        <v>0</v>
      </c>
      <c r="J86" s="29">
        <f t="shared" si="21"/>
        <v>0</v>
      </c>
      <c r="K86" s="29">
        <f t="shared" si="21"/>
        <v>0</v>
      </c>
      <c r="L86" s="29">
        <f t="shared" si="21"/>
        <v>0</v>
      </c>
      <c r="M86" s="29">
        <f t="shared" si="21"/>
        <v>0</v>
      </c>
      <c r="N86" s="29">
        <f t="shared" si="21"/>
        <v>0</v>
      </c>
      <c r="O86" s="29">
        <f t="shared" si="21"/>
        <v>0</v>
      </c>
      <c r="P86" s="29">
        <f t="shared" si="21"/>
        <v>0</v>
      </c>
      <c r="Q86" s="29">
        <f t="shared" si="21"/>
        <v>0</v>
      </c>
      <c r="R86" s="29">
        <f t="shared" si="21"/>
        <v>0</v>
      </c>
      <c r="S86" s="29">
        <f t="shared" si="20"/>
        <v>0</v>
      </c>
      <c r="T86" s="29">
        <f t="shared" si="21"/>
        <v>0</v>
      </c>
      <c r="U86" s="29">
        <f t="shared" si="21"/>
        <v>0</v>
      </c>
      <c r="V86" s="29">
        <f t="shared" si="21"/>
        <v>0</v>
      </c>
      <c r="W86" s="29">
        <f t="shared" si="21"/>
        <v>0</v>
      </c>
      <c r="X86" s="29">
        <f t="shared" si="21"/>
        <v>0</v>
      </c>
      <c r="Y86" s="29">
        <f t="shared" si="21"/>
        <v>0</v>
      </c>
      <c r="Z86" s="29">
        <f t="shared" si="21"/>
        <v>0</v>
      </c>
      <c r="AA86" s="29">
        <f t="shared" si="18"/>
        <v>0</v>
      </c>
      <c r="AB86" s="29">
        <f t="shared" si="18"/>
        <v>0</v>
      </c>
      <c r="AC86" s="29">
        <f t="shared" si="18"/>
        <v>0</v>
      </c>
      <c r="AD86" s="29">
        <f t="shared" si="18"/>
        <v>0</v>
      </c>
      <c r="AE86" s="29">
        <f t="shared" si="18"/>
        <v>0</v>
      </c>
      <c r="AF86" s="29">
        <f t="shared" si="18"/>
        <v>0</v>
      </c>
      <c r="AG86" s="29">
        <f t="shared" si="18"/>
        <v>0</v>
      </c>
      <c r="AH86" s="29">
        <f t="shared" si="18"/>
        <v>0</v>
      </c>
      <c r="AI86" s="29">
        <f t="shared" si="18"/>
        <v>0</v>
      </c>
      <c r="AJ86" s="29">
        <f t="shared" si="18"/>
        <v>0</v>
      </c>
      <c r="AK86" s="29">
        <f t="shared" si="18"/>
        <v>0</v>
      </c>
      <c r="AL86" s="29">
        <f t="shared" si="18"/>
        <v>0</v>
      </c>
      <c r="AM86" s="29">
        <f t="shared" si="18"/>
        <v>0</v>
      </c>
      <c r="AN86" s="30">
        <f t="shared" si="16"/>
        <v>0</v>
      </c>
      <c r="AO86" s="30">
        <f t="shared" si="16"/>
        <v>0</v>
      </c>
      <c r="AP86" s="30">
        <f t="shared" si="16"/>
        <v>0</v>
      </c>
      <c r="AQ86" s="30">
        <f t="shared" si="16"/>
        <v>0</v>
      </c>
      <c r="AR86" s="30">
        <f t="shared" si="16"/>
        <v>0</v>
      </c>
      <c r="AS86" s="30">
        <f t="shared" si="16"/>
        <v>0</v>
      </c>
      <c r="AT86" s="30">
        <f t="shared" si="16"/>
        <v>0</v>
      </c>
      <c r="AU86" s="30">
        <f t="shared" si="16"/>
        <v>0</v>
      </c>
      <c r="AV86" s="30">
        <f t="shared" si="16"/>
        <v>0</v>
      </c>
      <c r="AW86" s="30">
        <f t="shared" si="16"/>
        <v>0</v>
      </c>
      <c r="AX86" s="30">
        <f t="shared" si="16"/>
        <v>0</v>
      </c>
      <c r="AY86" s="30">
        <f t="shared" si="15"/>
        <v>0</v>
      </c>
    </row>
    <row r="87" spans="1:51" ht="15.5" x14ac:dyDescent="0.35">
      <c r="A87" s="31"/>
      <c r="B87" s="38"/>
      <c r="C87" s="32"/>
      <c r="D87" s="33"/>
      <c r="E87" s="34"/>
      <c r="F87" s="35"/>
      <c r="G87" s="46"/>
      <c r="H87" s="37">
        <f t="shared" si="19"/>
        <v>13865.780000000002</v>
      </c>
      <c r="I87" s="29">
        <f t="shared" si="21"/>
        <v>0</v>
      </c>
      <c r="J87" s="29">
        <f t="shared" si="21"/>
        <v>0</v>
      </c>
      <c r="K87" s="29">
        <f t="shared" si="21"/>
        <v>0</v>
      </c>
      <c r="L87" s="29">
        <f t="shared" si="21"/>
        <v>0</v>
      </c>
      <c r="M87" s="29">
        <f t="shared" si="21"/>
        <v>0</v>
      </c>
      <c r="N87" s="29">
        <f t="shared" si="21"/>
        <v>0</v>
      </c>
      <c r="O87" s="29">
        <f t="shared" si="21"/>
        <v>0</v>
      </c>
      <c r="P87" s="29">
        <f t="shared" si="21"/>
        <v>0</v>
      </c>
      <c r="Q87" s="29">
        <f t="shared" si="21"/>
        <v>0</v>
      </c>
      <c r="R87" s="29">
        <f t="shared" si="21"/>
        <v>0</v>
      </c>
      <c r="S87" s="29">
        <f t="shared" si="20"/>
        <v>0</v>
      </c>
      <c r="T87" s="29">
        <f t="shared" si="21"/>
        <v>0</v>
      </c>
      <c r="U87" s="29">
        <f t="shared" si="21"/>
        <v>0</v>
      </c>
      <c r="V87" s="29">
        <f t="shared" si="21"/>
        <v>0</v>
      </c>
      <c r="W87" s="29">
        <f t="shared" si="21"/>
        <v>0</v>
      </c>
      <c r="X87" s="29">
        <f t="shared" si="21"/>
        <v>0</v>
      </c>
      <c r="Y87" s="29">
        <f t="shared" si="21"/>
        <v>0</v>
      </c>
      <c r="Z87" s="29">
        <f t="shared" si="21"/>
        <v>0</v>
      </c>
      <c r="AA87" s="29">
        <f t="shared" si="18"/>
        <v>0</v>
      </c>
      <c r="AB87" s="29">
        <f t="shared" si="18"/>
        <v>0</v>
      </c>
      <c r="AC87" s="29">
        <f t="shared" si="18"/>
        <v>0</v>
      </c>
      <c r="AD87" s="29">
        <f t="shared" si="18"/>
        <v>0</v>
      </c>
      <c r="AE87" s="29">
        <f t="shared" si="18"/>
        <v>0</v>
      </c>
      <c r="AF87" s="29">
        <f t="shared" si="18"/>
        <v>0</v>
      </c>
      <c r="AG87" s="29">
        <f t="shared" si="18"/>
        <v>0</v>
      </c>
      <c r="AH87" s="29">
        <f t="shared" si="18"/>
        <v>0</v>
      </c>
      <c r="AI87" s="29">
        <f t="shared" si="18"/>
        <v>0</v>
      </c>
      <c r="AJ87" s="29">
        <f t="shared" si="18"/>
        <v>0</v>
      </c>
      <c r="AK87" s="29">
        <f t="shared" si="18"/>
        <v>0</v>
      </c>
      <c r="AL87" s="29">
        <f t="shared" si="18"/>
        <v>0</v>
      </c>
      <c r="AM87" s="29">
        <f t="shared" si="18"/>
        <v>0</v>
      </c>
      <c r="AN87" s="30">
        <f t="shared" si="16"/>
        <v>0</v>
      </c>
      <c r="AO87" s="30">
        <f t="shared" si="16"/>
        <v>0</v>
      </c>
      <c r="AP87" s="30">
        <f t="shared" si="16"/>
        <v>0</v>
      </c>
      <c r="AQ87" s="30">
        <f t="shared" si="16"/>
        <v>0</v>
      </c>
      <c r="AR87" s="30">
        <f t="shared" si="16"/>
        <v>0</v>
      </c>
      <c r="AS87" s="30">
        <f t="shared" si="16"/>
        <v>0</v>
      </c>
      <c r="AT87" s="30">
        <f t="shared" si="16"/>
        <v>0</v>
      </c>
      <c r="AU87" s="30">
        <f t="shared" si="16"/>
        <v>0</v>
      </c>
      <c r="AV87" s="30">
        <f t="shared" si="16"/>
        <v>0</v>
      </c>
      <c r="AW87" s="30">
        <f t="shared" si="16"/>
        <v>0</v>
      </c>
      <c r="AX87" s="30">
        <f t="shared" si="16"/>
        <v>0</v>
      </c>
      <c r="AY87" s="30">
        <f t="shared" si="15"/>
        <v>0</v>
      </c>
    </row>
    <row r="88" spans="1:51" ht="15.5" x14ac:dyDescent="0.35">
      <c r="A88" s="31"/>
      <c r="B88" s="38"/>
      <c r="C88" s="32"/>
      <c r="D88" s="33"/>
      <c r="E88" s="34"/>
      <c r="F88" s="35"/>
      <c r="G88" s="46"/>
      <c r="H88" s="37">
        <f t="shared" si="19"/>
        <v>13865.780000000002</v>
      </c>
      <c r="I88" s="29">
        <f t="shared" si="21"/>
        <v>0</v>
      </c>
      <c r="J88" s="29">
        <f t="shared" si="21"/>
        <v>0</v>
      </c>
      <c r="K88" s="29">
        <f t="shared" si="21"/>
        <v>0</v>
      </c>
      <c r="L88" s="29">
        <f t="shared" si="21"/>
        <v>0</v>
      </c>
      <c r="M88" s="29">
        <f t="shared" si="21"/>
        <v>0</v>
      </c>
      <c r="N88" s="29">
        <f t="shared" si="21"/>
        <v>0</v>
      </c>
      <c r="O88" s="29">
        <f t="shared" si="21"/>
        <v>0</v>
      </c>
      <c r="P88" s="29">
        <f t="shared" si="21"/>
        <v>0</v>
      </c>
      <c r="Q88" s="29">
        <f t="shared" si="21"/>
        <v>0</v>
      </c>
      <c r="R88" s="29">
        <f t="shared" si="21"/>
        <v>0</v>
      </c>
      <c r="S88" s="29">
        <f t="shared" si="20"/>
        <v>0</v>
      </c>
      <c r="T88" s="29">
        <f t="shared" si="21"/>
        <v>0</v>
      </c>
      <c r="U88" s="29">
        <f t="shared" si="21"/>
        <v>0</v>
      </c>
      <c r="V88" s="29">
        <f t="shared" si="21"/>
        <v>0</v>
      </c>
      <c r="W88" s="29">
        <f t="shared" si="21"/>
        <v>0</v>
      </c>
      <c r="X88" s="29">
        <f t="shared" si="21"/>
        <v>0</v>
      </c>
      <c r="Y88" s="29">
        <f t="shared" si="21"/>
        <v>0</v>
      </c>
      <c r="Z88" s="29">
        <f t="shared" si="21"/>
        <v>0</v>
      </c>
      <c r="AA88" s="29">
        <f t="shared" si="18"/>
        <v>0</v>
      </c>
      <c r="AB88" s="29">
        <f t="shared" si="18"/>
        <v>0</v>
      </c>
      <c r="AC88" s="29">
        <f t="shared" si="18"/>
        <v>0</v>
      </c>
      <c r="AD88" s="29">
        <f t="shared" si="18"/>
        <v>0</v>
      </c>
      <c r="AE88" s="29">
        <f t="shared" si="18"/>
        <v>0</v>
      </c>
      <c r="AF88" s="29">
        <f t="shared" si="18"/>
        <v>0</v>
      </c>
      <c r="AG88" s="29">
        <f t="shared" si="18"/>
        <v>0</v>
      </c>
      <c r="AH88" s="29">
        <f t="shared" si="18"/>
        <v>0</v>
      </c>
      <c r="AI88" s="29">
        <f t="shared" si="18"/>
        <v>0</v>
      </c>
      <c r="AJ88" s="29">
        <f t="shared" si="18"/>
        <v>0</v>
      </c>
      <c r="AK88" s="29">
        <f t="shared" si="18"/>
        <v>0</v>
      </c>
      <c r="AL88" s="29">
        <f t="shared" si="18"/>
        <v>0</v>
      </c>
      <c r="AM88" s="29">
        <f t="shared" si="18"/>
        <v>0</v>
      </c>
      <c r="AN88" s="30">
        <f t="shared" si="16"/>
        <v>0</v>
      </c>
      <c r="AO88" s="30">
        <f t="shared" si="16"/>
        <v>0</v>
      </c>
      <c r="AP88" s="30">
        <f t="shared" si="16"/>
        <v>0</v>
      </c>
      <c r="AQ88" s="30">
        <f t="shared" si="16"/>
        <v>0</v>
      </c>
      <c r="AR88" s="30">
        <f t="shared" si="16"/>
        <v>0</v>
      </c>
      <c r="AS88" s="30">
        <f t="shared" si="16"/>
        <v>0</v>
      </c>
      <c r="AT88" s="30">
        <f t="shared" si="16"/>
        <v>0</v>
      </c>
      <c r="AU88" s="30">
        <f t="shared" si="16"/>
        <v>0</v>
      </c>
      <c r="AV88" s="30">
        <f t="shared" si="16"/>
        <v>0</v>
      </c>
      <c r="AW88" s="30">
        <f t="shared" si="16"/>
        <v>0</v>
      </c>
      <c r="AX88" s="30">
        <f t="shared" si="16"/>
        <v>0</v>
      </c>
      <c r="AY88" s="30">
        <f t="shared" si="15"/>
        <v>0</v>
      </c>
    </row>
    <row r="89" spans="1:51" ht="15.5" x14ac:dyDescent="0.35">
      <c r="A89" s="31"/>
      <c r="B89" s="38"/>
      <c r="C89" s="32"/>
      <c r="D89" s="33"/>
      <c r="E89" s="34"/>
      <c r="F89" s="57"/>
      <c r="G89" s="46"/>
      <c r="H89" s="37">
        <f t="shared" si="19"/>
        <v>13865.780000000002</v>
      </c>
      <c r="I89" s="29">
        <f t="shared" si="21"/>
        <v>0</v>
      </c>
      <c r="J89" s="29">
        <f t="shared" si="21"/>
        <v>0</v>
      </c>
      <c r="K89" s="29">
        <f t="shared" si="21"/>
        <v>0</v>
      </c>
      <c r="L89" s="29">
        <f t="shared" si="21"/>
        <v>0</v>
      </c>
      <c r="M89" s="29">
        <f t="shared" si="21"/>
        <v>0</v>
      </c>
      <c r="N89" s="29">
        <f t="shared" si="21"/>
        <v>0</v>
      </c>
      <c r="O89" s="29">
        <f t="shared" si="21"/>
        <v>0</v>
      </c>
      <c r="P89" s="29">
        <f t="shared" si="21"/>
        <v>0</v>
      </c>
      <c r="Q89" s="29">
        <f t="shared" si="21"/>
        <v>0</v>
      </c>
      <c r="R89" s="29">
        <f t="shared" si="21"/>
        <v>0</v>
      </c>
      <c r="S89" s="29">
        <f t="shared" si="20"/>
        <v>0</v>
      </c>
      <c r="T89" s="29">
        <f t="shared" si="21"/>
        <v>0</v>
      </c>
      <c r="U89" s="29">
        <f t="shared" si="21"/>
        <v>0</v>
      </c>
      <c r="V89" s="29">
        <f t="shared" si="21"/>
        <v>0</v>
      </c>
      <c r="W89" s="29">
        <f t="shared" si="21"/>
        <v>0</v>
      </c>
      <c r="X89" s="29">
        <f t="shared" si="21"/>
        <v>0</v>
      </c>
      <c r="Y89" s="29">
        <f t="shared" si="21"/>
        <v>0</v>
      </c>
      <c r="Z89" s="29">
        <f t="shared" si="21"/>
        <v>0</v>
      </c>
      <c r="AA89" s="29">
        <f t="shared" si="18"/>
        <v>0</v>
      </c>
      <c r="AB89" s="29">
        <f t="shared" si="18"/>
        <v>0</v>
      </c>
      <c r="AC89" s="29">
        <f t="shared" si="18"/>
        <v>0</v>
      </c>
      <c r="AD89" s="29">
        <f t="shared" si="18"/>
        <v>0</v>
      </c>
      <c r="AE89" s="29">
        <f t="shared" si="18"/>
        <v>0</v>
      </c>
      <c r="AF89" s="29">
        <f t="shared" si="18"/>
        <v>0</v>
      </c>
      <c r="AG89" s="29">
        <f t="shared" si="18"/>
        <v>0</v>
      </c>
      <c r="AH89" s="29">
        <f t="shared" si="18"/>
        <v>0</v>
      </c>
      <c r="AI89" s="29">
        <f t="shared" si="18"/>
        <v>0</v>
      </c>
      <c r="AJ89" s="29">
        <f t="shared" si="18"/>
        <v>0</v>
      </c>
      <c r="AK89" s="29">
        <f t="shared" si="18"/>
        <v>0</v>
      </c>
      <c r="AL89" s="29">
        <f t="shared" si="18"/>
        <v>0</v>
      </c>
      <c r="AM89" s="29">
        <f t="shared" si="18"/>
        <v>0</v>
      </c>
      <c r="AN89" s="30">
        <f t="shared" si="16"/>
        <v>0</v>
      </c>
      <c r="AO89" s="30">
        <f t="shared" si="16"/>
        <v>0</v>
      </c>
      <c r="AP89" s="30">
        <f t="shared" si="16"/>
        <v>0</v>
      </c>
      <c r="AQ89" s="30">
        <f t="shared" si="16"/>
        <v>0</v>
      </c>
      <c r="AR89" s="30">
        <f t="shared" si="16"/>
        <v>0</v>
      </c>
      <c r="AS89" s="30">
        <f t="shared" si="16"/>
        <v>0</v>
      </c>
      <c r="AT89" s="30">
        <f t="shared" si="16"/>
        <v>0</v>
      </c>
      <c r="AU89" s="30">
        <f t="shared" si="16"/>
        <v>0</v>
      </c>
      <c r="AV89" s="30">
        <f t="shared" si="16"/>
        <v>0</v>
      </c>
      <c r="AW89" s="30">
        <f t="shared" si="16"/>
        <v>0</v>
      </c>
      <c r="AX89" s="30">
        <f t="shared" si="16"/>
        <v>0</v>
      </c>
      <c r="AY89" s="30">
        <f t="shared" si="15"/>
        <v>0</v>
      </c>
    </row>
    <row r="90" spans="1:51" ht="15.5" x14ac:dyDescent="0.35">
      <c r="A90" s="31"/>
      <c r="B90" s="38"/>
      <c r="C90" s="32"/>
      <c r="D90" s="33"/>
      <c r="E90" s="58"/>
      <c r="F90" s="57"/>
      <c r="G90" s="46"/>
      <c r="H90" s="37">
        <f t="shared" si="19"/>
        <v>13865.780000000002</v>
      </c>
      <c r="I90" s="29">
        <f t="shared" si="21"/>
        <v>0</v>
      </c>
      <c r="J90" s="29">
        <f t="shared" si="21"/>
        <v>0</v>
      </c>
      <c r="K90" s="29">
        <f t="shared" si="21"/>
        <v>0</v>
      </c>
      <c r="L90" s="29">
        <f t="shared" si="21"/>
        <v>0</v>
      </c>
      <c r="M90" s="29">
        <f t="shared" si="21"/>
        <v>0</v>
      </c>
      <c r="N90" s="29">
        <f t="shared" si="21"/>
        <v>0</v>
      </c>
      <c r="O90" s="29">
        <f t="shared" si="21"/>
        <v>0</v>
      </c>
      <c r="P90" s="29">
        <f t="shared" si="21"/>
        <v>0</v>
      </c>
      <c r="Q90" s="29">
        <f t="shared" si="21"/>
        <v>0</v>
      </c>
      <c r="R90" s="29">
        <f t="shared" si="21"/>
        <v>0</v>
      </c>
      <c r="S90" s="29">
        <f t="shared" si="20"/>
        <v>0</v>
      </c>
      <c r="T90" s="29">
        <f t="shared" si="21"/>
        <v>0</v>
      </c>
      <c r="U90" s="29">
        <f t="shared" si="21"/>
        <v>0</v>
      </c>
      <c r="V90" s="29">
        <f t="shared" si="21"/>
        <v>0</v>
      </c>
      <c r="W90" s="29">
        <f t="shared" si="21"/>
        <v>0</v>
      </c>
      <c r="X90" s="29">
        <f t="shared" si="21"/>
        <v>0</v>
      </c>
      <c r="Y90" s="29">
        <f t="shared" si="21"/>
        <v>0</v>
      </c>
      <c r="Z90" s="29">
        <f t="shared" si="21"/>
        <v>0</v>
      </c>
      <c r="AA90" s="29">
        <f t="shared" si="18"/>
        <v>0</v>
      </c>
      <c r="AB90" s="29">
        <f t="shared" si="18"/>
        <v>0</v>
      </c>
      <c r="AC90" s="29">
        <f t="shared" si="18"/>
        <v>0</v>
      </c>
      <c r="AD90" s="29">
        <f t="shared" si="18"/>
        <v>0</v>
      </c>
      <c r="AE90" s="29">
        <f t="shared" si="18"/>
        <v>0</v>
      </c>
      <c r="AF90" s="29">
        <f t="shared" si="18"/>
        <v>0</v>
      </c>
      <c r="AG90" s="29">
        <f t="shared" si="18"/>
        <v>0</v>
      </c>
      <c r="AH90" s="29">
        <f t="shared" si="18"/>
        <v>0</v>
      </c>
      <c r="AI90" s="29">
        <f t="shared" si="18"/>
        <v>0</v>
      </c>
      <c r="AJ90" s="29">
        <f t="shared" si="18"/>
        <v>0</v>
      </c>
      <c r="AK90" s="29">
        <f t="shared" si="18"/>
        <v>0</v>
      </c>
      <c r="AL90" s="29">
        <f t="shared" si="18"/>
        <v>0</v>
      </c>
      <c r="AM90" s="29">
        <f t="shared" si="18"/>
        <v>0</v>
      </c>
      <c r="AN90" s="30">
        <f t="shared" si="16"/>
        <v>0</v>
      </c>
      <c r="AO90" s="30">
        <f t="shared" si="16"/>
        <v>0</v>
      </c>
      <c r="AP90" s="30">
        <f t="shared" si="16"/>
        <v>0</v>
      </c>
      <c r="AQ90" s="30">
        <f t="shared" si="16"/>
        <v>0</v>
      </c>
      <c r="AR90" s="30">
        <f t="shared" si="16"/>
        <v>0</v>
      </c>
      <c r="AS90" s="30">
        <f t="shared" si="16"/>
        <v>0</v>
      </c>
      <c r="AT90" s="30">
        <f t="shared" si="16"/>
        <v>0</v>
      </c>
      <c r="AU90" s="30">
        <f t="shared" si="16"/>
        <v>0</v>
      </c>
      <c r="AV90" s="30">
        <f t="shared" si="16"/>
        <v>0</v>
      </c>
      <c r="AW90" s="30">
        <f t="shared" si="16"/>
        <v>0</v>
      </c>
      <c r="AX90" s="30">
        <f t="shared" si="16"/>
        <v>0</v>
      </c>
      <c r="AY90" s="30">
        <f t="shared" si="15"/>
        <v>0</v>
      </c>
    </row>
    <row r="91" spans="1:51" ht="15.5" x14ac:dyDescent="0.35">
      <c r="A91" s="31"/>
      <c r="B91" s="38"/>
      <c r="C91" s="32"/>
      <c r="D91" s="33"/>
      <c r="E91" s="58"/>
      <c r="F91" s="57"/>
      <c r="G91" s="43"/>
      <c r="H91" s="37">
        <f>+H79-F91+G91</f>
        <v>13865.780000000002</v>
      </c>
      <c r="I91" s="29">
        <f t="shared" si="21"/>
        <v>0</v>
      </c>
      <c r="J91" s="29">
        <f t="shared" si="21"/>
        <v>0</v>
      </c>
      <c r="K91" s="29">
        <f t="shared" si="21"/>
        <v>0</v>
      </c>
      <c r="L91" s="29">
        <f t="shared" si="21"/>
        <v>0</v>
      </c>
      <c r="M91" s="29">
        <f t="shared" si="21"/>
        <v>0</v>
      </c>
      <c r="N91" s="29">
        <f t="shared" si="21"/>
        <v>0</v>
      </c>
      <c r="O91" s="29">
        <f t="shared" si="21"/>
        <v>0</v>
      </c>
      <c r="P91" s="29">
        <f t="shared" si="21"/>
        <v>0</v>
      </c>
      <c r="Q91" s="29">
        <f t="shared" si="21"/>
        <v>0</v>
      </c>
      <c r="R91" s="29">
        <f t="shared" si="21"/>
        <v>0</v>
      </c>
      <c r="S91" s="29">
        <f t="shared" si="20"/>
        <v>0</v>
      </c>
      <c r="T91" s="29">
        <f t="shared" si="21"/>
        <v>0</v>
      </c>
      <c r="U91" s="29">
        <f t="shared" si="21"/>
        <v>0</v>
      </c>
      <c r="V91" s="29">
        <f t="shared" si="21"/>
        <v>0</v>
      </c>
      <c r="W91" s="29">
        <f t="shared" si="21"/>
        <v>0</v>
      </c>
      <c r="X91" s="29">
        <f t="shared" si="21"/>
        <v>0</v>
      </c>
      <c r="Y91" s="29">
        <f t="shared" si="21"/>
        <v>0</v>
      </c>
      <c r="Z91" s="29">
        <f t="shared" si="21"/>
        <v>0</v>
      </c>
      <c r="AA91" s="29">
        <f t="shared" si="18"/>
        <v>0</v>
      </c>
      <c r="AB91" s="29">
        <f t="shared" si="18"/>
        <v>0</v>
      </c>
      <c r="AC91" s="29">
        <f t="shared" si="18"/>
        <v>0</v>
      </c>
      <c r="AD91" s="29">
        <f t="shared" si="18"/>
        <v>0</v>
      </c>
      <c r="AE91" s="29">
        <f t="shared" si="18"/>
        <v>0</v>
      </c>
      <c r="AF91" s="29">
        <f t="shared" si="18"/>
        <v>0</v>
      </c>
      <c r="AG91" s="29">
        <f t="shared" si="18"/>
        <v>0</v>
      </c>
      <c r="AH91" s="29">
        <f t="shared" si="18"/>
        <v>0</v>
      </c>
      <c r="AI91" s="29">
        <f t="shared" ref="AI91:AM91" si="22">IF($C91=AI$1,$F91,0)</f>
        <v>0</v>
      </c>
      <c r="AJ91" s="29">
        <f t="shared" si="22"/>
        <v>0</v>
      </c>
      <c r="AK91" s="29">
        <f t="shared" si="22"/>
        <v>0</v>
      </c>
      <c r="AL91" s="29">
        <f t="shared" si="22"/>
        <v>0</v>
      </c>
      <c r="AM91" s="29">
        <f t="shared" si="22"/>
        <v>0</v>
      </c>
      <c r="AN91" s="30">
        <f t="shared" si="16"/>
        <v>0</v>
      </c>
      <c r="AO91" s="30">
        <f t="shared" si="16"/>
        <v>0</v>
      </c>
      <c r="AP91" s="30">
        <f t="shared" si="16"/>
        <v>0</v>
      </c>
      <c r="AQ91" s="30">
        <f t="shared" si="16"/>
        <v>0</v>
      </c>
      <c r="AR91" s="30">
        <f t="shared" si="16"/>
        <v>0</v>
      </c>
      <c r="AS91" s="30">
        <f t="shared" si="16"/>
        <v>0</v>
      </c>
      <c r="AT91" s="30">
        <f t="shared" si="16"/>
        <v>0</v>
      </c>
      <c r="AU91" s="30">
        <f t="shared" si="16"/>
        <v>0</v>
      </c>
      <c r="AV91" s="30">
        <f t="shared" si="16"/>
        <v>0</v>
      </c>
      <c r="AW91" s="30">
        <f t="shared" si="16"/>
        <v>0</v>
      </c>
      <c r="AX91" s="30">
        <f t="shared" si="16"/>
        <v>0</v>
      </c>
      <c r="AY91" s="30">
        <f t="shared" si="15"/>
        <v>0</v>
      </c>
    </row>
    <row r="92" spans="1:51" ht="15.5" x14ac:dyDescent="0.35">
      <c r="A92" s="59"/>
      <c r="B92" s="38"/>
      <c r="C92" s="60"/>
      <c r="D92" s="33"/>
      <c r="E92" s="58"/>
      <c r="F92" s="61">
        <f>SUM(F9:F91)</f>
        <v>6379.77</v>
      </c>
      <c r="G92" s="47">
        <f>SUM(G9:G91)</f>
        <v>4358.5499999999993</v>
      </c>
      <c r="H92" s="37">
        <f>+H8-F92+G92</f>
        <v>13865.780000000002</v>
      </c>
      <c r="I92" s="29">
        <f t="shared" ref="I92:AY92" si="23">SUM(I8:I91)</f>
        <v>0</v>
      </c>
      <c r="J92" s="29">
        <f t="shared" si="23"/>
        <v>0</v>
      </c>
      <c r="K92" s="29">
        <f t="shared" si="23"/>
        <v>0</v>
      </c>
      <c r="L92" s="29">
        <f t="shared" si="23"/>
        <v>25</v>
      </c>
      <c r="M92" s="29">
        <f t="shared" si="23"/>
        <v>217</v>
      </c>
      <c r="N92" s="29">
        <f t="shared" si="23"/>
        <v>27</v>
      </c>
      <c r="O92" s="29">
        <f t="shared" si="23"/>
        <v>0</v>
      </c>
      <c r="P92" s="29">
        <f t="shared" si="23"/>
        <v>0</v>
      </c>
      <c r="Q92" s="29">
        <f t="shared" si="23"/>
        <v>713</v>
      </c>
      <c r="R92" s="29">
        <f t="shared" si="23"/>
        <v>0</v>
      </c>
      <c r="S92" s="29">
        <f t="shared" si="23"/>
        <v>0</v>
      </c>
      <c r="T92" s="29">
        <f t="shared" si="23"/>
        <v>32</v>
      </c>
      <c r="U92" s="29">
        <f t="shared" si="23"/>
        <v>735</v>
      </c>
      <c r="V92" s="29">
        <f t="shared" si="23"/>
        <v>0</v>
      </c>
      <c r="W92" s="29">
        <f t="shared" si="23"/>
        <v>427</v>
      </c>
      <c r="X92" s="29">
        <f t="shared" si="23"/>
        <v>0</v>
      </c>
      <c r="Y92" s="29">
        <f t="shared" si="23"/>
        <v>0</v>
      </c>
      <c r="Z92" s="29">
        <f t="shared" si="23"/>
        <v>2560</v>
      </c>
      <c r="AA92" s="29">
        <f t="shared" si="23"/>
        <v>0</v>
      </c>
      <c r="AB92" s="29">
        <f t="shared" si="23"/>
        <v>0</v>
      </c>
      <c r="AC92" s="29">
        <f t="shared" si="23"/>
        <v>104.46</v>
      </c>
      <c r="AD92" s="29">
        <f t="shared" si="23"/>
        <v>146.32999999999998</v>
      </c>
      <c r="AE92" s="29">
        <f t="shared" si="23"/>
        <v>441</v>
      </c>
      <c r="AF92" s="29">
        <f t="shared" si="23"/>
        <v>0</v>
      </c>
      <c r="AG92" s="29">
        <f t="shared" si="23"/>
        <v>234</v>
      </c>
      <c r="AH92" s="29">
        <f t="shared" si="23"/>
        <v>383</v>
      </c>
      <c r="AI92" s="29">
        <f t="shared" si="23"/>
        <v>0</v>
      </c>
      <c r="AJ92" s="29">
        <f t="shared" si="23"/>
        <v>0</v>
      </c>
      <c r="AK92" s="29">
        <f t="shared" si="23"/>
        <v>32.979999999999997</v>
      </c>
      <c r="AL92" s="29">
        <f t="shared" si="23"/>
        <v>0</v>
      </c>
      <c r="AM92" s="29">
        <f t="shared" si="23"/>
        <v>280</v>
      </c>
      <c r="AN92" s="30">
        <f t="shared" si="23"/>
        <v>306.54000000000002</v>
      </c>
      <c r="AO92" s="30">
        <f t="shared" si="23"/>
        <v>1412.07</v>
      </c>
      <c r="AP92" s="30">
        <f t="shared" si="23"/>
        <v>61.31</v>
      </c>
      <c r="AQ92" s="30">
        <f t="shared" si="23"/>
        <v>32.46</v>
      </c>
      <c r="AR92" s="30">
        <f t="shared" si="23"/>
        <v>1062.9000000000001</v>
      </c>
      <c r="AS92" s="30">
        <f t="shared" si="23"/>
        <v>52.82</v>
      </c>
      <c r="AT92" s="30">
        <f t="shared" si="23"/>
        <v>246.21</v>
      </c>
      <c r="AU92" s="30">
        <f t="shared" si="23"/>
        <v>185.2</v>
      </c>
      <c r="AV92" s="30">
        <f t="shared" si="23"/>
        <v>23.5</v>
      </c>
      <c r="AW92" s="30">
        <f t="shared" si="23"/>
        <v>69.97</v>
      </c>
      <c r="AX92" s="30">
        <f t="shared" si="23"/>
        <v>345.57</v>
      </c>
      <c r="AY92" s="30">
        <f t="shared" si="23"/>
        <v>560</v>
      </c>
    </row>
    <row r="93" spans="1:51" ht="15.5" x14ac:dyDescent="0.35">
      <c r="B93" s="2"/>
      <c r="C93" s="2"/>
      <c r="D93" s="2"/>
      <c r="E93" s="2"/>
      <c r="F93" s="2"/>
      <c r="G93" s="2"/>
      <c r="H93" s="29"/>
    </row>
    <row r="94" spans="1:51" ht="15.5" x14ac:dyDescent="0.35">
      <c r="B94" s="62">
        <v>1</v>
      </c>
      <c r="C94" s="2" t="s">
        <v>90</v>
      </c>
      <c r="F94" s="8">
        <f>SUMIF(D9:D91,"Carte",F9:F91)</f>
        <v>2081.46</v>
      </c>
      <c r="H94" s="2"/>
    </row>
    <row r="95" spans="1:51" ht="15.5" x14ac:dyDescent="0.35">
      <c r="B95" s="62">
        <v>2</v>
      </c>
      <c r="C95" s="2" t="s">
        <v>91</v>
      </c>
      <c r="F95" s="8">
        <f>SUMIFS($F$9:$F$91,$D$9:$D$91,"Carte",$E$9:$E$91,"X")</f>
        <v>0</v>
      </c>
      <c r="G95" s="63"/>
      <c r="H95" s="2"/>
    </row>
    <row r="96" spans="1:51" ht="15.5" x14ac:dyDescent="0.35">
      <c r="B96" s="62">
        <v>3</v>
      </c>
      <c r="C96" s="2" t="s">
        <v>92</v>
      </c>
      <c r="F96" s="8">
        <f>+[1]Août!F97</f>
        <v>566.79</v>
      </c>
      <c r="G96" s="63"/>
      <c r="H96" s="2"/>
    </row>
    <row r="97" spans="1:8" ht="15.5" x14ac:dyDescent="0.35">
      <c r="B97" s="64">
        <v>4</v>
      </c>
      <c r="C97" s="2" t="s">
        <v>93</v>
      </c>
      <c r="F97" s="8">
        <f>SUMIFS($F$9:$F$91,$D$9:$D$91,"Carte",$A$9:$A$91,"&gt;"&amp;$H$97,$E$9:$E$91,"X")</f>
        <v>0</v>
      </c>
      <c r="H97" s="65">
        <f>DATE(2019,9,23)</f>
        <v>43731</v>
      </c>
    </row>
    <row r="98" spans="1:8" ht="15.5" x14ac:dyDescent="0.35">
      <c r="B98" s="64" t="s">
        <v>94</v>
      </c>
      <c r="C98" s="2" t="s">
        <v>95</v>
      </c>
      <c r="F98" s="8">
        <f>+F95+F96-F97</f>
        <v>566.79</v>
      </c>
      <c r="H98" s="2"/>
    </row>
    <row r="99" spans="1:8" ht="15.5" x14ac:dyDescent="0.35">
      <c r="B99" s="2"/>
      <c r="C99" s="2"/>
      <c r="D99" s="2"/>
      <c r="E99" s="2"/>
      <c r="F99" s="2"/>
      <c r="G99" s="2"/>
      <c r="H99" s="2"/>
    </row>
    <row r="100" spans="1:8" ht="15.5" x14ac:dyDescent="0.35">
      <c r="B100" s="2"/>
      <c r="C100" s="2"/>
      <c r="D100" s="2"/>
      <c r="E100" s="2"/>
      <c r="F100" s="2"/>
      <c r="G100" s="2"/>
      <c r="H100" s="2"/>
    </row>
    <row r="101" spans="1:8" ht="15.5" x14ac:dyDescent="0.35">
      <c r="B101" s="2"/>
      <c r="C101" s="2"/>
      <c r="D101" s="2"/>
      <c r="E101" s="2"/>
      <c r="F101" s="2"/>
      <c r="G101" s="2"/>
      <c r="H101" s="2"/>
    </row>
    <row r="102" spans="1:8" ht="15.5" x14ac:dyDescent="0.35">
      <c r="B102" s="2"/>
      <c r="C102" s="2"/>
      <c r="D102" s="2"/>
      <c r="E102" s="2"/>
      <c r="F102" s="2"/>
      <c r="G102" s="2"/>
      <c r="H102" s="2"/>
    </row>
    <row r="103" spans="1:8" ht="15.5" x14ac:dyDescent="0.35">
      <c r="B103" s="2"/>
      <c r="C103" s="2"/>
      <c r="D103" s="2"/>
      <c r="E103" s="2"/>
      <c r="F103" s="2"/>
      <c r="G103" s="2"/>
      <c r="H103" s="2"/>
    </row>
    <row r="104" spans="1:8" ht="15.5" x14ac:dyDescent="0.35">
      <c r="B104" s="2"/>
      <c r="C104" s="2"/>
      <c r="D104" s="2"/>
      <c r="E104" s="2"/>
      <c r="F104" s="2"/>
      <c r="G104" s="2"/>
      <c r="H104" s="2"/>
    </row>
    <row r="105" spans="1:8" ht="15.5" x14ac:dyDescent="0.35">
      <c r="A105" s="66" t="s">
        <v>3</v>
      </c>
      <c r="B105" s="67">
        <f>+SUMIFS($F$9:$F$96,$C$9:$C$96,"Abonnement")</f>
        <v>0</v>
      </c>
      <c r="C105" s="2"/>
      <c r="D105" s="2"/>
      <c r="E105" s="2"/>
      <c r="F105" s="2"/>
      <c r="G105" s="2"/>
      <c r="H105" s="2"/>
    </row>
    <row r="106" spans="1:8" ht="15.5" x14ac:dyDescent="0.35">
      <c r="A106" s="68" t="s">
        <v>5</v>
      </c>
      <c r="B106" s="69">
        <f>+SUMIFS($F$9:$F$96,$C$9:$C$96,"Alimentation")</f>
        <v>25</v>
      </c>
      <c r="C106" s="2"/>
      <c r="D106" s="2"/>
      <c r="E106" s="2"/>
      <c r="F106" s="2"/>
      <c r="G106" s="2"/>
      <c r="H106" s="2"/>
    </row>
    <row r="107" spans="1:8" ht="15.5" x14ac:dyDescent="0.35">
      <c r="A107" s="68" t="s">
        <v>6</v>
      </c>
      <c r="B107" s="69">
        <f>+SUMIFS($F$9:$F$96,$C$9:$C$96,"Animaux")</f>
        <v>217</v>
      </c>
      <c r="C107" s="2"/>
      <c r="D107" s="2"/>
      <c r="E107" s="2"/>
      <c r="F107" s="2"/>
      <c r="G107" s="2"/>
      <c r="H107" s="2"/>
    </row>
    <row r="108" spans="1:8" ht="15.5" x14ac:dyDescent="0.35">
      <c r="A108" s="68" t="s">
        <v>7</v>
      </c>
      <c r="B108" s="69">
        <f>+SUMIFS($F$9:$F$96,$C$9:$C$96,"Bassin, jardin, tonte")</f>
        <v>27</v>
      </c>
      <c r="C108" s="2"/>
      <c r="D108" s="70"/>
      <c r="E108" s="70"/>
      <c r="F108" s="70"/>
      <c r="G108" s="2"/>
      <c r="H108" s="2"/>
    </row>
    <row r="109" spans="1:8" ht="15.5" x14ac:dyDescent="0.35">
      <c r="A109" s="71" t="s">
        <v>8</v>
      </c>
      <c r="B109" s="69">
        <f>+SUMIFS($F$9:$F$96,$C$9:$C$96,"Bois de chauffage")</f>
        <v>0</v>
      </c>
      <c r="C109" s="2"/>
      <c r="D109" s="70"/>
      <c r="E109" s="70"/>
      <c r="F109" s="70"/>
      <c r="G109" s="2"/>
      <c r="H109" s="2"/>
    </row>
    <row r="110" spans="1:8" ht="15.5" x14ac:dyDescent="0.35">
      <c r="A110" s="68" t="s">
        <v>9</v>
      </c>
      <c r="B110" s="69">
        <f>+SUMIFS($F$9:$F$96,$C$9:$C$96,"C5 Assurance")</f>
        <v>0</v>
      </c>
      <c r="C110" s="2"/>
      <c r="D110" s="70"/>
      <c r="E110" s="70"/>
      <c r="F110" s="70"/>
      <c r="G110" s="2"/>
      <c r="H110" s="2"/>
    </row>
    <row r="111" spans="1:8" ht="15.5" x14ac:dyDescent="0.35">
      <c r="A111" s="68" t="s">
        <v>10</v>
      </c>
      <c r="B111" s="69">
        <f>+SUMIFS($F$9:$F$96,$C$9:$C$96,"C5 Essence")</f>
        <v>713</v>
      </c>
      <c r="C111" s="2"/>
      <c r="D111" s="70"/>
      <c r="E111" s="70"/>
      <c r="F111" s="70"/>
      <c r="G111" s="2"/>
      <c r="H111" s="2"/>
    </row>
    <row r="112" spans="1:8" ht="15.5" x14ac:dyDescent="0.35">
      <c r="A112" s="68" t="s">
        <v>11</v>
      </c>
      <c r="B112" s="69">
        <f>+SUMIFS($F$9:$F$96,$C$9:$C$96,"C5: entretien, réparation")</f>
        <v>0</v>
      </c>
      <c r="C112" s="2"/>
      <c r="D112" s="70"/>
      <c r="E112" s="70"/>
      <c r="F112" s="70"/>
      <c r="G112" s="2"/>
      <c r="H112" s="2"/>
    </row>
    <row r="113" spans="1:8" ht="15.5" x14ac:dyDescent="0.35">
      <c r="A113" s="68" t="s">
        <v>12</v>
      </c>
      <c r="B113" s="69">
        <f>+SUMIFS($F$9:$F$96,$C$9:$C$96,"Cigarettes")</f>
        <v>0</v>
      </c>
      <c r="C113" s="72"/>
      <c r="D113" s="73"/>
      <c r="E113" s="2"/>
      <c r="F113" s="2"/>
      <c r="G113" s="2"/>
      <c r="H113" s="2"/>
    </row>
    <row r="114" spans="1:8" ht="15.5" x14ac:dyDescent="0.35">
      <c r="A114" s="68" t="s">
        <v>13</v>
      </c>
      <c r="B114" s="69">
        <f>+SUMIFS($F$9:$F$96,$C$9:$C$96,"Coiffeur")</f>
        <v>32</v>
      </c>
      <c r="C114" s="72"/>
      <c r="D114" s="73"/>
      <c r="E114" s="2"/>
      <c r="F114" s="2"/>
      <c r="G114" s="2"/>
      <c r="H114" s="2"/>
    </row>
    <row r="115" spans="1:8" ht="15.5" x14ac:dyDescent="0.35">
      <c r="A115" s="68" t="s">
        <v>14</v>
      </c>
      <c r="B115" s="69">
        <f>+SUMIFS($F$9:$F$96,$C$9:$C$96,"Divers")</f>
        <v>735</v>
      </c>
      <c r="C115" s="72"/>
      <c r="D115" s="73"/>
      <c r="E115" s="2"/>
      <c r="F115" s="2"/>
      <c r="G115" s="2"/>
      <c r="H115" s="2"/>
    </row>
    <row r="116" spans="1:8" ht="15.5" x14ac:dyDescent="0.35">
      <c r="A116" s="68" t="s">
        <v>15</v>
      </c>
      <c r="B116" s="69">
        <f>+SUMIFS($F$9:$F$96,$C$9:$C$96,"Eau")</f>
        <v>0</v>
      </c>
      <c r="C116" s="2"/>
      <c r="D116" s="2"/>
      <c r="E116" s="2"/>
      <c r="F116" s="2"/>
      <c r="G116" s="2"/>
      <c r="H116" s="2"/>
    </row>
    <row r="117" spans="1:8" ht="15.5" x14ac:dyDescent="0.35">
      <c r="A117" s="68" t="s">
        <v>22</v>
      </c>
      <c r="B117" s="69">
        <f>+SUMIFS($F$9:$F$96,$C$9:$C$96,"Electricité")</f>
        <v>104.46</v>
      </c>
      <c r="C117" s="72"/>
      <c r="D117" s="72"/>
      <c r="E117" s="2"/>
      <c r="F117" s="2"/>
      <c r="G117" s="2"/>
      <c r="H117" s="2"/>
    </row>
    <row r="118" spans="1:8" ht="15.5" x14ac:dyDescent="0.35">
      <c r="A118" s="68" t="s">
        <v>16</v>
      </c>
      <c r="B118" s="69">
        <f>+SUMIFS($F$9:$F$96,$C$9:$C$96,"Entretien, réparation")</f>
        <v>427</v>
      </c>
      <c r="C118" s="2"/>
      <c r="D118" s="72"/>
      <c r="E118" s="2"/>
      <c r="F118" s="2"/>
      <c r="G118" s="2"/>
      <c r="H118" s="2"/>
    </row>
    <row r="119" spans="1:8" ht="15.5" x14ac:dyDescent="0.35">
      <c r="A119" s="68" t="s">
        <v>17</v>
      </c>
      <c r="B119" s="69">
        <f>+SUMIFS($F$9:$F$96,$C$9:$C$96,"Frais bancaires")</f>
        <v>0</v>
      </c>
      <c r="C119" s="2"/>
      <c r="D119" s="2"/>
      <c r="E119" s="2"/>
      <c r="F119" s="2"/>
      <c r="G119" s="2"/>
      <c r="H119" s="2"/>
    </row>
    <row r="120" spans="1:8" ht="15.5" x14ac:dyDescent="0.35">
      <c r="A120" s="68" t="s">
        <v>96</v>
      </c>
      <c r="B120" s="69">
        <f>+SUMIFS($F$9:$F$96,$C$9:$C$96,"Impôts et taxes")</f>
        <v>0</v>
      </c>
      <c r="C120" s="2"/>
      <c r="D120" s="2"/>
      <c r="E120" s="2"/>
      <c r="F120" s="2"/>
      <c r="G120" s="2"/>
      <c r="H120" s="2"/>
    </row>
    <row r="121" spans="1:8" ht="15.5" x14ac:dyDescent="0.35">
      <c r="A121" s="68" t="s">
        <v>19</v>
      </c>
      <c r="B121" s="69">
        <f>+SUMIFS($F$9:$F$96,$C$9:$C$96,"Investissements")</f>
        <v>0</v>
      </c>
      <c r="C121" s="2"/>
      <c r="D121" s="2"/>
      <c r="E121" s="2"/>
      <c r="F121" s="2"/>
      <c r="G121" s="2"/>
      <c r="H121" s="2"/>
    </row>
    <row r="122" spans="1:8" ht="15.5" x14ac:dyDescent="0.35">
      <c r="A122" s="68" t="s">
        <v>20</v>
      </c>
      <c r="B122" s="69">
        <f>+SUMIFS($F$9:$F$96,$C$9:$C$96,"Livres")</f>
        <v>0</v>
      </c>
      <c r="C122" s="2"/>
      <c r="D122" s="2"/>
      <c r="E122" s="2"/>
      <c r="F122" s="2"/>
      <c r="G122" s="2"/>
      <c r="H122" s="2"/>
    </row>
    <row r="123" spans="1:8" ht="15.5" x14ac:dyDescent="0.35">
      <c r="A123" s="68" t="s">
        <v>97</v>
      </c>
      <c r="B123" s="69">
        <f>+SUMIFS($F$9:$F$96,$C$9:$C$96,"Médicament, docteur, labo")</f>
        <v>0</v>
      </c>
      <c r="C123" s="2"/>
      <c r="D123" s="2"/>
      <c r="E123" s="2"/>
      <c r="F123" s="2"/>
      <c r="G123" s="2"/>
      <c r="H123" s="2"/>
    </row>
    <row r="124" spans="1:8" ht="15.5" x14ac:dyDescent="0.35">
      <c r="A124" s="68" t="s">
        <v>23</v>
      </c>
      <c r="B124" s="69">
        <f>+SUMIFS($F$9:$F$96,$C$9:$C$96,"Ménage: salaire")</f>
        <v>146.32999999999998</v>
      </c>
      <c r="C124" s="2"/>
      <c r="D124" s="2"/>
      <c r="E124" s="2"/>
      <c r="F124" s="2"/>
      <c r="G124" s="2"/>
      <c r="H124" s="2"/>
    </row>
    <row r="125" spans="1:8" ht="15.5" x14ac:dyDescent="0.35">
      <c r="A125" s="68" t="s">
        <v>24</v>
      </c>
      <c r="B125" s="69">
        <f>+SUMIFS($F$9:$F$96,$C$9:$C$96,"Péages")</f>
        <v>441</v>
      </c>
      <c r="C125" s="2"/>
      <c r="D125" s="2"/>
      <c r="E125" s="2"/>
      <c r="F125" s="2"/>
      <c r="G125" s="2"/>
      <c r="H125" s="2"/>
    </row>
    <row r="126" spans="1:8" ht="15.5" x14ac:dyDescent="0.35">
      <c r="A126" s="68" t="s">
        <v>26</v>
      </c>
      <c r="B126" s="69">
        <f>+SUMIFS($F$9:$F$96,$C$9:$C$96,"Restaurant")</f>
        <v>234</v>
      </c>
      <c r="C126" s="2"/>
      <c r="D126" s="2"/>
      <c r="E126" s="2"/>
      <c r="F126" s="2"/>
      <c r="G126" s="2"/>
      <c r="H126" s="2"/>
    </row>
    <row r="127" spans="1:8" ht="15.5" x14ac:dyDescent="0.35">
      <c r="A127" s="68" t="s">
        <v>27</v>
      </c>
      <c r="B127" s="69">
        <f>+SUMIFS($F$9:$F$96,$C$9:$C$96,"Retrait")</f>
        <v>383</v>
      </c>
      <c r="C127" s="2"/>
      <c r="D127" s="2"/>
      <c r="E127" s="2"/>
      <c r="F127" s="74"/>
      <c r="G127" s="75"/>
      <c r="H127" s="76"/>
    </row>
    <row r="128" spans="1:8" ht="15.5" x14ac:dyDescent="0.35">
      <c r="A128" s="68" t="s">
        <v>28</v>
      </c>
      <c r="B128" s="69">
        <f>+SUMIFS($F$9:$F$96,$C$9:$C$96,"Saint-Etienne")</f>
        <v>0</v>
      </c>
      <c r="C128" s="2"/>
      <c r="D128" s="2"/>
      <c r="E128" s="2"/>
      <c r="F128" s="2"/>
      <c r="G128" s="2"/>
      <c r="H128" s="2"/>
    </row>
    <row r="129" spans="1:8" ht="15.5" x14ac:dyDescent="0.35">
      <c r="A129" s="68" t="s">
        <v>30</v>
      </c>
      <c r="B129" s="69">
        <f>+SUMIFS($F$9:$F$96,$C$9:$C$96,"Téléphone France-Telecom")</f>
        <v>32.979999999999997</v>
      </c>
      <c r="C129" s="2"/>
      <c r="D129" s="2"/>
      <c r="E129" s="2"/>
      <c r="F129" s="2"/>
      <c r="G129" s="2"/>
      <c r="H129" s="2"/>
    </row>
    <row r="130" spans="1:8" ht="15.5" x14ac:dyDescent="0.35">
      <c r="A130" s="68" t="s">
        <v>31</v>
      </c>
      <c r="B130" s="69">
        <f>+SUMIFS($F$9:$F$96,$C$9:$C$96,"Télévision (taxe + abonnement)")</f>
        <v>0</v>
      </c>
      <c r="C130" s="2"/>
      <c r="D130" s="2"/>
      <c r="E130" s="2"/>
      <c r="F130" s="2"/>
      <c r="G130" s="2"/>
      <c r="H130" s="2"/>
    </row>
    <row r="131" spans="1:8" ht="15.5" x14ac:dyDescent="0.35">
      <c r="A131" s="68" t="s">
        <v>32</v>
      </c>
      <c r="B131" s="69">
        <f>+SUMIFS($F$9:$F$96,$C$9:$C$96,"Vêtements, toilettes")</f>
        <v>280</v>
      </c>
      <c r="C131" s="2"/>
      <c r="D131" s="2"/>
      <c r="E131" s="2"/>
      <c r="F131" s="2"/>
      <c r="G131" s="2"/>
      <c r="H131" s="2"/>
    </row>
    <row r="132" spans="1:8" ht="15.5" x14ac:dyDescent="0.35">
      <c r="A132" s="77"/>
      <c r="B132" s="78"/>
      <c r="C132" s="2"/>
      <c r="D132" s="2"/>
      <c r="E132" s="2"/>
      <c r="F132" s="2"/>
      <c r="G132" s="2"/>
      <c r="H132" s="2"/>
    </row>
    <row r="133" spans="1:8" ht="15.5" x14ac:dyDescent="0.35">
      <c r="A133" s="79" t="s">
        <v>98</v>
      </c>
      <c r="B133" s="80">
        <f>SUM(B105:B132)</f>
        <v>3797.77</v>
      </c>
      <c r="C133" s="2"/>
      <c r="D133" s="2"/>
      <c r="E133" s="2"/>
      <c r="F133" s="2"/>
      <c r="G133" s="2"/>
      <c r="H133" s="2"/>
    </row>
    <row r="134" spans="1:8" ht="15.5" x14ac:dyDescent="0.35">
      <c r="B134" s="2"/>
      <c r="C134" s="2"/>
      <c r="D134" s="2"/>
      <c r="E134" s="2"/>
      <c r="F134" s="2"/>
      <c r="G134" s="2"/>
      <c r="H134" s="2"/>
    </row>
    <row r="135" spans="1:8" ht="15.5" x14ac:dyDescent="0.35">
      <c r="B135" s="2"/>
      <c r="C135" s="2"/>
      <c r="D135" s="2"/>
      <c r="E135" s="2"/>
      <c r="F135" s="2"/>
      <c r="G135" s="2"/>
      <c r="H135" s="2"/>
    </row>
    <row r="136" spans="1:8" ht="15.5" x14ac:dyDescent="0.35">
      <c r="B136" s="2"/>
      <c r="C136" s="2"/>
      <c r="D136" s="2"/>
      <c r="E136" s="2"/>
      <c r="F136" s="2"/>
      <c r="G136" s="2"/>
      <c r="H136" s="2"/>
    </row>
    <row r="137" spans="1:8" ht="15.5" x14ac:dyDescent="0.35">
      <c r="B137" s="2"/>
      <c r="C137" s="2"/>
      <c r="D137" s="2"/>
      <c r="E137" s="2"/>
      <c r="F137" s="2"/>
      <c r="G137" s="2"/>
      <c r="H137" s="2"/>
    </row>
    <row r="138" spans="1:8" ht="15.5" x14ac:dyDescent="0.35">
      <c r="B138" s="2"/>
      <c r="C138" s="2"/>
      <c r="D138" s="2"/>
      <c r="E138" s="2"/>
      <c r="F138" s="2"/>
      <c r="G138" s="2"/>
      <c r="H138" s="2"/>
    </row>
    <row r="139" spans="1:8" ht="15.5" x14ac:dyDescent="0.35">
      <c r="B139" s="2"/>
      <c r="C139" s="2"/>
      <c r="D139" s="2"/>
      <c r="E139" s="2"/>
      <c r="F139" s="2"/>
      <c r="G139" s="2"/>
      <c r="H139" s="2"/>
    </row>
    <row r="140" spans="1:8" ht="15.5" x14ac:dyDescent="0.35">
      <c r="B140" s="2"/>
      <c r="C140" s="2"/>
      <c r="D140" s="2"/>
      <c r="E140" s="2"/>
      <c r="F140" s="2"/>
      <c r="G140" s="2"/>
      <c r="H140" s="2"/>
    </row>
    <row r="141" spans="1:8" ht="15.5" x14ac:dyDescent="0.35">
      <c r="B141" s="2"/>
      <c r="C141" s="2"/>
      <c r="D141" s="2"/>
      <c r="E141" s="2"/>
      <c r="F141" s="2"/>
      <c r="G141" s="2"/>
      <c r="H141" s="2"/>
    </row>
    <row r="142" spans="1:8" ht="15.5" x14ac:dyDescent="0.35">
      <c r="B142" s="2"/>
      <c r="C142" s="2"/>
      <c r="D142" s="2"/>
      <c r="E142" s="2"/>
      <c r="F142" s="2"/>
      <c r="G142" s="2"/>
      <c r="H142" s="2"/>
    </row>
    <row r="143" spans="1:8" ht="15.5" x14ac:dyDescent="0.35">
      <c r="B143" s="2"/>
      <c r="C143" s="2"/>
      <c r="D143" s="2"/>
      <c r="E143" s="2"/>
      <c r="F143" s="2"/>
      <c r="G143" s="2"/>
      <c r="H143" s="2"/>
    </row>
    <row r="144" spans="1:8" ht="15.5" x14ac:dyDescent="0.35">
      <c r="B144" s="2"/>
      <c r="C144" s="2"/>
      <c r="D144" s="2"/>
      <c r="E144" s="2"/>
      <c r="F144" s="2"/>
      <c r="G144" s="2"/>
      <c r="H144" s="2"/>
    </row>
    <row r="145" spans="2:8" ht="15.5" x14ac:dyDescent="0.35">
      <c r="B145" s="2"/>
      <c r="C145" s="2"/>
      <c r="D145" s="2"/>
      <c r="E145" s="2"/>
      <c r="F145" s="2"/>
      <c r="G145" s="2"/>
      <c r="H145" s="2"/>
    </row>
    <row r="146" spans="2:8" ht="15.5" x14ac:dyDescent="0.35">
      <c r="B146" s="2"/>
      <c r="C146" s="2"/>
      <c r="D146" s="2"/>
      <c r="E146" s="2"/>
      <c r="F146" s="2"/>
      <c r="G146" s="2"/>
      <c r="H146" s="2"/>
    </row>
    <row r="147" spans="2:8" ht="15.5" x14ac:dyDescent="0.35">
      <c r="B147" s="2"/>
      <c r="C147" s="2"/>
      <c r="D147" s="2"/>
      <c r="E147" s="2"/>
      <c r="F147" s="2"/>
      <c r="G147" s="2"/>
      <c r="H147" s="2"/>
    </row>
    <row r="148" spans="2:8" ht="15.5" x14ac:dyDescent="0.35">
      <c r="B148" s="2"/>
      <c r="C148" s="2"/>
      <c r="D148" s="2"/>
      <c r="E148" s="2"/>
      <c r="F148" s="2"/>
      <c r="G148" s="2"/>
      <c r="H148" s="2"/>
    </row>
    <row r="149" spans="2:8" ht="15.5" x14ac:dyDescent="0.35">
      <c r="B149" s="2"/>
      <c r="C149" s="2"/>
      <c r="D149" s="2"/>
      <c r="E149" s="2"/>
      <c r="F149" s="2"/>
      <c r="G149" s="2"/>
      <c r="H149" s="2"/>
    </row>
    <row r="150" spans="2:8" ht="15.5" x14ac:dyDescent="0.35">
      <c r="B150" s="2"/>
      <c r="C150" s="2"/>
      <c r="D150" s="2"/>
      <c r="E150" s="2"/>
      <c r="F150" s="2"/>
      <c r="G150" s="2"/>
      <c r="H150" s="2"/>
    </row>
    <row r="151" spans="2:8" ht="15.5" x14ac:dyDescent="0.35">
      <c r="B151" s="2"/>
      <c r="C151" s="2"/>
      <c r="D151" s="2"/>
      <c r="E151" s="2"/>
      <c r="F151" s="2"/>
      <c r="G151" s="2"/>
      <c r="H151" s="2"/>
    </row>
    <row r="152" spans="2:8" ht="15.5" x14ac:dyDescent="0.35">
      <c r="B152" s="2"/>
      <c r="C152" s="2"/>
      <c r="D152" s="2"/>
      <c r="E152" s="2"/>
      <c r="F152" s="2"/>
      <c r="G152" s="2"/>
      <c r="H152" s="2"/>
    </row>
    <row r="153" spans="2:8" ht="15.5" x14ac:dyDescent="0.35">
      <c r="B153" s="2"/>
      <c r="C153" s="2"/>
      <c r="D153" s="2"/>
      <c r="E153" s="2"/>
      <c r="F153" s="2"/>
      <c r="G153" s="2"/>
      <c r="H153" s="2"/>
    </row>
    <row r="154" spans="2:8" ht="15.5" x14ac:dyDescent="0.35">
      <c r="B154" s="2"/>
      <c r="C154" s="2"/>
      <c r="D154" s="2"/>
      <c r="E154" s="2"/>
      <c r="F154" s="2"/>
      <c r="G154" s="2"/>
      <c r="H154" s="2"/>
    </row>
    <row r="155" spans="2:8" ht="15.5" x14ac:dyDescent="0.35">
      <c r="B155" s="2"/>
      <c r="C155" s="2"/>
      <c r="D155" s="2"/>
      <c r="E155" s="2"/>
      <c r="F155" s="2"/>
      <c r="G155" s="2"/>
      <c r="H155" s="2"/>
    </row>
    <row r="156" spans="2:8" ht="15.5" x14ac:dyDescent="0.35">
      <c r="B156" s="2"/>
      <c r="C156" s="2"/>
      <c r="D156" s="2"/>
      <c r="E156" s="2"/>
      <c r="F156" s="2"/>
      <c r="G156" s="2"/>
      <c r="H156" s="2"/>
    </row>
    <row r="157" spans="2:8" ht="15.5" x14ac:dyDescent="0.35">
      <c r="B157" s="2"/>
      <c r="C157" s="2"/>
      <c r="D157" s="2"/>
      <c r="E157" s="2"/>
      <c r="F157" s="2"/>
      <c r="G157" s="2"/>
      <c r="H157" s="2"/>
    </row>
    <row r="158" spans="2:8" ht="15.5" x14ac:dyDescent="0.35">
      <c r="B158" s="2"/>
      <c r="C158" s="2"/>
      <c r="D158" s="2"/>
      <c r="E158" s="2"/>
      <c r="F158" s="2"/>
      <c r="G158" s="2"/>
      <c r="H158" s="2"/>
    </row>
    <row r="159" spans="2:8" ht="15.5" x14ac:dyDescent="0.35">
      <c r="B159" s="2"/>
      <c r="C159" s="2"/>
      <c r="D159" s="2"/>
      <c r="E159" s="2"/>
      <c r="F159" s="2"/>
      <c r="G159" s="2"/>
      <c r="H159" s="2"/>
    </row>
    <row r="160" spans="2:8" ht="15.5" x14ac:dyDescent="0.35">
      <c r="B160" s="2"/>
      <c r="C160" s="2"/>
      <c r="D160" s="2"/>
      <c r="E160" s="2"/>
      <c r="F160" s="2"/>
      <c r="G160" s="2"/>
      <c r="H160" s="2"/>
    </row>
    <row r="161" spans="2:8" ht="15.5" x14ac:dyDescent="0.35">
      <c r="B161" s="2"/>
      <c r="C161" s="2"/>
      <c r="D161" s="2"/>
      <c r="E161" s="2"/>
      <c r="F161" s="2"/>
      <c r="G161" s="2"/>
      <c r="H161" s="2"/>
    </row>
    <row r="162" spans="2:8" ht="15.5" x14ac:dyDescent="0.35">
      <c r="B162" s="2"/>
      <c r="C162" s="2"/>
      <c r="D162" s="2"/>
      <c r="E162" s="2"/>
      <c r="F162" s="2"/>
      <c r="G162" s="2"/>
      <c r="H162" s="2"/>
    </row>
    <row r="163" spans="2:8" ht="15.5" x14ac:dyDescent="0.35">
      <c r="B163" s="2"/>
      <c r="C163" s="2"/>
      <c r="D163" s="2"/>
      <c r="E163" s="2"/>
      <c r="F163" s="2"/>
      <c r="G163" s="2"/>
      <c r="H163" s="2"/>
    </row>
    <row r="164" spans="2:8" ht="15.5" x14ac:dyDescent="0.35">
      <c r="B164" s="2"/>
      <c r="C164" s="2"/>
      <c r="D164" s="2"/>
      <c r="E164" s="2"/>
      <c r="F164" s="2"/>
      <c r="G164" s="2"/>
      <c r="H164" s="2"/>
    </row>
    <row r="165" spans="2:8" ht="15.5" x14ac:dyDescent="0.35">
      <c r="B165" s="2"/>
      <c r="C165" s="2"/>
      <c r="D165" s="2"/>
      <c r="E165" s="2"/>
      <c r="F165" s="2"/>
      <c r="G165" s="2"/>
      <c r="H165" s="2"/>
    </row>
    <row r="166" spans="2:8" ht="15.5" x14ac:dyDescent="0.35">
      <c r="B166" s="2"/>
      <c r="C166" s="2"/>
      <c r="D166" s="2"/>
      <c r="E166" s="2"/>
      <c r="F166" s="2"/>
      <c r="G166" s="2"/>
      <c r="H166" s="2"/>
    </row>
    <row r="167" spans="2:8" ht="15.5" x14ac:dyDescent="0.35">
      <c r="B167" s="2"/>
      <c r="C167" s="2"/>
      <c r="D167" s="2"/>
      <c r="E167" s="2"/>
      <c r="F167" s="2"/>
      <c r="G167" s="2"/>
      <c r="H167" s="2"/>
    </row>
    <row r="168" spans="2:8" ht="15.5" x14ac:dyDescent="0.35">
      <c r="B168" s="2"/>
      <c r="C168" s="2"/>
      <c r="D168" s="2"/>
      <c r="E168" s="2"/>
      <c r="F168" s="2"/>
      <c r="G168" s="2"/>
      <c r="H168" s="2"/>
    </row>
    <row r="169" spans="2:8" ht="15.5" x14ac:dyDescent="0.35">
      <c r="B169" s="2"/>
      <c r="C169" s="2"/>
      <c r="D169" s="2"/>
      <c r="E169" s="2"/>
      <c r="F169" s="2"/>
      <c r="G169" s="2"/>
      <c r="H169" s="2"/>
    </row>
    <row r="170" spans="2:8" ht="15.5" x14ac:dyDescent="0.35">
      <c r="B170" s="2"/>
      <c r="C170" s="2"/>
      <c r="D170" s="2"/>
      <c r="E170" s="2"/>
      <c r="F170" s="2"/>
      <c r="G170" s="2"/>
      <c r="H170" s="2"/>
    </row>
    <row r="171" spans="2:8" ht="15.5" x14ac:dyDescent="0.35">
      <c r="B171" s="2"/>
      <c r="C171" s="2"/>
      <c r="D171" s="2"/>
      <c r="E171" s="2"/>
      <c r="F171" s="2"/>
      <c r="G171" s="2"/>
      <c r="H171" s="2"/>
    </row>
    <row r="172" spans="2:8" ht="15.5" x14ac:dyDescent="0.35">
      <c r="B172" s="2"/>
      <c r="C172" s="2"/>
      <c r="D172" s="2"/>
      <c r="E172" s="2"/>
      <c r="F172" s="2"/>
      <c r="G172" s="2"/>
      <c r="H172" s="2"/>
    </row>
    <row r="173" spans="2:8" ht="15.5" x14ac:dyDescent="0.35">
      <c r="B173" s="2"/>
      <c r="C173" s="2"/>
      <c r="D173" s="2"/>
      <c r="E173" s="2"/>
      <c r="F173" s="2"/>
      <c r="G173" s="2"/>
      <c r="H173" s="2"/>
    </row>
    <row r="174" spans="2:8" ht="15.5" x14ac:dyDescent="0.35">
      <c r="B174" s="2"/>
      <c r="C174" s="2"/>
      <c r="D174" s="2"/>
      <c r="E174" s="2"/>
      <c r="F174" s="2"/>
      <c r="G174" s="2"/>
      <c r="H174" s="2"/>
    </row>
    <row r="175" spans="2:8" ht="15.5" x14ac:dyDescent="0.35">
      <c r="B175" s="2"/>
      <c r="C175" s="2"/>
      <c r="D175" s="2"/>
      <c r="E175" s="2"/>
      <c r="F175" s="2"/>
      <c r="G175" s="2"/>
      <c r="H175" s="2"/>
    </row>
    <row r="176" spans="2:8" ht="15.5" x14ac:dyDescent="0.35">
      <c r="B176" s="2"/>
      <c r="C176" s="2"/>
      <c r="D176" s="2"/>
      <c r="E176" s="2"/>
      <c r="F176" s="2"/>
      <c r="G176" s="2"/>
      <c r="H176" s="2"/>
    </row>
    <row r="177" spans="2:8" ht="15.5" x14ac:dyDescent="0.35">
      <c r="B177" s="2"/>
      <c r="C177" s="2"/>
      <c r="D177" s="2"/>
      <c r="E177" s="2"/>
      <c r="F177" s="2"/>
      <c r="G177" s="2"/>
      <c r="H177" s="2"/>
    </row>
    <row r="178" spans="2:8" ht="15.5" x14ac:dyDescent="0.35">
      <c r="B178" s="2"/>
      <c r="C178" s="2"/>
      <c r="D178" s="2"/>
      <c r="E178" s="2"/>
      <c r="F178" s="2"/>
      <c r="G178" s="2"/>
      <c r="H178" s="2"/>
    </row>
    <row r="179" spans="2:8" ht="15.5" x14ac:dyDescent="0.35">
      <c r="B179" s="2"/>
      <c r="C179" s="2"/>
      <c r="D179" s="2"/>
      <c r="E179" s="2"/>
      <c r="F179" s="2"/>
      <c r="G179" s="2"/>
      <c r="H179" s="2"/>
    </row>
    <row r="180" spans="2:8" ht="15.5" x14ac:dyDescent="0.35">
      <c r="B180" s="2"/>
      <c r="C180" s="2"/>
      <c r="D180" s="2"/>
      <c r="E180" s="2"/>
      <c r="F180" s="2"/>
      <c r="G180" s="2"/>
      <c r="H180" s="2"/>
    </row>
    <row r="181" spans="2:8" ht="15.5" x14ac:dyDescent="0.35">
      <c r="B181" s="2"/>
      <c r="C181" s="2"/>
      <c r="D181" s="2"/>
      <c r="E181" s="2"/>
      <c r="F181" s="2"/>
      <c r="G181" s="2"/>
      <c r="H181" s="2"/>
    </row>
    <row r="182" spans="2:8" ht="15.5" x14ac:dyDescent="0.35">
      <c r="B182" s="2"/>
      <c r="C182" s="2"/>
      <c r="D182" s="2"/>
      <c r="E182" s="2"/>
      <c r="F182" s="2"/>
      <c r="G182" s="2"/>
      <c r="H182" s="2"/>
    </row>
  </sheetData>
  <sheetProtection selectLockedCells="1" selectUnlockedCells="1"/>
  <mergeCells count="43">
    <mergeCell ref="T1:T6"/>
    <mergeCell ref="I1:I6"/>
    <mergeCell ref="J1:J6"/>
    <mergeCell ref="K1:K6"/>
    <mergeCell ref="L1:L6"/>
    <mergeCell ref="M1:M6"/>
    <mergeCell ref="N1:N6"/>
    <mergeCell ref="O1:O6"/>
    <mergeCell ref="P1:P6"/>
    <mergeCell ref="Q1:Q6"/>
    <mergeCell ref="R1:R6"/>
    <mergeCell ref="S1:S6"/>
    <mergeCell ref="AF1:AF6"/>
    <mergeCell ref="U1:U6"/>
    <mergeCell ref="V1:V6"/>
    <mergeCell ref="W1:W6"/>
    <mergeCell ref="X1:X6"/>
    <mergeCell ref="Y1:Y6"/>
    <mergeCell ref="Z1:Z6"/>
    <mergeCell ref="AA1:AA6"/>
    <mergeCell ref="AB1:AB6"/>
    <mergeCell ref="AC1:AC6"/>
    <mergeCell ref="AD1:AD6"/>
    <mergeCell ref="AE1:AE6"/>
    <mergeCell ref="AR1:AR6"/>
    <mergeCell ref="AG1:AG6"/>
    <mergeCell ref="AH1:AH6"/>
    <mergeCell ref="AI1:AI6"/>
    <mergeCell ref="AJ1:AJ6"/>
    <mergeCell ref="AK1:AK6"/>
    <mergeCell ref="AL1:AL6"/>
    <mergeCell ref="AM1:AM6"/>
    <mergeCell ref="AN1:AN6"/>
    <mergeCell ref="AO1:AO6"/>
    <mergeCell ref="AP1:AP6"/>
    <mergeCell ref="AQ1:AQ6"/>
    <mergeCell ref="AY1:AY6"/>
    <mergeCell ref="AS1:AS6"/>
    <mergeCell ref="AT1:AT6"/>
    <mergeCell ref="AU1:AU6"/>
    <mergeCell ref="AV1:AV6"/>
    <mergeCell ref="AW1:AW6"/>
    <mergeCell ref="AX1:AX6"/>
  </mergeCells>
  <conditionalFormatting sqref="C3">
    <cfRule type="cellIs" dxfId="5" priority="2" stopIfTrue="1" operator="lessThan">
      <formula>0</formula>
    </cfRule>
  </conditionalFormatting>
  <conditionalFormatting sqref="F40">
    <cfRule type="expression" dxfId="4" priority="1">
      <formula>$E$40="X"</formula>
    </cfRule>
  </conditionalFormatting>
  <dataValidations count="3">
    <dataValidation type="list" allowBlank="1" showErrorMessage="1" sqref="B74">
      <formula1>_3LIBELLE_1</formula1>
      <formula2>0</formula2>
    </dataValidation>
    <dataValidation type="list" allowBlank="1" showErrorMessage="1" sqref="A8:A91">
      <formula1>DATE</formula1>
    </dataValidation>
    <dataValidation type="list" allowBlank="1" showErrorMessage="1" sqref="S1 C8">
      <formula1>POSTE</formula1>
    </dataValidation>
  </dataValidations>
  <hyperlinks>
    <hyperlink ref="B6" location="Septembre!A123" display="(Aller à &quot;Carte&quot;)"/>
  </hyperlinks>
  <pageMargins left="0.74791666666666667" right="0.74791666666666667" top="0.60972222222222228" bottom="0.98402777777777772" header="0.51180555555555551" footer="0.51180555555555551"/>
  <pageSetup paperSize="9" scale="80" firstPageNumber="0" orientation="portrait" horizontalDpi="300" verticalDpi="300" r:id="rId1"/>
  <headerFooter alignWithMargins="0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>
          <x14:formula1>
            <xm:f>[1]LISTES!#REF!</xm:f>
          </x14:formula1>
          <xm:sqref>C40:C55</xm:sqref>
        </x14:dataValidation>
        <x14:dataValidation type="list" allowBlank="1" showInputMessage="1" showErrorMessage="1">
          <x14:formula1>
            <xm:f>[1]LISTES!#REF!</xm:f>
          </x14:formula1>
          <xm:sqref>C9:C39 C56:C91</xm:sqref>
        </x14:dataValidation>
        <x14:dataValidation type="list" allowBlank="1" showInputMessage="1" showErrorMessage="1">
          <x14:formula1>
            <xm:f>[1]LISTES!#REF!</xm:f>
          </x14:formula1>
          <xm:sqref>D9:D91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workbookViewId="0">
      <selection activeCell="A2" sqref="A2"/>
    </sheetView>
  </sheetViews>
  <sheetFormatPr baseColWidth="10" defaultRowHeight="12.5" x14ac:dyDescent="0.25"/>
  <cols>
    <col min="1" max="16384" width="10.6640625" style="4"/>
  </cols>
  <sheetData>
    <row r="1" spans="1:12" ht="15.5" x14ac:dyDescent="0.3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ht="15.5" x14ac:dyDescent="0.35">
      <c r="A2" s="2" t="s">
        <v>63</v>
      </c>
      <c r="B2" s="2">
        <v>22</v>
      </c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ht="15.5" x14ac:dyDescent="0.35">
      <c r="A3" s="2"/>
      <c r="B3" s="2">
        <v>35</v>
      </c>
      <c r="C3" s="2"/>
      <c r="D3" s="2"/>
      <c r="E3" s="2"/>
      <c r="F3" s="2"/>
      <c r="G3" s="2"/>
      <c r="H3" s="2"/>
      <c r="I3" s="2"/>
      <c r="J3" s="2"/>
      <c r="K3" s="2"/>
      <c r="L3" s="2"/>
    </row>
    <row r="4" spans="1:12" ht="15.5" x14ac:dyDescent="0.3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2" ht="15.5" x14ac:dyDescent="0.3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</row>
    <row r="6" spans="1:12" ht="15.5" x14ac:dyDescent="0.3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</row>
    <row r="7" spans="1:12" ht="15.5" x14ac:dyDescent="0.3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2" ht="15.5" x14ac:dyDescent="0.3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</row>
    <row r="9" spans="1:12" ht="15.5" x14ac:dyDescent="0.3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</row>
    <row r="10" spans="1:12" ht="15.5" x14ac:dyDescent="0.3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</row>
    <row r="11" spans="1:12" ht="15.5" x14ac:dyDescent="0.3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</row>
    <row r="12" spans="1:12" ht="15.5" x14ac:dyDescent="0.3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</row>
    <row r="13" spans="1:12" ht="15.5" x14ac:dyDescent="0.3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</row>
    <row r="14" spans="1:12" ht="15.5" x14ac:dyDescent="0.3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</row>
    <row r="15" spans="1:12" ht="15.5" x14ac:dyDescent="0.3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</row>
    <row r="16" spans="1:12" ht="15.5" x14ac:dyDescent="0.3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</row>
    <row r="17" spans="1:12" ht="15.5" x14ac:dyDescent="0.3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</row>
    <row r="18" spans="1:12" ht="15.5" x14ac:dyDescent="0.3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</row>
    <row r="19" spans="1:12" ht="15.5" x14ac:dyDescent="0.3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</row>
    <row r="20" spans="1:12" ht="15.5" x14ac:dyDescent="0.3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</row>
    <row r="21" spans="1:12" ht="15.5" x14ac:dyDescent="0.3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</row>
    <row r="22" spans="1:12" ht="15.5" x14ac:dyDescent="0.3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</row>
    <row r="23" spans="1:12" ht="15.5" x14ac:dyDescent="0.3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</row>
    <row r="24" spans="1:12" ht="15.5" x14ac:dyDescent="0.3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</row>
    <row r="25" spans="1:12" ht="15.5" x14ac:dyDescent="0.3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</row>
    <row r="26" spans="1:12" ht="15.5" x14ac:dyDescent="0.3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</row>
    <row r="27" spans="1:12" ht="15.5" x14ac:dyDescent="0.3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</row>
    <row r="28" spans="1:12" ht="15.5" x14ac:dyDescent="0.3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29" spans="1:12" ht="15.5" x14ac:dyDescent="0.3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</row>
    <row r="30" spans="1:12" ht="15.5" x14ac:dyDescent="0.3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</row>
    <row r="31" spans="1:12" ht="15.5" x14ac:dyDescent="0.3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</row>
    <row r="32" spans="1:12" ht="15.5" x14ac:dyDescent="0.3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</row>
    <row r="33" spans="1:12" ht="15.5" x14ac:dyDescent="0.3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</row>
    <row r="34" spans="1:12" ht="15.5" x14ac:dyDescent="0.3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</row>
    <row r="35" spans="1:12" ht="15.5" x14ac:dyDescent="0.3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</row>
    <row r="36" spans="1:12" ht="15.5" x14ac:dyDescent="0.3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</row>
    <row r="37" spans="1:12" ht="15.5" x14ac:dyDescent="0.3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</row>
    <row r="38" spans="1:12" ht="15.5" x14ac:dyDescent="0.3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</row>
    <row r="39" spans="1:12" ht="15.5" x14ac:dyDescent="0.3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</row>
    <row r="40" spans="1:12" ht="15.5" x14ac:dyDescent="0.3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</row>
    <row r="41" spans="1:12" ht="15.5" x14ac:dyDescent="0.3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</row>
    <row r="42" spans="1:12" ht="15.5" x14ac:dyDescent="0.3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</row>
    <row r="43" spans="1:12" ht="15.5" x14ac:dyDescent="0.3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</row>
    <row r="44" spans="1:12" ht="15.5" x14ac:dyDescent="0.3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</row>
    <row r="45" spans="1:12" ht="15.5" x14ac:dyDescent="0.3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</row>
  </sheetData>
  <conditionalFormatting sqref="B2">
    <cfRule type="expression" dxfId="3" priority="3">
      <formula>$A2="X"</formula>
    </cfRule>
    <cfRule type="expression" dxfId="2" priority="4">
      <formula>$A2=""</formula>
    </cfRule>
  </conditionalFormatting>
  <conditionalFormatting sqref="B3:B5">
    <cfRule type="expression" dxfId="1" priority="1">
      <formula>$A3="X"</formula>
    </cfRule>
    <cfRule type="expression" dxfId="0" priority="2">
      <formula>$A3=""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Ma demande</vt:lpstr>
      <vt:lpstr>Septembre</vt:lpstr>
      <vt:lpstr>Essai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JEAN-JACQUES</dc:creator>
  <cp:lastModifiedBy>JEAN-JACQUES</cp:lastModifiedBy>
  <dcterms:created xsi:type="dcterms:W3CDTF">2019-09-03T09:41:04Z</dcterms:created>
  <dcterms:modified xsi:type="dcterms:W3CDTF">2019-09-05T07:07:06Z</dcterms:modified>
</cp:coreProperties>
</file>