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870" windowHeight="702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_xlnm.Print_Area" localSheetId="0">'Feuil1'!$A$1:$J$53</definedName>
  </definedNames>
  <calcPr fullCalcOnLoad="1"/>
</workbook>
</file>

<file path=xl/sharedStrings.xml><?xml version="1.0" encoding="utf-8"?>
<sst xmlns="http://schemas.openxmlformats.org/spreadsheetml/2006/main" count="46" uniqueCount="42">
  <si>
    <t>Etablissement</t>
  </si>
  <si>
    <t>du</t>
  </si>
  <si>
    <t xml:space="preserve">au </t>
  </si>
  <si>
    <t>Taux Activité</t>
  </si>
  <si>
    <t>Durée</t>
  </si>
  <si>
    <t>Jours</t>
  </si>
  <si>
    <t>Echelon</t>
  </si>
  <si>
    <t>Durée du stage :</t>
  </si>
  <si>
    <t>Date de titularisation :</t>
  </si>
  <si>
    <t>Calcul du classement sur la base de la durée moyenne de chacun des échelons du grade dans lequel l'agent est intégré :</t>
  </si>
  <si>
    <t>Matricule :</t>
  </si>
  <si>
    <t>Ancienneté restante</t>
  </si>
  <si>
    <t>1 an</t>
  </si>
  <si>
    <t>Période</t>
  </si>
  <si>
    <t>2 ans</t>
  </si>
  <si>
    <t>C</t>
  </si>
  <si>
    <t>années</t>
  </si>
  <si>
    <t>mois</t>
  </si>
  <si>
    <t>jours</t>
  </si>
  <si>
    <t>AP-HP GHU Paris-Sud</t>
  </si>
  <si>
    <t>CHSF</t>
  </si>
  <si>
    <t xml:space="preserve">Reprise : </t>
  </si>
  <si>
    <t>Date d'ancienneté :</t>
  </si>
  <si>
    <t>Total jours</t>
  </si>
  <si>
    <t>Grade :</t>
  </si>
  <si>
    <t xml:space="preserve">NOM : </t>
  </si>
  <si>
    <r>
      <rPr>
        <sz val="10"/>
        <rFont val="Arial"/>
        <family val="2"/>
      </rPr>
      <t>Prénom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:</t>
    </r>
  </si>
  <si>
    <t>Echelle :</t>
  </si>
  <si>
    <t>Catégorie :</t>
  </si>
  <si>
    <t xml:space="preserve">UF : </t>
  </si>
  <si>
    <t>Durée moyenne</t>
  </si>
  <si>
    <t>Anc. ds l'éch.</t>
  </si>
  <si>
    <t>TOTALITÉ DE LA REPRISE :</t>
  </si>
  <si>
    <t>REPRISE D'ANCIENNETÉ</t>
  </si>
  <si>
    <t>Total</t>
  </si>
  <si>
    <t>2ans</t>
  </si>
  <si>
    <t>grade du 01/04/2019.</t>
  </si>
  <si>
    <t>Date de mise en stage :</t>
  </si>
  <si>
    <t>APRÈS LE 01/01/2017</t>
  </si>
  <si>
    <r>
      <t xml:space="preserve">Nommé(e) </t>
    </r>
    <r>
      <rPr>
        <b/>
        <sz val="10"/>
        <rFont val="Arial"/>
        <family val="2"/>
      </rPr>
      <t xml:space="preserve">Auxiliaire de puériculture </t>
    </r>
    <r>
      <rPr>
        <sz val="10"/>
        <rFont val="Arial"/>
        <family val="2"/>
      </rPr>
      <t xml:space="preserve">stagiaire au </t>
    </r>
    <r>
      <rPr>
        <b/>
        <sz val="10"/>
        <rFont val="Arial"/>
        <family val="2"/>
      </rPr>
      <t>2</t>
    </r>
    <r>
      <rPr>
        <b/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échelon avec une ancienneté dans l'échelon du </t>
    </r>
    <r>
      <rPr>
        <b/>
        <sz val="10"/>
        <rFont val="Arial"/>
        <family val="2"/>
      </rPr>
      <t>22/12/2017</t>
    </r>
    <r>
      <rPr>
        <sz val="10"/>
        <rFont val="Arial"/>
        <family val="2"/>
      </rPr>
      <t xml:space="preserve"> et une ancienneté dans le </t>
    </r>
  </si>
  <si>
    <t>II - REPRISE DE LA TOTALITÉ DES SERVICES EN QUALITÉ D'AP CONTRACTUELLE DE DROIT PUBLIC</t>
  </si>
  <si>
    <t>2 ans et 3 mois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</si>
</sst>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General&quot; an(s)&quot;"/>
    <numFmt numFmtId="168" formatCode="General&quot; mois&quot;"/>
    <numFmt numFmtId="169" formatCode="General&quot; jours(s)&quot;"/>
    <numFmt numFmtId="170" formatCode="0&quot; j&quot;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b/>
      <sz val="10"/>
      <color indexed="45"/>
      <name val="Arial"/>
      <family val="2"/>
    </font>
    <font>
      <sz val="11"/>
      <color indexed="50"/>
      <name val="Arial"/>
      <family val="2"/>
    </font>
    <font>
      <b/>
      <sz val="11"/>
      <color indexed="50"/>
      <name val="Arial"/>
      <family val="2"/>
    </font>
    <font>
      <u val="single"/>
      <sz val="11"/>
      <color indexed="50"/>
      <name val="Arial"/>
      <family val="2"/>
    </font>
    <font>
      <b/>
      <u val="single"/>
      <sz val="10"/>
      <color indexed="50"/>
      <name val="Arial"/>
      <family val="2"/>
    </font>
    <font>
      <b/>
      <sz val="10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B050"/>
      <name val="Arial"/>
      <family val="2"/>
    </font>
    <font>
      <b/>
      <sz val="10"/>
      <color rgb="FFFF4784"/>
      <name val="Arial"/>
      <family val="2"/>
    </font>
    <font>
      <sz val="11"/>
      <color rgb="FF92D050"/>
      <name val="Arial"/>
      <family val="2"/>
    </font>
    <font>
      <b/>
      <sz val="11"/>
      <color rgb="FF92D050"/>
      <name val="Arial"/>
      <family val="2"/>
    </font>
    <font>
      <u val="single"/>
      <sz val="11"/>
      <color rgb="FF92D050"/>
      <name val="Arial"/>
      <family val="2"/>
    </font>
    <font>
      <b/>
      <u val="single"/>
      <sz val="10"/>
      <color rgb="FF92D050"/>
      <name val="Arial"/>
      <family val="2"/>
    </font>
    <font>
      <b/>
      <sz val="10"/>
      <color rgb="FF92D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14" fontId="0" fillId="0" borderId="12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8" fillId="0" borderId="0" xfId="0" applyFon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9" fontId="0" fillId="0" borderId="13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9" fontId="4" fillId="0" borderId="0" xfId="0" applyNumberFormat="1" applyFont="1" applyAlignment="1">
      <alignment horizontal="center"/>
    </xf>
    <xf numFmtId="0" fontId="10" fillId="0" borderId="0" xfId="0" applyFont="1" applyFill="1" applyAlignment="1">
      <alignment/>
    </xf>
    <xf numFmtId="14" fontId="0" fillId="33" borderId="12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4" fontId="0" fillId="33" borderId="18" xfId="0" applyNumberFormat="1" applyFont="1" applyFill="1" applyBorder="1" applyAlignment="1">
      <alignment horizontal="center"/>
    </xf>
    <xf numFmtId="14" fontId="0" fillId="0" borderId="19" xfId="0" applyNumberFormat="1" applyBorder="1" applyAlignment="1">
      <alignment/>
    </xf>
    <xf numFmtId="14" fontId="0" fillId="0" borderId="18" xfId="0" applyNumberForma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0" fontId="3" fillId="0" borderId="0" xfId="0" applyFont="1" applyAlignment="1">
      <alignment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/>
    </xf>
    <xf numFmtId="14" fontId="54" fillId="0" borderId="0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15" xfId="0" applyFont="1" applyBorder="1" applyAlignment="1">
      <alignment horizontal="left"/>
    </xf>
    <xf numFmtId="14" fontId="0" fillId="33" borderId="19" xfId="0" applyNumberFormat="1" applyFont="1" applyFill="1" applyBorder="1" applyAlignment="1">
      <alignment horizontal="center"/>
    </xf>
    <xf numFmtId="14" fontId="0" fillId="33" borderId="13" xfId="0" applyNumberFormat="1" applyFont="1" applyFill="1" applyBorder="1" applyAlignment="1">
      <alignment horizontal="center"/>
    </xf>
    <xf numFmtId="14" fontId="55" fillId="0" borderId="0" xfId="0" applyNumberFormat="1" applyFont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5" fillId="0" borderId="0" xfId="0" applyFont="1" applyAlignment="1">
      <alignment horizontal="center"/>
    </xf>
    <xf numFmtId="9" fontId="0" fillId="33" borderId="26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1" fontId="5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7" fontId="57" fillId="0" borderId="0" xfId="0" applyNumberFormat="1" applyFont="1" applyFill="1" applyAlignment="1">
      <alignment/>
    </xf>
    <xf numFmtId="168" fontId="57" fillId="0" borderId="0" xfId="0" applyNumberFormat="1" applyFont="1" applyFill="1" applyAlignment="1">
      <alignment/>
    </xf>
    <xf numFmtId="169" fontId="57" fillId="0" borderId="0" xfId="0" applyNumberFormat="1" applyFont="1" applyFill="1" applyAlignment="1">
      <alignment/>
    </xf>
    <xf numFmtId="0" fontId="59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60" fillId="0" borderId="2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1" fontId="0" fillId="0" borderId="14" xfId="0" applyNumberFormat="1" applyFont="1" applyFill="1" applyBorder="1" applyAlignment="1">
      <alignment horizontal="center"/>
    </xf>
    <xf numFmtId="1" fontId="0" fillId="0" borderId="35" xfId="0" applyNumberFormat="1" applyFont="1" applyFill="1" applyBorder="1" applyAlignment="1">
      <alignment horizontal="center"/>
    </xf>
    <xf numFmtId="0" fontId="4" fillId="34" borderId="14" xfId="0" applyNumberFormat="1" applyFont="1" applyFill="1" applyBorder="1" applyAlignment="1">
      <alignment/>
    </xf>
    <xf numFmtId="0" fontId="4" fillId="34" borderId="35" xfId="0" applyNumberFormat="1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35" xfId="0" applyFont="1" applyBorder="1" applyAlignment="1">
      <alignment horizontal="center"/>
    </xf>
    <xf numFmtId="170" fontId="0" fillId="0" borderId="12" xfId="0" applyNumberFormat="1" applyFont="1" applyFill="1" applyBorder="1" applyAlignment="1">
      <alignment horizontal="center"/>
    </xf>
    <xf numFmtId="170" fontId="4" fillId="34" borderId="12" xfId="0" applyNumberFormat="1" applyFont="1" applyFill="1" applyBorder="1" applyAlignment="1">
      <alignment horizontal="center"/>
    </xf>
    <xf numFmtId="170" fontId="0" fillId="0" borderId="13" xfId="0" applyNumberForma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170" fontId="6" fillId="0" borderId="12" xfId="0" applyNumberFormat="1" applyFont="1" applyBorder="1" applyAlignment="1">
      <alignment horizontal="center"/>
    </xf>
    <xf numFmtId="170" fontId="0" fillId="33" borderId="24" xfId="0" applyNumberFormat="1" applyFont="1" applyFill="1" applyBorder="1" applyAlignment="1">
      <alignment horizontal="center"/>
    </xf>
    <xf numFmtId="170" fontId="0" fillId="33" borderId="25" xfId="0" applyNumberFormat="1" applyFont="1" applyFill="1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170" fontId="0" fillId="0" borderId="25" xfId="0" applyNumberForma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21</xdr:row>
      <xdr:rowOff>38100</xdr:rowOff>
    </xdr:from>
    <xdr:to>
      <xdr:col>14</xdr:col>
      <xdr:colOff>228600</xdr:colOff>
      <xdr:row>27</xdr:row>
      <xdr:rowOff>85725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6343650" y="3600450"/>
          <a:ext cx="536257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Du coup, en calculant l'ancienneté du 01/01/2017 au 31/03/2019 inclus, toujours en restant sur une année de 360 jours, cela fait 810 jours, soit 2 ans et 3 mois pile poil (et plus 2 ans, 3 mois et 9 jours). La date d'ancienneté (case rose) devrait donc être au 01/01/2017 et non au 22/12/2016 (et la date d'ancienneté dans l'échelon, en bleu, devrait être au 01/01/2018). Je n'arrive pas à modifier la date..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ric\AppData\Roaming\Microsoft\AddIns\RefTreeAnalyser\RefTreeAnalyserX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Settings"/>
      <sheetName val="Colors"/>
      <sheetName val="Function Nam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M55"/>
  <sheetViews>
    <sheetView tabSelected="1" zoomScaleSheetLayoutView="85" zoomScalePageLayoutView="0" workbookViewId="0" topLeftCell="A21">
      <selection activeCell="G22" sqref="G22"/>
    </sheetView>
  </sheetViews>
  <sheetFormatPr defaultColWidth="11.421875" defaultRowHeight="12.75"/>
  <cols>
    <col min="1" max="1" width="23.140625" style="0" customWidth="1"/>
    <col min="2" max="3" width="14.28125" style="0" customWidth="1"/>
    <col min="4" max="4" width="8.7109375" style="0" customWidth="1"/>
    <col min="5" max="5" width="10.7109375" style="0" customWidth="1"/>
    <col min="6" max="6" width="10.140625" style="0" customWidth="1"/>
    <col min="7" max="7" width="10.421875" style="0" customWidth="1"/>
    <col min="8" max="8" width="18.421875" style="0" customWidth="1"/>
    <col min="9" max="10" width="7.421875" style="0" customWidth="1"/>
    <col min="12" max="12" width="12.8515625" style="0" bestFit="1" customWidth="1"/>
  </cols>
  <sheetData>
    <row r="2" ht="12.75">
      <c r="A2" s="14"/>
    </row>
    <row r="4" spans="1:10" ht="12.75">
      <c r="A4" s="76" t="s">
        <v>33</v>
      </c>
      <c r="B4" s="76"/>
      <c r="C4" s="76"/>
      <c r="D4" s="76"/>
      <c r="E4" s="76"/>
      <c r="F4" s="76"/>
      <c r="G4" s="76"/>
      <c r="H4" s="76"/>
      <c r="I4" s="76"/>
      <c r="J4" s="76"/>
    </row>
    <row r="6" spans="1:8" ht="12.75">
      <c r="A6" s="14"/>
      <c r="B6" s="5"/>
      <c r="C6" s="1"/>
      <c r="D6" s="1"/>
      <c r="E6" s="42"/>
      <c r="F6" s="42"/>
      <c r="G6" s="1"/>
      <c r="H6" s="1"/>
    </row>
    <row r="7" spans="1:9" ht="12.75">
      <c r="A7" s="47" t="s">
        <v>25</v>
      </c>
      <c r="B7" s="68"/>
      <c r="C7" s="1"/>
      <c r="D7" s="1"/>
      <c r="E7" s="42"/>
      <c r="G7" s="1"/>
      <c r="H7" s="1"/>
      <c r="I7" s="53"/>
    </row>
    <row r="8" spans="1:8" ht="12.75">
      <c r="A8" s="47" t="s">
        <v>26</v>
      </c>
      <c r="B8" s="69"/>
      <c r="C8" s="19"/>
      <c r="D8" s="82"/>
      <c r="E8" s="82"/>
      <c r="F8" s="19"/>
      <c r="G8" s="19"/>
      <c r="H8" s="19"/>
    </row>
    <row r="9" spans="1:8" ht="12.75">
      <c r="A9" s="48" t="s">
        <v>10</v>
      </c>
      <c r="B9" s="41"/>
      <c r="C9" s="19"/>
      <c r="D9" s="19"/>
      <c r="E9" s="19"/>
      <c r="F9" s="19"/>
      <c r="G9" s="19"/>
      <c r="H9" s="19"/>
    </row>
    <row r="10" spans="1:8" ht="12.75">
      <c r="A10" s="48" t="s">
        <v>29</v>
      </c>
      <c r="B10" s="41"/>
      <c r="C10" s="19"/>
      <c r="D10" s="19"/>
      <c r="E10" s="19"/>
      <c r="F10" s="19"/>
      <c r="G10" s="19"/>
      <c r="H10" s="19"/>
    </row>
    <row r="11" spans="1:8" ht="12.75">
      <c r="A11" s="49" t="s">
        <v>24</v>
      </c>
      <c r="B11" s="43"/>
      <c r="C11" s="40"/>
      <c r="D11" s="83"/>
      <c r="E11" s="82"/>
      <c r="F11" s="19"/>
      <c r="G11" s="19"/>
      <c r="H11" s="23"/>
    </row>
    <row r="12" spans="1:8" ht="12.75">
      <c r="A12" s="49" t="s">
        <v>27</v>
      </c>
      <c r="B12" s="44"/>
      <c r="C12" s="40"/>
      <c r="D12" s="23"/>
      <c r="E12" s="19"/>
      <c r="F12" s="19"/>
      <c r="G12" s="19"/>
      <c r="H12" s="23"/>
    </row>
    <row r="13" spans="1:8" ht="12.75">
      <c r="A13" s="49" t="s">
        <v>28</v>
      </c>
      <c r="B13" s="43" t="s">
        <v>15</v>
      </c>
      <c r="C13" s="40"/>
      <c r="D13" s="23"/>
      <c r="E13" s="19"/>
      <c r="F13" s="19"/>
      <c r="G13" s="19"/>
      <c r="H13" s="23"/>
    </row>
    <row r="14" spans="1:8" ht="12.75">
      <c r="A14" s="49" t="s">
        <v>37</v>
      </c>
      <c r="B14" s="46">
        <v>43556</v>
      </c>
      <c r="D14" s="83"/>
      <c r="E14" s="82"/>
      <c r="F14" s="19"/>
      <c r="G14" s="19"/>
      <c r="H14" s="19"/>
    </row>
    <row r="15" spans="1:8" ht="12.75">
      <c r="A15" s="50" t="s">
        <v>7</v>
      </c>
      <c r="B15" s="44" t="s">
        <v>12</v>
      </c>
      <c r="D15" s="1"/>
      <c r="E15" s="1"/>
      <c r="F15" s="1"/>
      <c r="G15" s="1"/>
      <c r="H15" s="1"/>
    </row>
    <row r="16" spans="1:8" ht="12.75">
      <c r="A16" s="50" t="s">
        <v>8</v>
      </c>
      <c r="B16" s="18"/>
      <c r="C16" s="45"/>
      <c r="D16" s="1"/>
      <c r="E16" s="1"/>
      <c r="F16" s="1"/>
      <c r="G16" s="1"/>
      <c r="H16" s="1"/>
    </row>
    <row r="17" ht="13.5" thickBot="1"/>
    <row r="18" spans="1:13" ht="15.75" thickBot="1">
      <c r="A18" s="90" t="s">
        <v>40</v>
      </c>
      <c r="B18" s="91"/>
      <c r="C18" s="91"/>
      <c r="D18" s="91"/>
      <c r="E18" s="91"/>
      <c r="F18" s="92"/>
      <c r="H18" s="19"/>
      <c r="I18" s="19"/>
      <c r="J18" s="19"/>
      <c r="K18" s="66" t="s">
        <v>16</v>
      </c>
      <c r="L18" s="70">
        <f>INT(F28/360)</f>
        <v>2</v>
      </c>
      <c r="M18" s="25"/>
    </row>
    <row r="19" spans="1:13" ht="15.75" thickBot="1">
      <c r="A19" s="80" t="s">
        <v>38</v>
      </c>
      <c r="B19" s="87"/>
      <c r="C19" s="87"/>
      <c r="D19" s="87"/>
      <c r="E19" s="87"/>
      <c r="F19" s="81"/>
      <c r="H19" s="19"/>
      <c r="I19" s="19"/>
      <c r="J19" s="19"/>
      <c r="K19" s="66" t="s">
        <v>17</v>
      </c>
      <c r="L19" s="71">
        <f>INT((F28/360-INT(F28/360))*12)</f>
        <v>3</v>
      </c>
      <c r="M19" s="63"/>
    </row>
    <row r="20" spans="1:13" ht="15.75" thickBot="1">
      <c r="A20" s="88" t="s">
        <v>0</v>
      </c>
      <c r="B20" s="77" t="s">
        <v>13</v>
      </c>
      <c r="C20" s="78"/>
      <c r="D20" s="84" t="s">
        <v>3</v>
      </c>
      <c r="E20" s="77" t="s">
        <v>4</v>
      </c>
      <c r="F20" s="86"/>
      <c r="H20" s="19"/>
      <c r="I20" s="19"/>
      <c r="J20" s="19"/>
      <c r="K20" s="66" t="s">
        <v>18</v>
      </c>
      <c r="L20" s="72">
        <f>F28-L18*360-L19*30</f>
        <v>0</v>
      </c>
      <c r="M20" s="62"/>
    </row>
    <row r="21" spans="1:13" ht="15.75" thickBot="1">
      <c r="A21" s="89"/>
      <c r="B21" s="34" t="s">
        <v>1</v>
      </c>
      <c r="C21" s="35" t="s">
        <v>2</v>
      </c>
      <c r="D21" s="85"/>
      <c r="E21" s="36" t="s">
        <v>5</v>
      </c>
      <c r="F21" s="37" t="s">
        <v>34</v>
      </c>
      <c r="H21" s="19"/>
      <c r="I21" s="19"/>
      <c r="J21" s="19"/>
      <c r="K21" s="64"/>
      <c r="L21" s="64"/>
      <c r="M21" s="65"/>
    </row>
    <row r="22" spans="1:13" ht="14.25">
      <c r="A22" s="54" t="s">
        <v>19</v>
      </c>
      <c r="B22" s="55">
        <v>42736</v>
      </c>
      <c r="C22" s="56">
        <v>42978</v>
      </c>
      <c r="D22" s="61">
        <v>1</v>
      </c>
      <c r="E22" s="93">
        <f>DAYS360(B22,C22,1)+1</f>
        <v>240</v>
      </c>
      <c r="F22" s="22">
        <f>E22*D22</f>
        <v>240</v>
      </c>
      <c r="H22" s="19"/>
      <c r="I22" s="19"/>
      <c r="J22" s="19"/>
      <c r="K22" s="66"/>
      <c r="L22" s="64"/>
      <c r="M22" s="64"/>
    </row>
    <row r="23" spans="1:13" ht="15">
      <c r="A23" s="38" t="s">
        <v>20</v>
      </c>
      <c r="B23" s="28">
        <v>42979</v>
      </c>
      <c r="C23" s="26">
        <v>43555</v>
      </c>
      <c r="D23" s="20">
        <v>1</v>
      </c>
      <c r="E23" s="21">
        <f>DAYS360(B23,C23,1)+1</f>
        <v>570</v>
      </c>
      <c r="F23" s="22">
        <f>E23*D23</f>
        <v>570</v>
      </c>
      <c r="H23" s="19"/>
      <c r="I23" s="19"/>
      <c r="J23" s="19"/>
      <c r="K23" s="67"/>
      <c r="L23" s="62"/>
      <c r="M23" s="65"/>
    </row>
    <row r="24" spans="1:10" ht="12.75">
      <c r="A24" s="10"/>
      <c r="B24" s="29"/>
      <c r="C24" s="7"/>
      <c r="D24" s="15"/>
      <c r="E24" s="21"/>
      <c r="F24" s="22"/>
      <c r="H24" s="19"/>
      <c r="I24" s="19"/>
      <c r="J24" s="19"/>
    </row>
    <row r="25" spans="1:10" ht="12.75">
      <c r="A25" s="10"/>
      <c r="B25" s="29"/>
      <c r="C25" s="7"/>
      <c r="D25" s="1"/>
      <c r="E25" s="21"/>
      <c r="F25" s="22"/>
      <c r="H25" s="19"/>
      <c r="I25" s="19"/>
      <c r="J25" s="19"/>
    </row>
    <row r="26" spans="1:10" ht="12.75">
      <c r="A26" s="9"/>
      <c r="B26" s="30"/>
      <c r="C26" s="6"/>
      <c r="D26" s="16"/>
      <c r="E26" s="21"/>
      <c r="F26" s="22"/>
      <c r="H26" s="19"/>
      <c r="I26" s="19"/>
      <c r="J26" s="19"/>
    </row>
    <row r="27" spans="1:10" ht="13.5" thickBot="1">
      <c r="A27" s="27"/>
      <c r="B27" s="2"/>
      <c r="C27" s="3"/>
      <c r="D27" s="17"/>
      <c r="E27" s="31"/>
      <c r="F27" s="32"/>
      <c r="H27" s="19"/>
      <c r="I27" s="19"/>
      <c r="J27" s="19"/>
    </row>
    <row r="28" spans="3:10" ht="13.5" thickBot="1">
      <c r="C28" s="4" t="s">
        <v>21</v>
      </c>
      <c r="D28" s="24">
        <v>1</v>
      </c>
      <c r="E28" s="60" t="s">
        <v>23</v>
      </c>
      <c r="F28" s="33">
        <f>SUM(F22:F23)*D28</f>
        <v>810</v>
      </c>
      <c r="H28" s="23"/>
      <c r="I28" s="19"/>
      <c r="J28" s="19"/>
    </row>
    <row r="29" spans="4:10" ht="12.75">
      <c r="D29" s="39" t="s">
        <v>22</v>
      </c>
      <c r="F29" s="57"/>
      <c r="J29" s="8"/>
    </row>
    <row r="30" spans="5:10" ht="13.5" thickBot="1">
      <c r="E30" s="39"/>
      <c r="F30" s="14"/>
      <c r="J30" s="8"/>
    </row>
    <row r="31" spans="1:4" ht="13.5" thickBot="1">
      <c r="A31" s="73" t="s">
        <v>32</v>
      </c>
      <c r="C31" s="80" t="s">
        <v>41</v>
      </c>
      <c r="D31" s="81"/>
    </row>
    <row r="35" ht="12.75">
      <c r="A35" s="74" t="s">
        <v>9</v>
      </c>
    </row>
    <row r="37" spans="1:8" ht="12.75">
      <c r="A37" s="52" t="s">
        <v>6</v>
      </c>
      <c r="B37" s="96" t="s">
        <v>30</v>
      </c>
      <c r="C37" s="96"/>
      <c r="D37" s="97" t="s">
        <v>31</v>
      </c>
      <c r="E37" s="96"/>
      <c r="F37" s="96"/>
      <c r="G37" s="79" t="s">
        <v>11</v>
      </c>
      <c r="H37" s="79"/>
    </row>
    <row r="38" spans="1:8" ht="12.75">
      <c r="A38" s="13">
        <v>1</v>
      </c>
      <c r="B38" s="58" t="s">
        <v>12</v>
      </c>
      <c r="C38" s="109">
        <v>360</v>
      </c>
      <c r="D38" s="104">
        <f>IF($F$28-SUM($C$37:C37)&lt;C38,$F$28-SUM($C$37:C37),"")</f>
      </c>
      <c r="E38" s="98">
        <f>IF(D38="","",INT(D38/360)&amp;" an(s) "&amp;MOD(D38/360,1)*360/30&amp;" mois "&amp;MOD(D38/30,1)*30&amp;" jour(s)")</f>
      </c>
      <c r="F38" s="99"/>
      <c r="G38" s="109"/>
      <c r="H38" s="75">
        <f>IF(G38="","",INT(G38/360)&amp;" an(s) "&amp;MOD(G38/360,1)*360/30&amp;" mois "&amp;MOD(G38/30,1)*30&amp;" jour(s)")</f>
      </c>
    </row>
    <row r="39" spans="1:8" ht="12.75">
      <c r="A39" s="13">
        <v>2</v>
      </c>
      <c r="B39" s="59" t="s">
        <v>14</v>
      </c>
      <c r="C39" s="110">
        <v>720</v>
      </c>
      <c r="D39" s="105">
        <f>IF($F$28-SUM($C$37:C38)&lt;C39,$F$28-SUM($C$37:C38),"")</f>
        <v>450</v>
      </c>
      <c r="E39" s="100" t="str">
        <f aca="true" t="shared" si="0" ref="E39:E49">IF(D39="","",INT(D39/360)&amp;" an(s) "&amp;MOD(D39/360,1)*360/30&amp;" mois "&amp;MOD(D39/30,1)*30&amp;" jour(s)")</f>
        <v>1 an(s) 3 mois 0 jour(s)</v>
      </c>
      <c r="F39" s="101"/>
      <c r="G39" s="110">
        <f>IF(D39="","",C39-D39)</f>
        <v>270</v>
      </c>
      <c r="H39" s="75" t="str">
        <f>IF(G39="","",INT(G39/360)&amp;" an(s) "&amp;MOD(G39/360,1)*360/30&amp;" mois "&amp;MOD(G39/30,1)*30&amp;" jour(s)")</f>
        <v>0 an(s) 9 mois 0 jour(s)</v>
      </c>
    </row>
    <row r="40" spans="1:8" ht="12.75">
      <c r="A40" s="13">
        <v>3</v>
      </c>
      <c r="B40" s="59" t="s">
        <v>14</v>
      </c>
      <c r="C40" s="110">
        <v>720</v>
      </c>
      <c r="D40" s="106"/>
      <c r="E40" s="94">
        <f t="shared" si="0"/>
      </c>
      <c r="F40" s="102"/>
      <c r="G40" s="110"/>
      <c r="H40" s="75">
        <f>IF(G40="","",INT(G40/360)&amp;" an(s) "&amp;MOD(G40/360,1)*360/30&amp;" mois "&amp;MOD(G40/30,1)*30&amp;" jour(s)")</f>
      </c>
    </row>
    <row r="41" spans="1:8" ht="12.75">
      <c r="A41" s="13">
        <v>4</v>
      </c>
      <c r="B41" s="51" t="s">
        <v>14</v>
      </c>
      <c r="C41" s="110">
        <v>720</v>
      </c>
      <c r="D41" s="107"/>
      <c r="E41" s="94">
        <f t="shared" si="0"/>
      </c>
      <c r="F41" s="102"/>
      <c r="G41" s="110"/>
      <c r="H41" s="75">
        <f>IF(G41="","",INT(G41/360)&amp;" an(s) "&amp;MOD(G41/360,1)*360/30&amp;" mois "&amp;MOD(G41/30,1)*30&amp;" jour(s)")</f>
      </c>
    </row>
    <row r="42" spans="1:8" ht="12.75">
      <c r="A42" s="13">
        <v>5</v>
      </c>
      <c r="B42" s="51" t="s">
        <v>35</v>
      </c>
      <c r="C42" s="110">
        <v>720</v>
      </c>
      <c r="D42" s="107"/>
      <c r="E42" s="94">
        <f t="shared" si="0"/>
      </c>
      <c r="F42" s="102"/>
      <c r="G42" s="110"/>
      <c r="H42" s="75">
        <f>IF(G42="","",INT(G42/360)&amp;" an(s) "&amp;MOD(G42/360,1)*360/30&amp;" mois "&amp;MOD(G42/30,1)*30&amp;" jour(s)")</f>
      </c>
    </row>
    <row r="43" spans="1:8" ht="12.75">
      <c r="A43" s="13">
        <v>6</v>
      </c>
      <c r="B43" s="51" t="s">
        <v>14</v>
      </c>
      <c r="C43" s="110">
        <v>720</v>
      </c>
      <c r="D43" s="107"/>
      <c r="E43" s="94">
        <f t="shared" si="0"/>
      </c>
      <c r="F43" s="102"/>
      <c r="G43" s="110"/>
      <c r="H43" s="75">
        <f>IF(G43="","",INT(G43/360)&amp;" an(s) "&amp;MOD(G43/360,1)*360/30&amp;" mois "&amp;MOD(G43/30,1)*30&amp;" jour(s)")</f>
      </c>
    </row>
    <row r="44" spans="1:8" ht="12.75">
      <c r="A44" s="13">
        <v>7</v>
      </c>
      <c r="B44" s="9"/>
      <c r="C44" s="111"/>
      <c r="D44" s="107"/>
      <c r="E44" s="94">
        <f t="shared" si="0"/>
      </c>
      <c r="F44" s="102"/>
      <c r="G44" s="112"/>
      <c r="H44" s="75">
        <f>IF(G44="","",INT(G44/360)&amp;" an(s) "&amp;MOD(G44/360,1)*360/30&amp;" mois "&amp;MOD(G44/30,1)*30&amp;" jour(s)")</f>
      </c>
    </row>
    <row r="45" spans="1:8" ht="12.75">
      <c r="A45" s="13">
        <v>8</v>
      </c>
      <c r="B45" s="9"/>
      <c r="C45" s="111"/>
      <c r="D45" s="107"/>
      <c r="E45" s="94">
        <f t="shared" si="0"/>
      </c>
      <c r="F45" s="102"/>
      <c r="G45" s="112"/>
      <c r="H45" s="75">
        <f>IF(G45="","",INT(G45/360)&amp;" an(s) "&amp;MOD(G45/360,1)*360/30&amp;" mois "&amp;MOD(G45/30,1)*30&amp;" jour(s)")</f>
      </c>
    </row>
    <row r="46" spans="1:8" ht="12.75">
      <c r="A46" s="13">
        <v>9</v>
      </c>
      <c r="B46" s="9"/>
      <c r="C46" s="111"/>
      <c r="D46" s="108"/>
      <c r="E46" s="95">
        <f t="shared" si="0"/>
      </c>
      <c r="F46" s="103"/>
      <c r="G46" s="112"/>
      <c r="H46" s="75">
        <f>IF(G46="","",INT(G46/360)&amp;" an(s) "&amp;MOD(G46/360,1)*360/30&amp;" mois "&amp;MOD(G46/30,1)*30&amp;" jour(s)")</f>
      </c>
    </row>
    <row r="47" spans="1:8" ht="12.75">
      <c r="A47" s="13">
        <v>10</v>
      </c>
      <c r="B47" s="9"/>
      <c r="C47" s="111"/>
      <c r="D47" s="108"/>
      <c r="E47" s="95">
        <f t="shared" si="0"/>
      </c>
      <c r="F47" s="103"/>
      <c r="G47" s="112"/>
      <c r="H47" s="75">
        <f>IF(G47="","",INT(G47/360)&amp;" an(s) "&amp;MOD(G47/360,1)*360/30&amp;" mois "&amp;MOD(G47/30,1)*30&amp;" jour(s)")</f>
      </c>
    </row>
    <row r="48" spans="1:8" ht="12.75">
      <c r="A48" s="13">
        <v>11</v>
      </c>
      <c r="B48" s="9"/>
      <c r="C48" s="111"/>
      <c r="D48" s="108"/>
      <c r="E48" s="95">
        <f t="shared" si="0"/>
      </c>
      <c r="F48" s="103"/>
      <c r="G48" s="112"/>
      <c r="H48" s="75">
        <f>IF(G48="","",INT(G48/360)&amp;" an(s) "&amp;MOD(G48/360,1)*360/30&amp;" mois "&amp;MOD(G48/30,1)*30&amp;" jour(s)")</f>
      </c>
    </row>
    <row r="49" spans="1:8" ht="12.75">
      <c r="A49" s="13">
        <v>12</v>
      </c>
      <c r="B49" s="9"/>
      <c r="C49" s="111"/>
      <c r="D49" s="108"/>
      <c r="E49" s="95">
        <f t="shared" si="0"/>
      </c>
      <c r="F49" s="103"/>
      <c r="G49" s="112"/>
      <c r="H49" s="75">
        <f>IF(G49="","",INT(G49/360)&amp;" an(s) "&amp;MOD(G49/360,1)*360/30&amp;" mois "&amp;MOD(G49/30,1)*30&amp;" jour(s)")</f>
      </c>
    </row>
    <row r="51" ht="12.75">
      <c r="A51" s="11"/>
    </row>
    <row r="52" ht="14.25">
      <c r="A52" s="14" t="s">
        <v>39</v>
      </c>
    </row>
    <row r="53" ht="12.75">
      <c r="A53" s="14" t="s">
        <v>36</v>
      </c>
    </row>
    <row r="54" ht="12.75">
      <c r="A54" s="12"/>
    </row>
    <row r="55" ht="12.75">
      <c r="A55" s="12"/>
    </row>
  </sheetData>
  <sheetProtection/>
  <mergeCells count="12">
    <mergeCell ref="D11:E11"/>
    <mergeCell ref="D14:E14"/>
    <mergeCell ref="D20:D21"/>
    <mergeCell ref="E20:F20"/>
    <mergeCell ref="A19:F19"/>
    <mergeCell ref="A20:A21"/>
    <mergeCell ref="A18:F18"/>
    <mergeCell ref="A4:J4"/>
    <mergeCell ref="B20:C20"/>
    <mergeCell ref="G37:H37"/>
    <mergeCell ref="C31:D31"/>
    <mergeCell ref="D8:E8"/>
  </mergeCells>
  <printOptions/>
  <pageMargins left="0.1968503937007874" right="0.1968503937007874" top="0.36" bottom="0.42" header="0.27" footer="0.3"/>
  <pageSetup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chsf</dc:creator>
  <cp:keywords/>
  <dc:description/>
  <cp:lastModifiedBy>Eric</cp:lastModifiedBy>
  <cp:lastPrinted>2019-09-26T09:56:46Z</cp:lastPrinted>
  <dcterms:created xsi:type="dcterms:W3CDTF">2007-05-25T11:33:35Z</dcterms:created>
  <dcterms:modified xsi:type="dcterms:W3CDTF">2019-09-27T08:34:46Z</dcterms:modified>
  <cp:category/>
  <cp:version/>
  <cp:contentType/>
  <cp:contentStatus/>
</cp:coreProperties>
</file>