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Users\Jean-Luc\Downloads\"/>
    </mc:Choice>
  </mc:AlternateContent>
  <bookViews>
    <workbookView xWindow="0" yWindow="0" windowWidth="28800" windowHeight="12435" activeTab="1"/>
  </bookViews>
  <sheets>
    <sheet name="Calendrier" sheetId="1" r:id="rId1"/>
    <sheet name="Calendrier (2)" sheetId="2" r:id="rId2"/>
  </sheets>
  <definedNames>
    <definedName name="Nom" localSheetId="1">Tableau26[Nom]</definedName>
    <definedName name="Nom">Tableau2[Nom]</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26" i="2" l="1"/>
  <c r="N31" i="2" l="1"/>
  <c r="B26" i="2"/>
  <c r="N4" i="2"/>
  <c r="N3" i="2"/>
  <c r="B1" i="2"/>
  <c r="B4" i="2" s="1"/>
  <c r="B5" i="2" s="1"/>
  <c r="C4" i="2" l="1"/>
  <c r="B6" i="2"/>
  <c r="C29" i="2"/>
  <c r="D29" i="2" s="1"/>
  <c r="B29" i="2"/>
  <c r="D4" i="2"/>
  <c r="B26" i="1"/>
  <c r="U5" i="2" l="1"/>
  <c r="U4" i="2"/>
  <c r="U6" i="2"/>
  <c r="B31" i="2"/>
  <c r="B30" i="2"/>
  <c r="D6" i="2"/>
  <c r="E4" i="2"/>
  <c r="D5" i="2"/>
  <c r="D30" i="2"/>
  <c r="D31" i="2"/>
  <c r="C30" i="2"/>
  <c r="C31" i="2"/>
  <c r="C6" i="2"/>
  <c r="R30" i="2" s="1"/>
  <c r="C5" i="2"/>
  <c r="E29" i="2"/>
  <c r="B1" i="1"/>
  <c r="E31" i="2" l="1"/>
  <c r="E30" i="2"/>
  <c r="F29" i="2"/>
  <c r="E5" i="2"/>
  <c r="E6" i="2"/>
  <c r="F4" i="2"/>
  <c r="W6" i="2"/>
  <c r="W4" i="2"/>
  <c r="W5" i="2"/>
  <c r="V5" i="2"/>
  <c r="V6" i="2"/>
  <c r="V4" i="2"/>
  <c r="C29" i="1"/>
  <c r="D29" i="1" s="1"/>
  <c r="E29" i="1" s="1"/>
  <c r="B29" i="1"/>
  <c r="B4" i="1"/>
  <c r="N3" i="1"/>
  <c r="N4" i="1"/>
  <c r="F31" i="2" l="1"/>
  <c r="F30" i="2"/>
  <c r="G29" i="2"/>
  <c r="F5" i="2"/>
  <c r="F6" i="2"/>
  <c r="G4" i="2"/>
  <c r="X6" i="2"/>
  <c r="X4" i="2"/>
  <c r="X5" i="2"/>
  <c r="B30" i="1"/>
  <c r="B31" i="1"/>
  <c r="C30" i="1"/>
  <c r="C31" i="1"/>
  <c r="D30" i="1"/>
  <c r="D31" i="1"/>
  <c r="E30" i="1"/>
  <c r="E31" i="1"/>
  <c r="F29" i="1"/>
  <c r="B6" i="1"/>
  <c r="C4" i="1"/>
  <c r="G30" i="2" l="1"/>
  <c r="G31" i="2"/>
  <c r="H29" i="2"/>
  <c r="G6" i="2"/>
  <c r="G5" i="2"/>
  <c r="H4" i="2"/>
  <c r="Y5" i="2"/>
  <c r="Y6" i="2"/>
  <c r="Y4" i="2"/>
  <c r="F30" i="1"/>
  <c r="F31" i="1"/>
  <c r="G29" i="1"/>
  <c r="U6" i="1"/>
  <c r="U5" i="1"/>
  <c r="U4" i="1"/>
  <c r="C6" i="1"/>
  <c r="D4" i="1"/>
  <c r="Z5" i="2" l="1"/>
  <c r="Z6" i="2"/>
  <c r="Z4" i="2"/>
  <c r="B32" i="2"/>
  <c r="H30" i="2"/>
  <c r="H31" i="2"/>
  <c r="B7" i="2"/>
  <c r="H6" i="2"/>
  <c r="H5" i="2"/>
  <c r="G30" i="1"/>
  <c r="G31" i="1"/>
  <c r="H29" i="1"/>
  <c r="V4" i="1"/>
  <c r="V6" i="1"/>
  <c r="V5" i="1"/>
  <c r="D6" i="1"/>
  <c r="E4" i="1"/>
  <c r="B33" i="2" l="1"/>
  <c r="C32" i="2"/>
  <c r="B34" i="2"/>
  <c r="B9" i="2"/>
  <c r="C7" i="2"/>
  <c r="R31" i="2" s="1"/>
  <c r="B8" i="2"/>
  <c r="AA6" i="2"/>
  <c r="AA4" i="2"/>
  <c r="AA5" i="2"/>
  <c r="B32" i="1"/>
  <c r="H30" i="1"/>
  <c r="H31" i="1"/>
  <c r="W5" i="1"/>
  <c r="W4" i="1"/>
  <c r="W6" i="1"/>
  <c r="E6" i="1"/>
  <c r="F4" i="1"/>
  <c r="U9" i="2" l="1"/>
  <c r="U8" i="2"/>
  <c r="U7" i="2"/>
  <c r="C33" i="2"/>
  <c r="C34" i="2"/>
  <c r="D32" i="2"/>
  <c r="C9" i="2"/>
  <c r="R33" i="2" s="1"/>
  <c r="C8" i="2"/>
  <c r="R32" i="2" s="1"/>
  <c r="D7" i="2"/>
  <c r="B33" i="1"/>
  <c r="B34" i="1"/>
  <c r="C32" i="1"/>
  <c r="X6" i="1"/>
  <c r="X5" i="1"/>
  <c r="X4" i="1"/>
  <c r="F6" i="1"/>
  <c r="G4" i="1"/>
  <c r="V9" i="2" l="1"/>
  <c r="V7" i="2"/>
  <c r="V8" i="2"/>
  <c r="D34" i="2"/>
  <c r="E32" i="2"/>
  <c r="D33" i="2"/>
  <c r="D8" i="2"/>
  <c r="D9" i="2"/>
  <c r="E7" i="2"/>
  <c r="C33" i="1"/>
  <c r="C34" i="1"/>
  <c r="D32" i="1"/>
  <c r="Y6" i="1"/>
  <c r="Y5" i="1"/>
  <c r="Y4" i="1"/>
  <c r="G6" i="1"/>
  <c r="H4" i="1"/>
  <c r="W8" i="2" l="1"/>
  <c r="W9" i="2"/>
  <c r="W7" i="2"/>
  <c r="F7" i="2"/>
  <c r="E9" i="2"/>
  <c r="E8" i="2"/>
  <c r="F32" i="2"/>
  <c r="E34" i="2"/>
  <c r="E33" i="2"/>
  <c r="D34" i="1"/>
  <c r="D33" i="1"/>
  <c r="E32" i="1"/>
  <c r="Z6" i="1"/>
  <c r="Z5" i="1"/>
  <c r="Z4" i="1"/>
  <c r="B7" i="1"/>
  <c r="H6" i="1"/>
  <c r="F33" i="2" l="1"/>
  <c r="G32" i="2"/>
  <c r="F34" i="2"/>
  <c r="F9" i="2"/>
  <c r="G7" i="2"/>
  <c r="F8" i="2"/>
  <c r="X8" i="2"/>
  <c r="X9" i="2"/>
  <c r="X7" i="2"/>
  <c r="F32" i="1"/>
  <c r="E33" i="1"/>
  <c r="E34" i="1"/>
  <c r="AA6" i="1"/>
  <c r="AA5" i="1"/>
  <c r="AA4" i="1"/>
  <c r="B9" i="1"/>
  <c r="C7" i="1"/>
  <c r="Y9" i="2" l="1"/>
  <c r="Y7" i="2"/>
  <c r="Y8" i="2"/>
  <c r="G33" i="2"/>
  <c r="G34" i="2"/>
  <c r="H32" i="2"/>
  <c r="H7" i="2"/>
  <c r="G9" i="2"/>
  <c r="G8" i="2"/>
  <c r="G32" i="1"/>
  <c r="F33" i="1"/>
  <c r="F34" i="1"/>
  <c r="U9" i="1"/>
  <c r="U8" i="1"/>
  <c r="U7" i="1"/>
  <c r="C9" i="1"/>
  <c r="D7" i="1"/>
  <c r="Z9" i="2" l="1"/>
  <c r="Z7" i="2"/>
  <c r="Z8" i="2"/>
  <c r="H8" i="2"/>
  <c r="B10" i="2"/>
  <c r="H9" i="2"/>
  <c r="H34" i="2"/>
  <c r="B35" i="2"/>
  <c r="H33" i="2"/>
  <c r="H32" i="1"/>
  <c r="G33" i="1"/>
  <c r="G34" i="1"/>
  <c r="V9" i="1"/>
  <c r="V8" i="1"/>
  <c r="V7" i="1"/>
  <c r="D8" i="1"/>
  <c r="D9" i="1"/>
  <c r="E7" i="1"/>
  <c r="B36" i="2" l="1"/>
  <c r="B37" i="2"/>
  <c r="C35" i="2"/>
  <c r="AA8" i="2"/>
  <c r="AA9" i="2"/>
  <c r="AA7" i="2"/>
  <c r="B11" i="2"/>
  <c r="C10" i="2"/>
  <c r="R34" i="2" s="1"/>
  <c r="B12" i="2"/>
  <c r="B35" i="1"/>
  <c r="H33" i="1"/>
  <c r="H34" i="1"/>
  <c r="W9" i="1"/>
  <c r="W8" i="1"/>
  <c r="W7" i="1"/>
  <c r="B5" i="1"/>
  <c r="E5" i="1"/>
  <c r="H5" i="1"/>
  <c r="C5" i="1"/>
  <c r="B8" i="1"/>
  <c r="F5" i="1"/>
  <c r="D5" i="1"/>
  <c r="G5" i="1"/>
  <c r="C8" i="1"/>
  <c r="E8" i="1"/>
  <c r="F7" i="1"/>
  <c r="E9" i="1"/>
  <c r="C37" i="2" l="1"/>
  <c r="D35" i="2"/>
  <c r="C36" i="2"/>
  <c r="D10" i="2"/>
  <c r="C12" i="2"/>
  <c r="R36" i="2" s="1"/>
  <c r="C11" i="2"/>
  <c r="R35" i="2" s="1"/>
  <c r="U11" i="2"/>
  <c r="U12" i="2"/>
  <c r="U10" i="2"/>
  <c r="C35" i="1"/>
  <c r="B36" i="1"/>
  <c r="B37" i="1"/>
  <c r="X9" i="1"/>
  <c r="X8" i="1"/>
  <c r="X7" i="1"/>
  <c r="F9" i="1"/>
  <c r="G7" i="1"/>
  <c r="F8" i="1"/>
  <c r="D12" i="2" l="1"/>
  <c r="E10" i="2"/>
  <c r="D11" i="2"/>
  <c r="E35" i="2"/>
  <c r="D37" i="2"/>
  <c r="D36" i="2"/>
  <c r="V11" i="2"/>
  <c r="V12" i="2"/>
  <c r="V10" i="2"/>
  <c r="D35" i="1"/>
  <c r="C36" i="1"/>
  <c r="C37" i="1"/>
  <c r="Y7" i="1"/>
  <c r="Y9" i="1"/>
  <c r="Y8" i="1"/>
  <c r="G9" i="1"/>
  <c r="H7" i="1"/>
  <c r="G8" i="1"/>
  <c r="E36" i="2" l="1"/>
  <c r="F35" i="2"/>
  <c r="E37" i="2"/>
  <c r="E11" i="2"/>
  <c r="F10" i="2"/>
  <c r="E12" i="2"/>
  <c r="W12" i="2"/>
  <c r="W10" i="2"/>
  <c r="W11" i="2"/>
  <c r="E35" i="1"/>
  <c r="D36" i="1"/>
  <c r="D37" i="1"/>
  <c r="Z8" i="1"/>
  <c r="Z7" i="1"/>
  <c r="Z9" i="1"/>
  <c r="H8" i="1"/>
  <c r="H9" i="1"/>
  <c r="B10" i="1"/>
  <c r="X12" i="2" l="1"/>
  <c r="X10" i="2"/>
  <c r="X11" i="2"/>
  <c r="F36" i="2"/>
  <c r="F37" i="2"/>
  <c r="G35" i="2"/>
  <c r="F11" i="2"/>
  <c r="G10" i="2"/>
  <c r="F12" i="2"/>
  <c r="E36" i="1"/>
  <c r="E37" i="1"/>
  <c r="F35" i="1"/>
  <c r="AA9" i="1"/>
  <c r="AA8" i="1"/>
  <c r="AA7" i="1"/>
  <c r="B11" i="1"/>
  <c r="B12" i="1"/>
  <c r="C10" i="1"/>
  <c r="G37" i="2" l="1"/>
  <c r="H35" i="2"/>
  <c r="G36" i="2"/>
  <c r="H10" i="2"/>
  <c r="G12" i="2"/>
  <c r="G11" i="2"/>
  <c r="Y11" i="2"/>
  <c r="Y12" i="2"/>
  <c r="Y10" i="2"/>
  <c r="F36" i="1"/>
  <c r="F37" i="1"/>
  <c r="G35" i="1"/>
  <c r="U11" i="1"/>
  <c r="U10" i="1"/>
  <c r="U12" i="1"/>
  <c r="C12" i="1"/>
  <c r="D10" i="1"/>
  <c r="C11" i="1"/>
  <c r="B13" i="2" l="1"/>
  <c r="H12" i="2"/>
  <c r="H11" i="2"/>
  <c r="H37" i="2"/>
  <c r="H36" i="2"/>
  <c r="B38" i="2"/>
  <c r="Z11" i="2"/>
  <c r="Z10" i="2"/>
  <c r="Z12" i="2"/>
  <c r="G37" i="1"/>
  <c r="G36" i="1"/>
  <c r="H35" i="1"/>
  <c r="V12" i="1"/>
  <c r="V11" i="1"/>
  <c r="V10" i="1"/>
  <c r="D12" i="1"/>
  <c r="E10" i="1"/>
  <c r="D11" i="1"/>
  <c r="B40" i="2" l="1"/>
  <c r="C38" i="2"/>
  <c r="B39" i="2"/>
  <c r="AA12" i="2"/>
  <c r="AA10" i="2"/>
  <c r="AA11" i="2"/>
  <c r="B15" i="2"/>
  <c r="C13" i="2"/>
  <c r="R37" i="2" s="1"/>
  <c r="B14" i="2"/>
  <c r="B38" i="1"/>
  <c r="H36" i="1"/>
  <c r="H37" i="1"/>
  <c r="W11" i="1"/>
  <c r="W10" i="1"/>
  <c r="W12" i="1"/>
  <c r="E11" i="1"/>
  <c r="E12" i="1"/>
  <c r="F10" i="1"/>
  <c r="U15" i="2" l="1"/>
  <c r="U13" i="2"/>
  <c r="U14" i="2"/>
  <c r="C14" i="2"/>
  <c r="R38" i="2" s="1"/>
  <c r="C15" i="2"/>
  <c r="R39" i="2" s="1"/>
  <c r="D13" i="2"/>
  <c r="D38" i="2"/>
  <c r="C40" i="2"/>
  <c r="C39" i="2"/>
  <c r="B40" i="1"/>
  <c r="C38" i="1"/>
  <c r="B39" i="1"/>
  <c r="X12" i="1"/>
  <c r="X11" i="1"/>
  <c r="X10" i="1"/>
  <c r="F11" i="1"/>
  <c r="G10" i="1"/>
  <c r="F12" i="1"/>
  <c r="D39" i="2" l="1"/>
  <c r="E38" i="2"/>
  <c r="D40" i="2"/>
  <c r="D14" i="2"/>
  <c r="E13" i="2"/>
  <c r="D15" i="2"/>
  <c r="V15" i="2"/>
  <c r="V13" i="2"/>
  <c r="V14" i="2"/>
  <c r="C40" i="1"/>
  <c r="D38" i="1"/>
  <c r="C39" i="1"/>
  <c r="Y12" i="1"/>
  <c r="Y11" i="1"/>
  <c r="Y10" i="1"/>
  <c r="G12" i="1"/>
  <c r="H10" i="1"/>
  <c r="G11" i="1"/>
  <c r="W14" i="2" l="1"/>
  <c r="W15" i="2"/>
  <c r="W13" i="2"/>
  <c r="E39" i="2"/>
  <c r="E40" i="2"/>
  <c r="F38" i="2"/>
  <c r="F13" i="2"/>
  <c r="E15" i="2"/>
  <c r="E14" i="2"/>
  <c r="E38" i="1"/>
  <c r="D39" i="1"/>
  <c r="D40" i="1"/>
  <c r="Z12" i="1"/>
  <c r="Z11" i="1"/>
  <c r="Z10" i="1"/>
  <c r="H12" i="1"/>
  <c r="B13" i="1"/>
  <c r="H11" i="1"/>
  <c r="F15" i="2" l="1"/>
  <c r="G13" i="2"/>
  <c r="F14" i="2"/>
  <c r="F40" i="2"/>
  <c r="G38" i="2"/>
  <c r="F39" i="2"/>
  <c r="X14" i="2"/>
  <c r="X13" i="2"/>
  <c r="X15" i="2"/>
  <c r="F38" i="1"/>
  <c r="E39" i="1"/>
  <c r="E40" i="1"/>
  <c r="AA12" i="1"/>
  <c r="AA11" i="1"/>
  <c r="AA10" i="1"/>
  <c r="B14" i="1"/>
  <c r="B15" i="1"/>
  <c r="C13" i="1"/>
  <c r="G14" i="2" l="1"/>
  <c r="G15" i="2"/>
  <c r="H13" i="2"/>
  <c r="H38" i="2"/>
  <c r="G40" i="2"/>
  <c r="G39" i="2"/>
  <c r="Y15" i="2"/>
  <c r="Y13" i="2"/>
  <c r="Y14" i="2"/>
  <c r="G38" i="1"/>
  <c r="F39" i="1"/>
  <c r="F40" i="1"/>
  <c r="U15" i="1"/>
  <c r="U14" i="1"/>
  <c r="U13" i="1"/>
  <c r="C14" i="1"/>
  <c r="C15" i="1"/>
  <c r="D13" i="1"/>
  <c r="B41" i="2" l="1"/>
  <c r="H39" i="2"/>
  <c r="H40" i="2"/>
  <c r="H14" i="2"/>
  <c r="B16" i="2"/>
  <c r="H15" i="2"/>
  <c r="Z15" i="2"/>
  <c r="Z13" i="2"/>
  <c r="Z14" i="2"/>
  <c r="H38" i="1"/>
  <c r="G39" i="1"/>
  <c r="G40" i="1"/>
  <c r="V15" i="1"/>
  <c r="V14" i="1"/>
  <c r="V13" i="1"/>
  <c r="D15" i="1"/>
  <c r="D14" i="1"/>
  <c r="E13" i="1"/>
  <c r="AA14" i="2" l="1"/>
  <c r="AA15" i="2"/>
  <c r="AA13" i="2"/>
  <c r="B17" i="2"/>
  <c r="C16" i="2"/>
  <c r="R40" i="2" s="1"/>
  <c r="B18" i="2"/>
  <c r="C41" i="2"/>
  <c r="B43" i="2"/>
  <c r="B42" i="2"/>
  <c r="B41" i="1"/>
  <c r="H39" i="1"/>
  <c r="H40" i="1"/>
  <c r="W13" i="1"/>
  <c r="W15" i="1"/>
  <c r="W14" i="1"/>
  <c r="E15" i="1"/>
  <c r="F13" i="1"/>
  <c r="E14" i="1"/>
  <c r="C42" i="2" l="1"/>
  <c r="D41" i="2"/>
  <c r="C43" i="2"/>
  <c r="U17" i="2"/>
  <c r="U18" i="2"/>
  <c r="U16" i="2"/>
  <c r="D16" i="2"/>
  <c r="C18" i="2"/>
  <c r="R42" i="2" s="1"/>
  <c r="C17" i="2"/>
  <c r="R41" i="2" s="1"/>
  <c r="C41" i="1"/>
  <c r="B42" i="1"/>
  <c r="B43" i="1"/>
  <c r="X14" i="1"/>
  <c r="X13" i="1"/>
  <c r="X15" i="1"/>
  <c r="F14" i="1"/>
  <c r="G13" i="1"/>
  <c r="F15" i="1"/>
  <c r="V17" i="2" l="1"/>
  <c r="V16" i="2"/>
  <c r="V18" i="2"/>
  <c r="D18" i="2"/>
  <c r="E16" i="2"/>
  <c r="D17" i="2"/>
  <c r="D42" i="2"/>
  <c r="D43" i="2"/>
  <c r="E41" i="2"/>
  <c r="C42" i="1"/>
  <c r="C43" i="1"/>
  <c r="D41" i="1"/>
  <c r="Y15" i="1"/>
  <c r="Y13" i="1"/>
  <c r="Y14" i="1"/>
  <c r="G14" i="1"/>
  <c r="G15" i="1"/>
  <c r="H13" i="1"/>
  <c r="W18" i="2" l="1"/>
  <c r="W16" i="2"/>
  <c r="W17" i="2"/>
  <c r="E43" i="2"/>
  <c r="F41" i="2"/>
  <c r="E42" i="2"/>
  <c r="E17" i="2"/>
  <c r="E18" i="2"/>
  <c r="F16" i="2"/>
  <c r="D42" i="1"/>
  <c r="D43" i="1"/>
  <c r="E41" i="1"/>
  <c r="Z15" i="1"/>
  <c r="Z14" i="1"/>
  <c r="Z13" i="1"/>
  <c r="H15" i="1"/>
  <c r="B16" i="1"/>
  <c r="H14" i="1"/>
  <c r="X18" i="2" l="1"/>
  <c r="X16" i="2"/>
  <c r="X17" i="2"/>
  <c r="F17" i="2"/>
  <c r="G16" i="2"/>
  <c r="F18" i="2"/>
  <c r="G41" i="2"/>
  <c r="F43" i="2"/>
  <c r="F42" i="2"/>
  <c r="E43" i="1"/>
  <c r="F41" i="1"/>
  <c r="E42" i="1"/>
  <c r="AA15" i="1"/>
  <c r="AA14" i="1"/>
  <c r="AA13" i="1"/>
  <c r="B18" i="1"/>
  <c r="B17" i="1"/>
  <c r="C16" i="1"/>
  <c r="G42" i="2" l="1"/>
  <c r="H41" i="2"/>
  <c r="G43" i="2"/>
  <c r="Y17" i="2"/>
  <c r="Y18" i="2"/>
  <c r="Y16" i="2"/>
  <c r="H16" i="2"/>
  <c r="G18" i="2"/>
  <c r="G17" i="2"/>
  <c r="G41" i="1"/>
  <c r="F42" i="1"/>
  <c r="F43" i="1"/>
  <c r="U18" i="1"/>
  <c r="U16" i="1"/>
  <c r="U17" i="1"/>
  <c r="C17" i="1"/>
  <c r="D16" i="1"/>
  <c r="C18" i="1"/>
  <c r="Z17" i="2" l="1"/>
  <c r="Z16" i="2"/>
  <c r="Z18" i="2"/>
  <c r="B19" i="2"/>
  <c r="H18" i="2"/>
  <c r="H17" i="2"/>
  <c r="B44" i="2"/>
  <c r="H42" i="2"/>
  <c r="H43" i="2"/>
  <c r="H41" i="1"/>
  <c r="G42" i="1"/>
  <c r="G43" i="1"/>
  <c r="V18" i="1"/>
  <c r="V17" i="1"/>
  <c r="V16" i="1"/>
  <c r="D17" i="1"/>
  <c r="D18" i="1"/>
  <c r="E16" i="1"/>
  <c r="B21" i="2" l="1"/>
  <c r="C19" i="2"/>
  <c r="R43" i="2" s="1"/>
  <c r="B20" i="2"/>
  <c r="B45" i="2"/>
  <c r="C44" i="2"/>
  <c r="B46" i="2"/>
  <c r="AA18" i="2"/>
  <c r="AA16" i="2"/>
  <c r="AA17" i="2"/>
  <c r="B44" i="1"/>
  <c r="H42" i="1"/>
  <c r="H43" i="1"/>
  <c r="W18" i="1"/>
  <c r="W17" i="1"/>
  <c r="W16" i="1"/>
  <c r="E18" i="1"/>
  <c r="F16" i="1"/>
  <c r="E17" i="1"/>
  <c r="C20" i="2" l="1"/>
  <c r="C21" i="2"/>
  <c r="D19" i="2"/>
  <c r="C45" i="2"/>
  <c r="C46" i="2"/>
  <c r="D44" i="2"/>
  <c r="U21" i="2"/>
  <c r="U19" i="2"/>
  <c r="U20" i="2"/>
  <c r="C44" i="1"/>
  <c r="B45" i="1"/>
  <c r="B46" i="1"/>
  <c r="X18" i="1"/>
  <c r="X17" i="1"/>
  <c r="X16" i="1"/>
  <c r="F18" i="1"/>
  <c r="F17" i="1"/>
  <c r="G16" i="1"/>
  <c r="D20" i="2" l="1"/>
  <c r="E19" i="2"/>
  <c r="D21" i="2"/>
  <c r="D46" i="2"/>
  <c r="E44" i="2"/>
  <c r="D45" i="2"/>
  <c r="V21" i="2"/>
  <c r="V19" i="2"/>
  <c r="V20" i="2"/>
  <c r="D44" i="1"/>
  <c r="C45" i="1"/>
  <c r="C46" i="1"/>
  <c r="Y18" i="1"/>
  <c r="Y17" i="1"/>
  <c r="Y16" i="1"/>
  <c r="G17" i="1"/>
  <c r="G18" i="1"/>
  <c r="H16" i="1"/>
  <c r="W20" i="2" l="1"/>
  <c r="W21" i="2"/>
  <c r="W19" i="2"/>
  <c r="F19" i="2"/>
  <c r="E21" i="2"/>
  <c r="E20" i="2"/>
  <c r="F44" i="2"/>
  <c r="E46" i="2"/>
  <c r="E45" i="2"/>
  <c r="E44" i="1"/>
  <c r="D45" i="1"/>
  <c r="D46" i="1"/>
  <c r="Z16" i="1"/>
  <c r="Z18" i="1"/>
  <c r="Z17" i="1"/>
  <c r="H17" i="1"/>
  <c r="B19" i="1"/>
  <c r="H18" i="1"/>
  <c r="F21" i="2" l="1"/>
  <c r="G19" i="2"/>
  <c r="F20" i="2"/>
  <c r="F45" i="2"/>
  <c r="G44" i="2"/>
  <c r="F46" i="2"/>
  <c r="X20" i="2"/>
  <c r="X21" i="2"/>
  <c r="X19" i="2"/>
  <c r="F44" i="1"/>
  <c r="E45" i="1"/>
  <c r="E46" i="1"/>
  <c r="AA17" i="1"/>
  <c r="AA16" i="1"/>
  <c r="AA18" i="1"/>
  <c r="B21" i="1"/>
  <c r="C19" i="1"/>
  <c r="B20" i="1"/>
  <c r="G20" i="2" l="1"/>
  <c r="G21" i="2"/>
  <c r="H19" i="2"/>
  <c r="G45" i="2"/>
  <c r="G46" i="2"/>
  <c r="H44" i="2"/>
  <c r="Y21" i="2"/>
  <c r="Y19" i="2"/>
  <c r="Y20" i="2"/>
  <c r="F45" i="1"/>
  <c r="F46" i="1"/>
  <c r="G44" i="1"/>
  <c r="U19" i="1"/>
  <c r="U21" i="1"/>
  <c r="U20" i="1"/>
  <c r="C21" i="1"/>
  <c r="D19" i="1"/>
  <c r="C20" i="1"/>
  <c r="H20" i="2" l="1"/>
  <c r="H21" i="2"/>
  <c r="H46" i="2"/>
  <c r="H45" i="2"/>
  <c r="Z21" i="2"/>
  <c r="Z19" i="2"/>
  <c r="Z20" i="2"/>
  <c r="G45" i="1"/>
  <c r="G46" i="1"/>
  <c r="H44" i="1"/>
  <c r="V20" i="1"/>
  <c r="V21" i="1"/>
  <c r="V19" i="1"/>
  <c r="D20" i="1"/>
  <c r="D21" i="1"/>
  <c r="E19" i="1"/>
  <c r="AA20" i="2" l="1"/>
  <c r="AA21" i="2"/>
  <c r="AA19" i="2"/>
  <c r="H46" i="1"/>
  <c r="H45" i="1"/>
  <c r="W21" i="1"/>
  <c r="W19" i="1"/>
  <c r="W20" i="1"/>
  <c r="E20" i="1"/>
  <c r="F19" i="1"/>
  <c r="E21" i="1"/>
  <c r="X21" i="1" l="1"/>
  <c r="X19" i="1"/>
  <c r="X20" i="1"/>
  <c r="F21" i="1"/>
  <c r="G19" i="1"/>
  <c r="F20" i="1"/>
  <c r="Y21" i="1" l="1"/>
  <c r="Y20" i="1"/>
  <c r="Y19" i="1"/>
  <c r="G21" i="1"/>
  <c r="H19" i="1"/>
  <c r="G20" i="1"/>
  <c r="Z21" i="1" l="1"/>
  <c r="Z20" i="1"/>
  <c r="Z19" i="1"/>
  <c r="H20" i="1"/>
  <c r="H21" i="1"/>
  <c r="AA21" i="1" l="1"/>
  <c r="AA20" i="1"/>
  <c r="AA19" i="1"/>
</calcChain>
</file>

<file path=xl/sharedStrings.xml><?xml version="1.0" encoding="utf-8"?>
<sst xmlns="http://schemas.openxmlformats.org/spreadsheetml/2006/main" count="182" uniqueCount="24">
  <si>
    <t>Liste des nettoyages exécutés</t>
  </si>
  <si>
    <t>Responsables</t>
  </si>
  <si>
    <t>Récurrence</t>
  </si>
  <si>
    <t>Liste des jours de congé</t>
  </si>
  <si>
    <t>CALENDRIER DES JOURS DE NETTOYAGE</t>
  </si>
  <si>
    <t>Date</t>
  </si>
  <si>
    <t>Nom</t>
  </si>
  <si>
    <t>nb</t>
  </si>
  <si>
    <t>Événement</t>
  </si>
  <si>
    <t>Dimanche</t>
  </si>
  <si>
    <t>Lundi</t>
  </si>
  <si>
    <t>Mardi</t>
  </si>
  <si>
    <t>Mercredi</t>
  </si>
  <si>
    <t>Jeudi</t>
  </si>
  <si>
    <t>Vendredi</t>
  </si>
  <si>
    <t>Samedi</t>
  </si>
  <si>
    <t>AliFle</t>
  </si>
  <si>
    <t>Bureau fermé</t>
  </si>
  <si>
    <t>FraGar</t>
  </si>
  <si>
    <t>Férié</t>
  </si>
  <si>
    <t>Congé FraGar</t>
  </si>
  <si>
    <t>Résultat souhaité</t>
  </si>
  <si>
    <t>C'est la même formule qui est utilisée dans la mise en forme conditionnelle du calendrier qui est dans ces cellules. Les cellules indiquant "VRAI" devraient êtres grises dans le calendrier, mais rien ne devient gris.</t>
  </si>
  <si>
    <t>Les colonnes du dimanche et du samedi ne font pas parties de la mise en forme conditionnelle.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</si>
</sst>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 jours&quot;"/>
  </numFmts>
  <fonts count="5" x14ac:knownFonts="1">
    <font>
      <sz val="11"/>
      <color theme="1"/>
      <name val="Calibri"/>
      <family val="2"/>
      <scheme val="minor"/>
    </font>
    <font>
      <b/>
      <sz val="11"/>
      <color theme="0"/>
      <name val="Calibri"/>
      <family val="2"/>
      <scheme val="minor"/>
    </font>
    <font>
      <sz val="11"/>
      <name val="Calibri"/>
      <family val="2"/>
      <scheme val="minor"/>
    </font>
    <font>
      <sz val="9"/>
      <color theme="1"/>
      <name val="Calibri"/>
      <family val="2"/>
      <scheme val="minor"/>
    </font>
    <font>
      <b/>
      <sz val="16"/>
      <color theme="0"/>
      <name val="Calibri"/>
      <family val="2"/>
      <scheme val="minor"/>
    </font>
  </fonts>
  <fills count="7">
    <fill>
      <patternFill patternType="none"/>
    </fill>
    <fill>
      <patternFill patternType="gray125"/>
    </fill>
    <fill>
      <patternFill patternType="solid">
        <fgColor theme="1"/>
        <bgColor indexed="64"/>
      </patternFill>
    </fill>
    <fill>
      <patternFill patternType="solid">
        <fgColor theme="2"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style="thin">
        <color theme="1" tint="0.499984740745262"/>
      </right>
      <top/>
      <bottom/>
      <diagonal/>
    </border>
    <border>
      <left style="thin">
        <color theme="1" tint="0.499984740745262"/>
      </left>
      <right style="thin">
        <color theme="1" tint="0.499984740745262"/>
      </right>
      <top/>
      <bottom/>
      <diagonal/>
    </border>
    <border>
      <left style="thin">
        <color theme="1" tint="0.499984740745262"/>
      </left>
      <right style="thin">
        <color indexed="64"/>
      </right>
      <top/>
      <bottom/>
      <diagonal/>
    </border>
    <border>
      <left style="thin">
        <color indexed="64"/>
      </left>
      <right style="thin">
        <color theme="1" tint="0.499984740745262"/>
      </right>
      <top/>
      <bottom style="thin">
        <color indexed="64"/>
      </bottom>
      <diagonal/>
    </border>
    <border>
      <left style="thin">
        <color theme="1" tint="0.499984740745262"/>
      </left>
      <right style="thin">
        <color theme="1" tint="0.499984740745262"/>
      </right>
      <top/>
      <bottom style="thin">
        <color indexed="64"/>
      </bottom>
      <diagonal/>
    </border>
    <border>
      <left style="thin">
        <color theme="1" tint="0.499984740745262"/>
      </left>
      <right style="thin">
        <color indexed="64"/>
      </right>
      <top/>
      <bottom style="thin">
        <color indexed="64"/>
      </bottom>
      <diagonal/>
    </border>
    <border>
      <left style="thin">
        <color indexed="64"/>
      </left>
      <right style="thin">
        <color theme="1" tint="0.499984740745262"/>
      </right>
      <top style="thin">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1" tint="0.499984740745262"/>
      </left>
      <right style="thin">
        <color indexed="64"/>
      </right>
      <top style="thin">
        <color indexed="64"/>
      </top>
      <bottom style="thin">
        <color theme="1" tint="0.499984740745262"/>
      </bottom>
      <diagonal/>
    </border>
    <border>
      <left style="thin">
        <color indexed="64"/>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indexed="64"/>
      </right>
      <top/>
      <bottom style="thin">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0" fontId="0" fillId="0" borderId="0" xfId="0" applyFill="1"/>
    <xf numFmtId="0" fontId="0" fillId="0" borderId="0" xfId="0" applyFill="1" applyBorder="1"/>
    <xf numFmtId="15" fontId="0" fillId="0" borderId="0" xfId="0" applyNumberFormat="1" applyFill="1" applyBorder="1" applyAlignment="1">
      <alignment horizontal="center" vertical="center"/>
    </xf>
    <xf numFmtId="0" fontId="0" fillId="0" borderId="0" xfId="0" applyProtection="1"/>
    <xf numFmtId="14" fontId="0" fillId="0" borderId="0" xfId="0" applyNumberFormat="1" applyProtection="1"/>
    <xf numFmtId="0" fontId="1" fillId="2" borderId="19" xfId="0" applyFont="1" applyFill="1" applyBorder="1" applyAlignment="1" applyProtection="1">
      <alignment horizontal="center" vertical="center"/>
    </xf>
    <xf numFmtId="0" fontId="0" fillId="3" borderId="5" xfId="0" applyFill="1" applyBorder="1" applyAlignment="1" applyProtection="1">
      <alignment horizontal="center" vertical="center"/>
    </xf>
    <xf numFmtId="0" fontId="0" fillId="3" borderId="6" xfId="0" applyFill="1" applyBorder="1" applyAlignment="1" applyProtection="1">
      <alignment horizontal="center" vertical="center"/>
    </xf>
    <xf numFmtId="0" fontId="0" fillId="0" borderId="0" xfId="0" applyAlignment="1" applyProtection="1">
      <alignment horizontal="center" vertical="center"/>
    </xf>
    <xf numFmtId="164" fontId="0" fillId="3" borderId="19" xfId="0" applyNumberFormat="1" applyFill="1" applyBorder="1" applyAlignment="1" applyProtection="1">
      <alignment horizontal="center" vertical="center"/>
    </xf>
    <xf numFmtId="0" fontId="0" fillId="0" borderId="0" xfId="0" applyFill="1" applyBorder="1" applyProtection="1"/>
    <xf numFmtId="0" fontId="2" fillId="0" borderId="21"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0" fillId="3" borderId="8" xfId="0" applyFill="1" applyBorder="1" applyAlignment="1" applyProtection="1">
      <alignment horizontal="center" vertical="center"/>
    </xf>
    <xf numFmtId="0" fontId="0" fillId="3" borderId="9" xfId="0" applyFill="1" applyBorder="1" applyAlignment="1" applyProtection="1">
      <alignment horizontal="center" vertical="center"/>
    </xf>
    <xf numFmtId="0" fontId="0" fillId="3" borderId="10" xfId="0" applyFill="1" applyBorder="1" applyAlignment="1" applyProtection="1">
      <alignment horizontal="center" vertical="center"/>
    </xf>
    <xf numFmtId="15" fontId="0" fillId="0" borderId="0" xfId="0" applyNumberFormat="1" applyAlignment="1" applyProtection="1">
      <alignment horizontal="center" vertical="center"/>
    </xf>
    <xf numFmtId="15" fontId="0" fillId="0" borderId="0" xfId="0" applyNumberFormat="1" applyFill="1" applyAlignment="1" applyProtection="1">
      <alignment horizontal="center" vertical="center"/>
    </xf>
    <xf numFmtId="0" fontId="0" fillId="5" borderId="2" xfId="0" applyFill="1" applyBorder="1" applyAlignment="1" applyProtection="1">
      <alignment horizontal="right" vertical="center"/>
    </xf>
    <xf numFmtId="0" fontId="0" fillId="4" borderId="3" xfId="0" applyFill="1" applyBorder="1" applyAlignment="1" applyProtection="1">
      <alignment horizontal="right" vertical="center"/>
    </xf>
    <xf numFmtId="0" fontId="0" fillId="5" borderId="4" xfId="0" applyFill="1" applyBorder="1" applyAlignment="1" applyProtection="1">
      <alignment horizontal="right" vertical="center"/>
    </xf>
    <xf numFmtId="0" fontId="0" fillId="5" borderId="2" xfId="0" applyFill="1" applyBorder="1" applyAlignment="1" applyProtection="1">
      <alignment horizontal="center" vertical="center"/>
    </xf>
    <xf numFmtId="0" fontId="0" fillId="4" borderId="3" xfId="0" applyFill="1" applyBorder="1" applyAlignment="1" applyProtection="1">
      <alignment horizontal="center" vertical="center"/>
    </xf>
    <xf numFmtId="0" fontId="0" fillId="5" borderId="4" xfId="0" applyFill="1" applyBorder="1" applyAlignment="1" applyProtection="1">
      <alignment horizontal="center" vertical="center"/>
    </xf>
    <xf numFmtId="0" fontId="0" fillId="0" borderId="0" xfId="0" applyNumberFormat="1" applyAlignment="1" applyProtection="1">
      <alignment horizontal="center" vertical="center"/>
    </xf>
    <xf numFmtId="0" fontId="3" fillId="5" borderId="11" xfId="0" applyFont="1" applyFill="1" applyBorder="1" applyAlignment="1" applyProtection="1">
      <alignment horizontal="center"/>
    </xf>
    <xf numFmtId="0" fontId="3" fillId="4" borderId="12" xfId="0" applyFont="1" applyFill="1" applyBorder="1" applyAlignment="1" applyProtection="1">
      <alignment horizontal="center"/>
    </xf>
    <xf numFmtId="0" fontId="3" fillId="5" borderId="13" xfId="0" applyFont="1" applyFill="1" applyBorder="1" applyAlignment="1" applyProtection="1">
      <alignment horizontal="center"/>
    </xf>
    <xf numFmtId="0" fontId="0" fillId="5" borderId="2" xfId="0" applyFill="1" applyBorder="1" applyProtection="1"/>
    <xf numFmtId="0" fontId="0" fillId="4" borderId="3" xfId="0" applyFill="1" applyBorder="1" applyProtection="1"/>
    <xf numFmtId="0" fontId="0" fillId="5" borderId="4" xfId="0" applyFill="1" applyBorder="1" applyProtection="1"/>
    <xf numFmtId="0" fontId="3" fillId="5" borderId="5" xfId="0" applyFont="1" applyFill="1" applyBorder="1" applyAlignment="1" applyProtection="1">
      <alignment horizontal="center"/>
    </xf>
    <xf numFmtId="0" fontId="3" fillId="4" borderId="6" xfId="0" applyFont="1" applyFill="1" applyBorder="1" applyAlignment="1" applyProtection="1">
      <alignment horizontal="center"/>
    </xf>
    <xf numFmtId="0" fontId="3" fillId="5" borderId="7" xfId="0" applyFont="1" applyFill="1" applyBorder="1" applyAlignment="1" applyProtection="1">
      <alignment horizontal="center"/>
    </xf>
    <xf numFmtId="0" fontId="0" fillId="0" borderId="0" xfId="0" applyFill="1" applyProtection="1"/>
    <xf numFmtId="15" fontId="0" fillId="0" borderId="0" xfId="0" applyNumberFormat="1" applyFill="1" applyBorder="1" applyAlignment="1" applyProtection="1">
      <alignment horizontal="center" vertical="center"/>
    </xf>
    <xf numFmtId="0" fontId="0" fillId="0" borderId="0" xfId="0" applyAlignment="1" applyProtection="1">
      <alignment horizontal="right"/>
    </xf>
    <xf numFmtId="2" fontId="0" fillId="0" borderId="0" xfId="0" applyNumberFormat="1" applyFill="1" applyBorder="1" applyAlignment="1">
      <alignment horizontal="center" vertical="center"/>
    </xf>
    <xf numFmtId="0" fontId="1" fillId="0" borderId="0" xfId="0" applyFont="1" applyFill="1" applyAlignment="1" applyProtection="1">
      <alignment vertical="center"/>
    </xf>
    <xf numFmtId="0" fontId="0" fillId="5" borderId="3" xfId="0" applyFill="1" applyBorder="1" applyProtection="1"/>
    <xf numFmtId="0" fontId="0" fillId="5" borderId="3" xfId="0" applyFill="1" applyBorder="1" applyAlignment="1" applyProtection="1">
      <alignment horizontal="center" vertical="center"/>
    </xf>
    <xf numFmtId="0" fontId="3" fillId="5" borderId="12" xfId="0" applyFont="1" applyFill="1" applyBorder="1" applyAlignment="1" applyProtection="1">
      <alignment horizontal="center"/>
    </xf>
    <xf numFmtId="0" fontId="0" fillId="5" borderId="3" xfId="0" applyFill="1" applyBorder="1" applyAlignment="1" applyProtection="1">
      <alignment horizontal="right" vertical="center"/>
    </xf>
    <xf numFmtId="0" fontId="0" fillId="6" borderId="0" xfId="0" applyFill="1" applyProtection="1"/>
    <xf numFmtId="0" fontId="0" fillId="6" borderId="15" xfId="0" quotePrefix="1" applyFill="1" applyBorder="1" applyAlignment="1" applyProtection="1">
      <alignment wrapText="1"/>
    </xf>
    <xf numFmtId="17" fontId="4" fillId="2" borderId="14" xfId="0" applyNumberFormat="1" applyFont="1" applyFill="1" applyBorder="1" applyAlignment="1" applyProtection="1">
      <alignment horizontal="center" vertical="center"/>
    </xf>
    <xf numFmtId="0" fontId="4" fillId="2" borderId="15" xfId="0" applyNumberFormat="1" applyFont="1" applyFill="1" applyBorder="1" applyAlignment="1" applyProtection="1">
      <alignment horizontal="center" vertical="center"/>
    </xf>
    <xf numFmtId="0" fontId="4" fillId="2" borderId="16" xfId="0" applyNumberFormat="1" applyFont="1" applyFill="1" applyBorder="1" applyAlignment="1" applyProtection="1">
      <alignment horizontal="center" vertical="center"/>
    </xf>
    <xf numFmtId="0" fontId="0" fillId="3" borderId="17" xfId="0" applyFill="1" applyBorder="1" applyAlignment="1" applyProtection="1">
      <alignment horizontal="center" vertical="center"/>
    </xf>
    <xf numFmtId="0" fontId="0" fillId="3" borderId="1" xfId="0" applyFill="1" applyBorder="1" applyAlignment="1" applyProtection="1">
      <alignment horizontal="center" vertical="center"/>
    </xf>
    <xf numFmtId="0" fontId="0" fillId="3" borderId="18" xfId="0" applyFill="1" applyBorder="1" applyAlignment="1" applyProtection="1">
      <alignment horizontal="center" vertical="center"/>
    </xf>
    <xf numFmtId="15" fontId="0" fillId="6" borderId="0" xfId="0" applyNumberFormat="1" applyFill="1" applyBorder="1" applyAlignment="1">
      <alignment horizontal="left" vertical="top" wrapText="1"/>
    </xf>
    <xf numFmtId="0" fontId="1" fillId="2" borderId="20" xfId="0" applyFont="1" applyFill="1" applyBorder="1" applyAlignment="1" applyProtection="1">
      <alignment horizontal="center" vertical="center"/>
    </xf>
    <xf numFmtId="0" fontId="1" fillId="2" borderId="22" xfId="0" applyFont="1" applyFill="1" applyBorder="1" applyAlignment="1" applyProtection="1">
      <alignment horizontal="center" vertical="center"/>
    </xf>
    <xf numFmtId="17" fontId="1" fillId="2" borderId="14" xfId="0" applyNumberFormat="1" applyFont="1" applyFill="1" applyBorder="1" applyAlignment="1" applyProtection="1">
      <alignment horizontal="center" vertical="center" wrapText="1"/>
    </xf>
    <xf numFmtId="0" fontId="1" fillId="2" borderId="15" xfId="0" applyNumberFormat="1" applyFont="1" applyFill="1" applyBorder="1" applyAlignment="1" applyProtection="1">
      <alignment horizontal="center" vertical="center" wrapText="1"/>
    </xf>
    <xf numFmtId="17" fontId="1" fillId="2" borderId="14" xfId="0" applyNumberFormat="1" applyFont="1" applyFill="1" applyBorder="1" applyAlignment="1" applyProtection="1">
      <alignment horizontal="center" vertical="center"/>
    </xf>
    <xf numFmtId="0" fontId="1" fillId="2" borderId="15" xfId="0" applyNumberFormat="1" applyFont="1" applyFill="1" applyBorder="1" applyAlignment="1" applyProtection="1">
      <alignment horizontal="center" vertical="center"/>
    </xf>
  </cellXfs>
  <cellStyles count="1">
    <cellStyle name="Normal" xfId="0" builtinId="0"/>
  </cellStyles>
  <dxfs count="4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65" formatCode="dd/mmm/yy"/>
      <fill>
        <patternFill patternType="none">
          <fgColor indexed="64"/>
          <bgColor indexed="65"/>
        </patternFill>
      </fill>
      <alignment horizontal="center" vertical="center" textRotation="0" wrapText="0" indent="0" justifyLastLine="0" shrinkToFit="0" readingOrder="0"/>
      <protection locked="1" hidden="0"/>
    </dxf>
    <dxf>
      <numFmt numFmtId="165" formatCode="dd/mmm/yy"/>
      <fill>
        <patternFill patternType="none">
          <fgColor indexed="64"/>
          <bgColor indexed="65"/>
        </patternFill>
      </fill>
      <alignment horizontal="center" vertical="center" textRotation="0" wrapText="0" indent="0" justifyLastLine="0" shrinkToFit="0" readingOrder="0"/>
      <protection locked="1" hidden="0"/>
    </dxf>
    <dxf>
      <border outline="0">
        <top style="thin">
          <color rgb="FF000000"/>
        </top>
      </border>
    </dxf>
    <dxf>
      <fill>
        <patternFill patternType="none">
          <fgColor rgb="FF000000"/>
          <bgColor rgb="FFFFFFFF"/>
        </patternFill>
      </fill>
      <alignment horizontal="center" vertical="center" textRotation="0" wrapText="0" indent="0" justifyLastLine="0" shrinkToFit="0" readingOrder="0"/>
      <protection locked="1" hidden="0"/>
    </dxf>
    <dxf>
      <border outline="0">
        <bottom style="thin">
          <color rgb="FF000000"/>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protection locked="1" hidden="0"/>
    </dxf>
    <dxf>
      <numFmt numFmtId="0" formatCode="General"/>
      <alignment horizontal="center" vertical="center" textRotation="0" wrapText="0" indent="0" justifyLastLine="0" shrinkToFit="0" readingOrder="0"/>
      <protection locked="1" hidden="0"/>
    </dxf>
    <dxf>
      <alignment horizontal="center" vertical="center" textRotation="0" wrapText="0" indent="0" justifyLastLine="0" shrinkToFit="0" readingOrder="0"/>
      <protection locked="1" hidden="0"/>
    </dxf>
    <dxf>
      <alignment horizontal="center" vertical="center" textRotation="0" wrapText="0" indent="0" justifyLastLine="0" shrinkToFit="0" readingOrder="0"/>
      <protection locked="1" hidden="0"/>
    </dxf>
    <dxf>
      <alignment horizontal="center" vertical="center" textRotation="0" wrapText="0" indent="0" justifyLastLine="0" shrinkToFit="0" readingOrder="0"/>
      <protection locked="1" hidden="0"/>
    </dxf>
    <dxf>
      <numFmt numFmtId="165" formatCode="dd/mmm/yy"/>
      <alignment horizontal="center" vertical="center" textRotation="0" wrapText="0" indent="0" justifyLastLine="0" shrinkToFit="0" readingOrder="0"/>
      <protection locked="1" hidden="0"/>
    </dxf>
    <dxf>
      <numFmt numFmtId="165" formatCode="dd/mmm/yy"/>
      <alignment horizontal="center" vertical="center" textRotation="0" wrapText="0" indent="0" justifyLastLine="0" shrinkToFit="0" readingOrder="0"/>
      <protection locked="1" hidden="0"/>
    </dxf>
    <dxf>
      <border outline="0">
        <top style="thin">
          <color rgb="FF000000"/>
        </top>
      </border>
    </dxf>
    <dxf>
      <protection locked="1" hidden="0"/>
    </dxf>
    <dxf>
      <border outline="0">
        <bottom style="thin">
          <color rgb="FF000000"/>
        </bottom>
      </border>
    </dxf>
    <dxf>
      <fill>
        <patternFill patternType="solid">
          <fgColor indexed="64"/>
          <bgColor theme="2" tint="-0.249977111117893"/>
        </patternFill>
      </fill>
      <alignment horizontal="center" vertical="center" textRotation="0" wrapText="0" indent="0" justifyLastLine="0" shrinkToFit="0" readingOrder="0"/>
      <border diagonalUp="0" diagonalDown="0">
        <left style="thin">
          <color theme="1" tint="0.499984740745262"/>
        </left>
        <right style="thin">
          <color theme="1" tint="0.499984740745262"/>
        </right>
        <top/>
        <bottom/>
      </border>
      <protection locked="1" hidden="0"/>
    </dxf>
    <dxf>
      <numFmt numFmtId="165" formatCode="dd/mmm/yy"/>
      <fill>
        <patternFill patternType="none">
          <fgColor indexed="64"/>
          <bgColor indexed="65"/>
        </patternFill>
      </fill>
      <alignment horizontal="center" vertical="center" textRotation="0" wrapText="0" indent="0" justifyLastLine="0" shrinkToFit="0" readingOrder="0"/>
      <protection locked="1" hidden="0"/>
    </dxf>
    <dxf>
      <numFmt numFmtId="165" formatCode="dd/mmm/yy"/>
      <fill>
        <patternFill patternType="none">
          <fgColor indexed="64"/>
          <bgColor indexed="65"/>
        </patternFill>
      </fill>
      <alignment horizontal="center" vertical="center" textRotation="0" wrapText="0" indent="0" justifyLastLine="0" shrinkToFit="0" readingOrder="0"/>
      <protection locked="1" hidden="0"/>
    </dxf>
    <dxf>
      <border outline="0">
        <top style="thin">
          <color indexed="64"/>
        </top>
      </border>
    </dxf>
    <dxf>
      <fill>
        <patternFill patternType="none">
          <fgColor indexed="64"/>
          <bgColor indexed="65"/>
        </patternFill>
      </fill>
      <alignment horizontal="center"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protection locked="1" hidden="0"/>
    </dxf>
    <dxf>
      <numFmt numFmtId="0" formatCode="General"/>
      <alignment horizontal="center" vertical="center" textRotation="0" wrapText="0" indent="0" justifyLastLine="0" shrinkToFit="0" readingOrder="0"/>
      <protection locked="1" hidden="0"/>
    </dxf>
    <dxf>
      <alignment horizontal="center" vertical="center" textRotation="0" wrapText="0" indent="0" justifyLastLine="0" shrinkToFit="0" readingOrder="0"/>
      <protection locked="1" hidden="0"/>
    </dxf>
    <dxf>
      <alignment horizontal="center" vertical="center" textRotation="0" wrapText="0" indent="0" justifyLastLine="0" shrinkToFit="0" readingOrder="0"/>
      <protection locked="1" hidden="0"/>
    </dxf>
    <dxf>
      <alignment horizontal="center" vertical="center" textRotation="0" wrapText="0" indent="0" justifyLastLine="0" shrinkToFit="0" readingOrder="0"/>
      <protection locked="1" hidden="0"/>
    </dxf>
    <dxf>
      <numFmt numFmtId="165" formatCode="dd/mmm/yy"/>
      <alignment horizontal="center" vertical="center" textRotation="0" wrapText="0" indent="0" justifyLastLine="0" shrinkToFit="0" readingOrder="0"/>
      <protection locked="1" hidden="0"/>
    </dxf>
    <dxf>
      <numFmt numFmtId="165" formatCode="dd/mmm/yy"/>
      <alignment horizontal="center" vertical="center" textRotation="0" wrapText="0" indent="0" justifyLastLine="0" shrinkToFit="0" readingOrder="0"/>
      <protection locked="1" hidden="0"/>
    </dxf>
    <dxf>
      <border outline="0">
        <top style="thin">
          <color indexed="64"/>
        </top>
      </border>
    </dxf>
    <dxf>
      <protection locked="1" hidden="0"/>
    </dxf>
    <dxf>
      <border outline="0">
        <bottom style="thin">
          <color indexed="64"/>
        </bottom>
      </border>
    </dxf>
    <dxf>
      <fill>
        <patternFill patternType="solid">
          <fgColor indexed="64"/>
          <bgColor theme="2" tint="-0.249977111117893"/>
        </patternFill>
      </fill>
      <alignment horizontal="center" vertical="center" textRotation="0" wrapText="0" indent="0" justifyLastLine="0" shrinkToFit="0" readingOrder="0"/>
      <border diagonalUp="0" diagonalDown="0">
        <left style="thin">
          <color theme="1" tint="0.499984740745262"/>
        </left>
        <right style="thin">
          <color theme="1" tint="0.499984740745262"/>
        </right>
        <top/>
        <bottom/>
      </border>
      <protection locked="1" hidden="0"/>
    </dxf>
    <dxf>
      <fill>
        <patternFill>
          <bgColor theme="0" tint="-0.14996795556505021"/>
        </patternFill>
      </fill>
    </dxf>
    <dxf>
      <fill>
        <patternFill>
          <bgColor theme="0"/>
        </patternFill>
      </fill>
      <border>
        <left style="thin">
          <color auto="1"/>
        </left>
        <right style="thin">
          <color auto="1"/>
        </right>
        <top style="thin">
          <color auto="1"/>
        </top>
        <bottom style="thin">
          <color auto="1"/>
        </bottom>
        <vertical style="thin">
          <color theme="1" tint="0.499984740745262"/>
        </vertical>
        <horizontal style="thin">
          <color theme="1" tint="0.499984740745262"/>
        </horizontal>
      </border>
    </dxf>
    <dxf>
      <fill>
        <patternFill>
          <bgColor theme="0"/>
        </patternFill>
      </fill>
      <border>
        <left style="thin">
          <color auto="1"/>
        </left>
        <right style="thin">
          <color auto="1"/>
        </right>
        <top style="thin">
          <color auto="1"/>
        </top>
        <bottom style="thin">
          <color auto="1"/>
        </bottom>
        <vertical style="thin">
          <color theme="1" tint="0.499984740745262"/>
        </vertical>
        <horizontal style="thin">
          <color theme="1" tint="0.499984740745262"/>
        </horizontal>
      </border>
    </dxf>
    <dxf>
      <font>
        <color auto="1"/>
      </font>
      <fill>
        <patternFill>
          <bgColor theme="2" tint="-0.24994659260841701"/>
        </patternFill>
      </fill>
      <border>
        <left style="thin">
          <color auto="1"/>
        </left>
        <right style="thin">
          <color auto="1"/>
        </right>
        <top style="thin">
          <color auto="1"/>
        </top>
        <bottom style="thin">
          <color auto="1"/>
        </bottom>
        <vertical style="thin">
          <color theme="1" tint="0.499984740745262"/>
        </vertical>
      </border>
    </dxf>
  </dxfs>
  <tableStyles count="1" defaultTableStyle="Tableau perso" defaultPivotStyle="PivotStyleLight16">
    <tableStyle name="Tableau perso" pivot="0" count="3">
      <tableStyleElement type="headerRow" dxfId="42"/>
      <tableStyleElement type="firstRowStripe" dxfId="41"/>
      <tableStyleElement type="secondRowStripe" dxfId="4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71213</xdr:colOff>
      <xdr:row>5</xdr:row>
      <xdr:rowOff>169333</xdr:rowOff>
    </xdr:from>
    <xdr:to>
      <xdr:col>21</xdr:col>
      <xdr:colOff>211882</xdr:colOff>
      <xdr:row>25</xdr:row>
      <xdr:rowOff>15524</xdr:rowOff>
    </xdr:to>
    <xdr:pic>
      <xdr:nvPicPr>
        <xdr:cNvPr id="2" name="Image 1"/>
        <xdr:cNvPicPr>
          <a:picLocks noChangeAspect="1"/>
        </xdr:cNvPicPr>
      </xdr:nvPicPr>
      <xdr:blipFill>
        <a:blip xmlns:r="http://schemas.openxmlformats.org/officeDocument/2006/relationships" r:embed="rId1"/>
        <a:stretch>
          <a:fillRect/>
        </a:stretch>
      </xdr:blipFill>
      <xdr:spPr>
        <a:xfrm>
          <a:off x="4886630" y="1746250"/>
          <a:ext cx="8787252" cy="3656191"/>
        </a:xfrm>
        <a:prstGeom prst="rect">
          <a:avLst/>
        </a:prstGeom>
      </xdr:spPr>
    </xdr:pic>
    <xdr:clientData/>
  </xdr:twoCellAnchor>
</xdr:wsDr>
</file>

<file path=xl/tables/table1.xml><?xml version="1.0" encoding="utf-8"?>
<table xmlns="http://schemas.openxmlformats.org/spreadsheetml/2006/main" id="1" name="Tableau1" displayName="Tableau1" ref="J2:K37" totalsRowShown="0" headerRowDxfId="38" dataDxfId="36" headerRowBorderDxfId="37" tableBorderDxfId="35">
  <autoFilter ref="J2:K37">
    <filterColumn colId="0" hiddenButton="1"/>
    <filterColumn colId="1" hiddenButton="1"/>
  </autoFilter>
  <tableColumns count="2">
    <tableColumn id="1" name="Date" dataDxfId="34"/>
    <tableColumn id="2" name="Nom" dataDxfId="33"/>
  </tableColumns>
  <tableStyleInfo name="Tableau perso" showFirstColumn="0" showLastColumn="0" showRowStripes="1" showColumnStripes="0"/>
</table>
</file>

<file path=xl/tables/table2.xml><?xml version="1.0" encoding="utf-8"?>
<table xmlns="http://schemas.openxmlformats.org/spreadsheetml/2006/main" id="2" name="Tableau2" displayName="Tableau2" ref="M2:N4" totalsRowShown="0" headerRowDxfId="32" dataDxfId="31">
  <autoFilter ref="M2:N4">
    <filterColumn colId="0" hiddenButton="1"/>
    <filterColumn colId="1" hiddenButton="1"/>
  </autoFilter>
  <tableColumns count="2">
    <tableColumn id="1" name="Nom" dataDxfId="30"/>
    <tableColumn id="2" name="nb" dataDxfId="29">
      <calculatedColumnFormula>COUNTIF(Tableau1[Nom],Tableau2[[#This Row],[Nom]])</calculatedColumnFormula>
    </tableColumn>
  </tableColumns>
  <tableStyleInfo name="Tableau perso" showFirstColumn="0" showLastColumn="0" showRowStripes="1" showColumnStripes="0"/>
</table>
</file>

<file path=xl/tables/table3.xml><?xml version="1.0" encoding="utf-8"?>
<table xmlns="http://schemas.openxmlformats.org/spreadsheetml/2006/main" id="3" name="Tableau3" displayName="Tableau3" ref="R2:S27" totalsRowShown="0" headerRowDxfId="28" dataDxfId="26" headerRowBorderDxfId="27" tableBorderDxfId="25">
  <autoFilter ref="R2:S27">
    <filterColumn colId="0" hiddenButton="1"/>
    <filterColumn colId="1" hiddenButton="1"/>
  </autoFilter>
  <tableColumns count="2">
    <tableColumn id="1" name="Date" dataDxfId="24"/>
    <tableColumn id="2" name="Événement" dataDxfId="23"/>
  </tableColumns>
  <tableStyleInfo name="Tableau perso" showFirstColumn="0" showLastColumn="0" showRowStripes="1" showColumnStripes="0"/>
</table>
</file>

<file path=xl/tables/table4.xml><?xml version="1.0" encoding="utf-8"?>
<table xmlns="http://schemas.openxmlformats.org/spreadsheetml/2006/main" id="4" name="Tableau15" displayName="Tableau15" ref="J2:K37" totalsRowShown="0" headerRowDxfId="22" dataDxfId="20" headerRowBorderDxfId="21" tableBorderDxfId="19">
  <autoFilter ref="J2:K37">
    <filterColumn colId="0" hiddenButton="1"/>
    <filterColumn colId="1" hiddenButton="1"/>
  </autoFilter>
  <tableColumns count="2">
    <tableColumn id="1" name="Date" dataDxfId="18"/>
    <tableColumn id="2" name="Nom" dataDxfId="17"/>
  </tableColumns>
  <tableStyleInfo name="Tableau perso" showFirstColumn="0" showLastColumn="0" showRowStripes="1" showColumnStripes="0"/>
</table>
</file>

<file path=xl/tables/table5.xml><?xml version="1.0" encoding="utf-8"?>
<table xmlns="http://schemas.openxmlformats.org/spreadsheetml/2006/main" id="5" name="Tableau26" displayName="Tableau26" ref="M2:N4" totalsRowShown="0" headerRowDxfId="16" dataDxfId="15">
  <autoFilter ref="M2:N4">
    <filterColumn colId="0" hiddenButton="1"/>
    <filterColumn colId="1" hiddenButton="1"/>
  </autoFilter>
  <tableColumns count="2">
    <tableColumn id="1" name="Nom" dataDxfId="14"/>
    <tableColumn id="2" name="nb" dataDxfId="13">
      <calculatedColumnFormula>COUNTIF(Tableau15[Nom],Tableau26[[#This Row],[Nom]])</calculatedColumnFormula>
    </tableColumn>
  </tableColumns>
  <tableStyleInfo name="Tableau perso" showFirstColumn="0" showLastColumn="0" showRowStripes="1" showColumnStripes="0"/>
</table>
</file>

<file path=xl/tables/table6.xml><?xml version="1.0" encoding="utf-8"?>
<table xmlns="http://schemas.openxmlformats.org/spreadsheetml/2006/main" id="6" name="Tableau37" displayName="Tableau37" ref="R2:S27" totalsRowShown="0" headerRowDxfId="12" dataDxfId="10" headerRowBorderDxfId="11" tableBorderDxfId="9">
  <autoFilter ref="R2:S27">
    <filterColumn colId="0" hiddenButton="1"/>
    <filterColumn colId="1" hiddenButton="1"/>
  </autoFilter>
  <tableColumns count="2">
    <tableColumn id="1" name="Date" dataDxfId="8"/>
    <tableColumn id="2" name="Événement" dataDxfId="7"/>
  </tableColumns>
  <tableStyleInfo name="Tableau pers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AK49"/>
  <sheetViews>
    <sheetView topLeftCell="A16" zoomScale="90" zoomScaleNormal="90" workbookViewId="0">
      <selection activeCell="N16" sqref="N16"/>
    </sheetView>
  </sheetViews>
  <sheetFormatPr baseColWidth="10" defaultColWidth="11.42578125" defaultRowHeight="15" x14ac:dyDescent="0.25"/>
  <cols>
    <col min="1" max="1" width="3.7109375" style="4" customWidth="1"/>
    <col min="2" max="8" width="11.42578125" style="4" customWidth="1"/>
    <col min="9" max="9" width="3.7109375" style="4" customWidth="1"/>
    <col min="10" max="11" width="11.42578125" style="9" customWidth="1"/>
    <col min="12" max="12" width="3.7109375" style="4" customWidth="1"/>
    <col min="13" max="14" width="11.42578125" style="4" customWidth="1"/>
    <col min="15" max="15" width="3.7109375" style="4" customWidth="1"/>
    <col min="16" max="16" width="11.42578125" style="4" customWidth="1"/>
    <col min="17" max="17" width="3.7109375" style="4" customWidth="1"/>
    <col min="18" max="19" width="15.7109375" style="4" customWidth="1"/>
    <col min="20" max="20" width="3.7109375" style="4" customWidth="1"/>
  </cols>
  <sheetData>
    <row r="1" spans="2:27" ht="30" customHeight="1" x14ac:dyDescent="0.25">
      <c r="B1" s="46" t="str">
        <f ca="1">UPPER(TEXT(TODAY(),"mmmm aaaa"))</f>
        <v>JUILLET 2019</v>
      </c>
      <c r="C1" s="47"/>
      <c r="D1" s="47"/>
      <c r="E1" s="47"/>
      <c r="F1" s="47"/>
      <c r="G1" s="47"/>
      <c r="H1" s="48"/>
      <c r="I1" s="5"/>
      <c r="J1" s="55" t="s">
        <v>0</v>
      </c>
      <c r="K1" s="56"/>
      <c r="M1" s="57" t="s">
        <v>1</v>
      </c>
      <c r="N1" s="58"/>
      <c r="P1" s="6" t="s">
        <v>2</v>
      </c>
      <c r="R1" s="53" t="s">
        <v>3</v>
      </c>
      <c r="S1" s="54"/>
    </row>
    <row r="2" spans="2:27" x14ac:dyDescent="0.25">
      <c r="B2" s="49" t="s">
        <v>4</v>
      </c>
      <c r="C2" s="50"/>
      <c r="D2" s="50"/>
      <c r="E2" s="50"/>
      <c r="F2" s="50"/>
      <c r="G2" s="50"/>
      <c r="H2" s="51"/>
      <c r="J2" s="7" t="s">
        <v>5</v>
      </c>
      <c r="K2" s="8" t="s">
        <v>6</v>
      </c>
      <c r="M2" s="9" t="s">
        <v>6</v>
      </c>
      <c r="N2" s="9" t="s">
        <v>7</v>
      </c>
      <c r="O2" s="9"/>
      <c r="P2" s="10">
        <v>5</v>
      </c>
      <c r="Q2" s="11"/>
      <c r="R2" s="12" t="s">
        <v>5</v>
      </c>
      <c r="S2" s="13" t="s">
        <v>8</v>
      </c>
      <c r="T2" s="11"/>
      <c r="U2" s="2"/>
      <c r="V2" s="2"/>
      <c r="W2" s="2"/>
      <c r="X2" s="2"/>
      <c r="Y2" s="2"/>
    </row>
    <row r="3" spans="2:27" ht="49.5" customHeight="1" x14ac:dyDescent="0.25">
      <c r="B3" s="14" t="s">
        <v>9</v>
      </c>
      <c r="C3" s="15" t="s">
        <v>10</v>
      </c>
      <c r="D3" s="15" t="s">
        <v>11</v>
      </c>
      <c r="E3" s="15" t="s">
        <v>12</v>
      </c>
      <c r="F3" s="15" t="s">
        <v>13</v>
      </c>
      <c r="G3" s="15" t="s">
        <v>14</v>
      </c>
      <c r="H3" s="16" t="s">
        <v>15</v>
      </c>
      <c r="J3" s="17">
        <v>43446</v>
      </c>
      <c r="K3" s="17" t="s">
        <v>16</v>
      </c>
      <c r="M3" s="9" t="s">
        <v>16</v>
      </c>
      <c r="N3" s="9">
        <f>COUNTIF(Tableau1[Nom],Tableau2[[#This Row],[Nom]])</f>
        <v>15</v>
      </c>
      <c r="O3" s="9"/>
      <c r="Q3" s="11"/>
      <c r="R3" s="36">
        <v>43647</v>
      </c>
      <c r="S3" s="36" t="s">
        <v>19</v>
      </c>
      <c r="T3" s="11"/>
      <c r="U3" s="52" t="s">
        <v>22</v>
      </c>
      <c r="V3" s="52"/>
      <c r="W3" s="52"/>
      <c r="X3" s="52"/>
      <c r="Y3" s="52"/>
      <c r="Z3" s="52"/>
      <c r="AA3" s="52"/>
    </row>
    <row r="4" spans="2:27" x14ac:dyDescent="0.25">
      <c r="B4" s="19" t="str">
        <f ca="1">IF(WEEKDAY($B$1)=COLUMN(B4)-1,1,IF(A4="","",A4+1))</f>
        <v/>
      </c>
      <c r="C4" s="20">
        <f t="shared" ref="C4:H4" ca="1" si="0">IF(WEEKDAY($B$1)=COLUMN(C4)-1,1,IF(B4="","",B4+1))</f>
        <v>1</v>
      </c>
      <c r="D4" s="20">
        <f t="shared" ca="1" si="0"/>
        <v>2</v>
      </c>
      <c r="E4" s="20">
        <f t="shared" ca="1" si="0"/>
        <v>3</v>
      </c>
      <c r="F4" s="20">
        <f t="shared" ca="1" si="0"/>
        <v>4</v>
      </c>
      <c r="G4" s="20">
        <f t="shared" ca="1" si="0"/>
        <v>5</v>
      </c>
      <c r="H4" s="21">
        <f t="shared" ca="1" si="0"/>
        <v>6</v>
      </c>
      <c r="J4" s="17">
        <v>43452</v>
      </c>
      <c r="K4" s="17" t="s">
        <v>18</v>
      </c>
      <c r="M4" s="9" t="s">
        <v>18</v>
      </c>
      <c r="N4" s="9">
        <f>COUNTIF(Tableau1[Nom],Tableau2[[#This Row],[Nom]])</f>
        <v>20</v>
      </c>
      <c r="O4" s="9"/>
      <c r="Q4" s="11"/>
      <c r="R4" s="18">
        <v>43668</v>
      </c>
      <c r="S4" s="18" t="s">
        <v>17</v>
      </c>
      <c r="T4" s="11"/>
      <c r="U4" s="1" t="b">
        <f t="shared" ref="U4:U21" ca="1" si="1">AND(OFFSET(B4,-(ROW(B4)-(ROUNDUP(((ROW(B4)/3)-1),0)*3+3)),0)&lt;&gt;"",NOT(ISNUMBER(FIND("Congé",OFFSET(B4,-(ROW(B4)-(ROUNDUP(((ROW(B4)/3)-1),0)*3+3)),0)))))</f>
        <v>0</v>
      </c>
      <c r="V4" s="1" t="b">
        <f t="shared" ref="V4:V21" ca="1" si="2">AND(OFFSET(C4,-(ROW(C4)-(ROUNDUP(((ROW(C4)/3)-1),0)*3+3)),0)&lt;&gt;"",NOT(ISNUMBER(FIND("Congé",OFFSET(C4,-(ROW(C4)-(ROUNDUP(((ROW(C4)/3)-1),0)*3+3)),0)))))</f>
        <v>1</v>
      </c>
      <c r="W4" s="1" t="b">
        <f t="shared" ref="W4:W21" ca="1" si="3">AND(OFFSET(D4,-(ROW(D4)-(ROUNDUP(((ROW(D4)/3)-1),0)*3+3)),0)&lt;&gt;"",NOT(ISNUMBER(FIND("Congé",OFFSET(D4,-(ROW(D4)-(ROUNDUP(((ROW(D4)/3)-1),0)*3+3)),0)))))</f>
        <v>0</v>
      </c>
      <c r="X4" s="1" t="b">
        <f t="shared" ref="X4:X21" ca="1" si="4">AND(OFFSET(E4,-(ROW(E4)-(ROUNDUP(((ROW(E4)/3)-1),0)*3+3)),0)&lt;&gt;"",NOT(ISNUMBER(FIND("Congé",OFFSET(E4,-(ROW(E4)-(ROUNDUP(((ROW(E4)/3)-1),0)*3+3)),0)))))</f>
        <v>0</v>
      </c>
      <c r="Y4" s="1" t="b">
        <f t="shared" ref="Y4:Y21" ca="1" si="5">AND(OFFSET(F4,-(ROW(F4)-(ROUNDUP(((ROW(F4)/3)-1),0)*3+3)),0)&lt;&gt;"",NOT(ISNUMBER(FIND("Congé",OFFSET(F4,-(ROW(F4)-(ROUNDUP(((ROW(F4)/3)-1),0)*3+3)),0)))))</f>
        <v>0</v>
      </c>
      <c r="Z4" s="1" t="b">
        <f t="shared" ref="Z4:Z21" ca="1" si="6">AND(OFFSET(G4,-(ROW(G4)-(ROUNDUP(((ROW(G4)/3)-1),0)*3+3)),0)&lt;&gt;"",NOT(ISNUMBER(FIND("Congé",OFFSET(G4,-(ROW(G4)-(ROUNDUP(((ROW(G4)/3)-1),0)*3+3)),0)))))</f>
        <v>0</v>
      </c>
      <c r="AA4" s="1" t="b">
        <f t="shared" ref="AA4:AA21" ca="1" si="7">AND(OFFSET(H4,-(ROW(H4)-(ROUNDUP(((ROW(H4)/3)-1),0)*3+3)),0)&lt;&gt;"",NOT(ISNUMBER(FIND("Congé",OFFSET(H4,-(ROW(H4)-(ROUNDUP(((ROW(H4)/3)-1),0)*3+3)),0)))))</f>
        <v>0</v>
      </c>
    </row>
    <row r="5" spans="2:27" x14ac:dyDescent="0.25">
      <c r="B5" s="22" t="str">
        <f ca="1">IF(B4&lt;&gt;"",IFERROR("√ "&amp;VLOOKUP(DATEVALUE(B4&amp;$B$1),Tableau1[],2,FALSE),IFERROR(VLOOKUP(DATEVALUE(B4&amp;$B$1),#REF!,2,FALSE),"")),"")</f>
        <v/>
      </c>
      <c r="C5" s="23" t="str">
        <f ca="1">IF(C4&lt;&gt;"",IFERROR("√ "&amp;VLOOKUP(DATEVALUE(C4&amp;$B$1),Tableau1[],2,FALSE),IFERROR(VLOOKUP(DATEVALUE(C4&amp;$B$1),#REF!,2,FALSE),"")),"")</f>
        <v/>
      </c>
      <c r="D5" s="23" t="str">
        <f ca="1">IF(D4&lt;&gt;"",IFERROR("√ "&amp;VLOOKUP(DATEVALUE(D4&amp;$B$1),Tableau1[],2,FALSE),IFERROR(VLOOKUP(DATEVALUE(D4&amp;$B$1),#REF!,2,FALSE),"")),"")</f>
        <v/>
      </c>
      <c r="E5" s="23" t="str">
        <f ca="1">IF(E4&lt;&gt;"",IFERROR("√ "&amp;VLOOKUP(DATEVALUE(E4&amp;$B$1),Tableau1[],2,FALSE),IFERROR(VLOOKUP(DATEVALUE(E4&amp;$B$1),#REF!,2,FALSE),"")),"")</f>
        <v>√ AliFle</v>
      </c>
      <c r="F5" s="23" t="str">
        <f ca="1">IF(F4&lt;&gt;"",IFERROR("√ "&amp;VLOOKUP(DATEVALUE(F4&amp;$B$1),Tableau1[],2,FALSE),IFERROR(VLOOKUP(DATEVALUE(F4&amp;$B$1),#REF!,2,FALSE),"")),"")</f>
        <v/>
      </c>
      <c r="G5" s="23" t="str">
        <f ca="1">IF(G4&lt;&gt;"",IFERROR("√ "&amp;VLOOKUP(DATEVALUE(G4&amp;$B$1),Tableau1[],2,FALSE),IFERROR(VLOOKUP(DATEVALUE(G4&amp;$B$1),#REF!,2,FALSE),"")),"")</f>
        <v/>
      </c>
      <c r="H5" s="24" t="str">
        <f ca="1">IF(H4&lt;&gt;"",IFERROR("√ "&amp;VLOOKUP(DATEVALUE(H4&amp;$B$1),Tableau1[],2,FALSE),IFERROR(VLOOKUP(DATEVALUE(H4&amp;$B$1),#REF!,2,FALSE),"")),"")</f>
        <v/>
      </c>
      <c r="J5" s="17">
        <v>43455</v>
      </c>
      <c r="K5" s="17" t="s">
        <v>16</v>
      </c>
      <c r="M5" s="9"/>
      <c r="N5" s="25"/>
      <c r="Q5" s="11"/>
      <c r="R5" s="18">
        <v>43669</v>
      </c>
      <c r="S5" s="18" t="s">
        <v>17</v>
      </c>
      <c r="T5" s="11"/>
      <c r="U5" s="1" t="b">
        <f t="shared" ca="1" si="1"/>
        <v>0</v>
      </c>
      <c r="V5" s="1" t="b">
        <f t="shared" ca="1" si="2"/>
        <v>1</v>
      </c>
      <c r="W5" s="1" t="b">
        <f t="shared" ca="1" si="3"/>
        <v>0</v>
      </c>
      <c r="X5" s="1" t="b">
        <f t="shared" ca="1" si="4"/>
        <v>0</v>
      </c>
      <c r="Y5" s="1" t="b">
        <f t="shared" ca="1" si="5"/>
        <v>0</v>
      </c>
      <c r="Z5" s="1" t="b">
        <f t="shared" ca="1" si="6"/>
        <v>0</v>
      </c>
      <c r="AA5" s="1" t="b">
        <f t="shared" ca="1" si="7"/>
        <v>0</v>
      </c>
    </row>
    <row r="6" spans="2:27" x14ac:dyDescent="0.25">
      <c r="B6" s="26" t="str">
        <f ca="1">IF(B4&lt;&gt;"",IFERROR(VLOOKUP(DATEVALUE(B4&amp;$B$1),Tableau3[],2,FALSE),""),"")</f>
        <v/>
      </c>
      <c r="C6" s="27" t="str">
        <f ca="1">IF(C4&lt;&gt;"",IFERROR(VLOOKUP(DATEVALUE(C4&amp;$B$1),Tableau3[],2,FALSE),""),"")</f>
        <v>Férié</v>
      </c>
      <c r="D6" s="27" t="str">
        <f ca="1">IF(D4&lt;&gt;"",IFERROR(VLOOKUP(DATEVALUE(D4&amp;$B$1),Tableau3[],2,FALSE),""),"")</f>
        <v/>
      </c>
      <c r="E6" s="27" t="str">
        <f ca="1">IF(E4&lt;&gt;"",IFERROR(VLOOKUP(DATEVALUE(E4&amp;$B$1),Tableau3[],2,FALSE),""),"")</f>
        <v/>
      </c>
      <c r="F6" s="27" t="str">
        <f ca="1">IF(F4&lt;&gt;"",IFERROR(VLOOKUP(DATEVALUE(F4&amp;$B$1),Tableau3[],2,FALSE),""),"")</f>
        <v/>
      </c>
      <c r="G6" s="27" t="str">
        <f ca="1">IF(G4&lt;&gt;"",IFERROR(VLOOKUP(DATEVALUE(G4&amp;$B$1),Tableau3[],2,FALSE),""),"")</f>
        <v/>
      </c>
      <c r="H6" s="28" t="str">
        <f ca="1">IF(H4&lt;&gt;"",IFERROR(VLOOKUP(DATEVALUE(H4&amp;$B$1),Tableau3[],2,FALSE),""),"")</f>
        <v/>
      </c>
      <c r="J6" s="17">
        <v>43472</v>
      </c>
      <c r="K6" s="17" t="s">
        <v>18</v>
      </c>
      <c r="M6" s="39"/>
      <c r="N6" s="39"/>
      <c r="Q6" s="11"/>
      <c r="R6" s="18">
        <v>43670</v>
      </c>
      <c r="S6" s="18" t="s">
        <v>17</v>
      </c>
      <c r="T6" s="11"/>
      <c r="U6" s="1" t="b">
        <f t="shared" ca="1" si="1"/>
        <v>0</v>
      </c>
      <c r="V6" s="1" t="b">
        <f t="shared" ca="1" si="2"/>
        <v>1</v>
      </c>
      <c r="W6" s="1" t="b">
        <f t="shared" ca="1" si="3"/>
        <v>0</v>
      </c>
      <c r="X6" s="1" t="b">
        <f t="shared" ca="1" si="4"/>
        <v>0</v>
      </c>
      <c r="Y6" s="1" t="b">
        <f t="shared" ca="1" si="5"/>
        <v>0</v>
      </c>
      <c r="Z6" s="1" t="b">
        <f t="shared" ca="1" si="6"/>
        <v>0</v>
      </c>
      <c r="AA6" s="1" t="b">
        <f t="shared" ca="1" si="7"/>
        <v>0</v>
      </c>
    </row>
    <row r="7" spans="2:27" x14ac:dyDescent="0.25">
      <c r="B7" s="29">
        <f ca="1">IF(H4&lt;&gt;"",IF(DAY(H4)&lt;&gt;DAY(DATE(YEAR($B$1),MONTH($B$1)+1,0)),H4+1,""),"")</f>
        <v>7</v>
      </c>
      <c r="C7" s="30">
        <f ca="1">IF(B7&lt;&gt;"",IF(DAY(B7)&lt;&gt;DAY(DATE(YEAR($B$1),MONTH($B$1)+1,0)),B7+1,""),"")</f>
        <v>8</v>
      </c>
      <c r="D7" s="30">
        <f t="shared" ref="D7:H7" ca="1" si="8">IF(C7&lt;&gt;"",IF(DAY(C7)&lt;&gt;DAY(DATE(YEAR($B$1),MONTH($B$1)+1,0)),C7+1,""),"")</f>
        <v>9</v>
      </c>
      <c r="E7" s="30">
        <f t="shared" ca="1" si="8"/>
        <v>10</v>
      </c>
      <c r="F7" s="30">
        <f t="shared" ca="1" si="8"/>
        <v>11</v>
      </c>
      <c r="G7" s="30">
        <f t="shared" ca="1" si="8"/>
        <v>12</v>
      </c>
      <c r="H7" s="31">
        <f t="shared" ca="1" si="8"/>
        <v>13</v>
      </c>
      <c r="J7" s="17">
        <v>43476</v>
      </c>
      <c r="K7" s="17" t="s">
        <v>16</v>
      </c>
      <c r="M7" s="9"/>
      <c r="N7" s="9"/>
      <c r="Q7" s="11"/>
      <c r="R7" s="18">
        <v>43671</v>
      </c>
      <c r="S7" s="18" t="s">
        <v>17</v>
      </c>
      <c r="T7" s="11"/>
      <c r="U7" s="1" t="b">
        <f t="shared" ca="1" si="1"/>
        <v>0</v>
      </c>
      <c r="V7" s="1" t="b">
        <f t="shared" ca="1" si="2"/>
        <v>0</v>
      </c>
      <c r="W7" s="1" t="b">
        <f t="shared" ca="1" si="3"/>
        <v>0</v>
      </c>
      <c r="X7" s="1" t="b">
        <f t="shared" ca="1" si="4"/>
        <v>0</v>
      </c>
      <c r="Y7" s="1" t="b">
        <f t="shared" ca="1" si="5"/>
        <v>0</v>
      </c>
      <c r="Z7" s="1" t="b">
        <f t="shared" ca="1" si="6"/>
        <v>0</v>
      </c>
      <c r="AA7" s="1" t="b">
        <f t="shared" ca="1" si="7"/>
        <v>0</v>
      </c>
    </row>
    <row r="8" spans="2:27" x14ac:dyDescent="0.25">
      <c r="B8" s="22" t="str">
        <f ca="1">IF(B7&lt;&gt;"",IFERROR("√ "&amp;VLOOKUP(DATEVALUE(B7&amp;$B$1),Tableau1[],2,FALSE),IFERROR(VLOOKUP(DATEVALUE(B7&amp;$B$1),#REF!,2,FALSE),"")),"")</f>
        <v/>
      </c>
      <c r="C8" s="23" t="str">
        <f ca="1">IF(C7&lt;&gt;"",IFERROR("√ "&amp;VLOOKUP(DATEVALUE(C7&amp;$B$1),Tableau1[],2,FALSE),IFERROR(VLOOKUP(DATEVALUE(C7&amp;$B$1),#REF!,2,FALSE),"")),"")</f>
        <v/>
      </c>
      <c r="D8" s="23" t="str">
        <f ca="1">IF(D7&lt;&gt;"",IFERROR("√ "&amp;VLOOKUP(DATEVALUE(D7&amp;$B$1),Tableau1[],2,FALSE),IFERROR(VLOOKUP(DATEVALUE(D7&amp;$B$1),#REF!,2,FALSE),"")),"")</f>
        <v/>
      </c>
      <c r="E8" s="23" t="str">
        <f ca="1">IF(E7&lt;&gt;"",IFERROR("√ "&amp;VLOOKUP(DATEVALUE(E7&amp;$B$1),Tableau1[],2,FALSE),IFERROR(VLOOKUP(DATEVALUE(E7&amp;$B$1),#REF!,2,FALSE),"")),"")</f>
        <v>√ FraGar</v>
      </c>
      <c r="F8" s="23" t="str">
        <f ca="1">IF(F7&lt;&gt;"",IFERROR("√ "&amp;VLOOKUP(DATEVALUE(F7&amp;$B$1),Tableau1[],2,FALSE),IFERROR(VLOOKUP(DATEVALUE(F7&amp;$B$1),#REF!,2,FALSE),"")),"")</f>
        <v/>
      </c>
      <c r="G8" s="23" t="str">
        <f ca="1">IF(G7&lt;&gt;"",IFERROR("√ "&amp;VLOOKUP(DATEVALUE(G7&amp;$B$1),Tableau1[],2,FALSE),IFERROR(VLOOKUP(DATEVALUE(G7&amp;$B$1),#REF!,2,FALSE),"")),"")</f>
        <v/>
      </c>
      <c r="H8" s="24" t="str">
        <f ca="1">IF(H7&lt;&gt;"",IFERROR("√ "&amp;VLOOKUP(DATEVALUE(H7&amp;$B$1),Tableau1[],2,FALSE),IFERROR(VLOOKUP(DATEVALUE(H7&amp;$B$1),#REF!,2,FALSE),"")),"")</f>
        <v/>
      </c>
      <c r="J8" s="17">
        <v>43482</v>
      </c>
      <c r="K8" s="17" t="s">
        <v>18</v>
      </c>
      <c r="M8" s="17"/>
      <c r="N8" s="17"/>
      <c r="Q8" s="11"/>
      <c r="R8" s="18">
        <v>43672</v>
      </c>
      <c r="S8" s="18" t="s">
        <v>17</v>
      </c>
      <c r="T8" s="11"/>
      <c r="U8" s="1" t="b">
        <f t="shared" ca="1" si="1"/>
        <v>0</v>
      </c>
      <c r="V8" s="1" t="b">
        <f t="shared" ca="1" si="2"/>
        <v>0</v>
      </c>
      <c r="W8" s="1" t="b">
        <f t="shared" ca="1" si="3"/>
        <v>0</v>
      </c>
      <c r="X8" s="1" t="b">
        <f t="shared" ca="1" si="4"/>
        <v>0</v>
      </c>
      <c r="Y8" s="1" t="b">
        <f t="shared" ca="1" si="5"/>
        <v>0</v>
      </c>
      <c r="Z8" s="1" t="b">
        <f t="shared" ca="1" si="6"/>
        <v>0</v>
      </c>
      <c r="AA8" s="1" t="b">
        <f t="shared" ca="1" si="7"/>
        <v>0</v>
      </c>
    </row>
    <row r="9" spans="2:27" x14ac:dyDescent="0.25">
      <c r="B9" s="26" t="str">
        <f ca="1">IF(B7&lt;&gt;"",IFERROR(VLOOKUP(DATEVALUE(B7&amp;$B$1),Tableau3[],2,FALSE),""),"")</f>
        <v/>
      </c>
      <c r="C9" s="27" t="str">
        <f ca="1">IF(C7&lt;&gt;"",IFERROR(VLOOKUP(DATEVALUE(C7&amp;$B$1),Tableau3[],2,FALSE),""),"")</f>
        <v/>
      </c>
      <c r="D9" s="27" t="str">
        <f ca="1">IF(D7&lt;&gt;"",IFERROR(VLOOKUP(DATEVALUE(D7&amp;$B$1),Tableau3[],2,FALSE),""),"")</f>
        <v/>
      </c>
      <c r="E9" s="27" t="str">
        <f ca="1">IF(E7&lt;&gt;"",IFERROR(VLOOKUP(DATEVALUE(E7&amp;$B$1),Tableau3[],2,FALSE),""),"")</f>
        <v/>
      </c>
      <c r="F9" s="27" t="str">
        <f ca="1">IF(F7&lt;&gt;"",IFERROR(VLOOKUP(DATEVALUE(F7&amp;$B$1),Tableau3[],2,FALSE),""),"")</f>
        <v/>
      </c>
      <c r="G9" s="27" t="str">
        <f ca="1">IF(G7&lt;&gt;"",IFERROR(VLOOKUP(DATEVALUE(G7&amp;$B$1),Tableau3[],2,FALSE),""),"")</f>
        <v/>
      </c>
      <c r="H9" s="28" t="str">
        <f ca="1">IF(H7&lt;&gt;"",IFERROR(VLOOKUP(DATEVALUE(H7&amp;$B$1),Tableau3[],2,FALSE),""),"")</f>
        <v/>
      </c>
      <c r="J9" s="17">
        <v>43488</v>
      </c>
      <c r="K9" s="17" t="s">
        <v>16</v>
      </c>
      <c r="M9" s="17"/>
      <c r="N9" s="17"/>
      <c r="Q9" s="11"/>
      <c r="R9" s="18">
        <v>43675</v>
      </c>
      <c r="S9" s="18" t="s">
        <v>20</v>
      </c>
      <c r="T9" s="11"/>
      <c r="U9" s="1" t="b">
        <f t="shared" ca="1" si="1"/>
        <v>0</v>
      </c>
      <c r="V9" s="1" t="b">
        <f t="shared" ca="1" si="2"/>
        <v>0</v>
      </c>
      <c r="W9" s="1" t="b">
        <f t="shared" ca="1" si="3"/>
        <v>0</v>
      </c>
      <c r="X9" s="1" t="b">
        <f t="shared" ca="1" si="4"/>
        <v>0</v>
      </c>
      <c r="Y9" s="1" t="b">
        <f t="shared" ca="1" si="5"/>
        <v>0</v>
      </c>
      <c r="Z9" s="1" t="b">
        <f t="shared" ca="1" si="6"/>
        <v>0</v>
      </c>
      <c r="AA9" s="1" t="b">
        <f t="shared" ca="1" si="7"/>
        <v>0</v>
      </c>
    </row>
    <row r="10" spans="2:27" x14ac:dyDescent="0.25">
      <c r="B10" s="29">
        <f ca="1">IF(H7&lt;&gt;"",IF(DAY(H7)&lt;&gt;DAY(DATE(YEAR($B$1),MONTH($B$1)+1,0)),H7+1,""),"")</f>
        <v>14</v>
      </c>
      <c r="C10" s="30">
        <f ca="1">IF(B10&lt;&gt;"",IF(DAY(B10)&lt;&gt;DAY(DATE(YEAR($B$1),MONTH($B$1)+1,0)),B10+1,""),"")</f>
        <v>15</v>
      </c>
      <c r="D10" s="30">
        <f t="shared" ref="D10:H10" ca="1" si="9">IF(C10&lt;&gt;"",IF(DAY(C10)&lt;&gt;DAY(DATE(YEAR($B$1),MONTH($B$1)+1,0)),C10+1,""),"")</f>
        <v>16</v>
      </c>
      <c r="E10" s="30">
        <f t="shared" ca="1" si="9"/>
        <v>17</v>
      </c>
      <c r="F10" s="30">
        <f t="shared" ca="1" si="9"/>
        <v>18</v>
      </c>
      <c r="G10" s="30">
        <f t="shared" ca="1" si="9"/>
        <v>19</v>
      </c>
      <c r="H10" s="31">
        <f t="shared" ca="1" si="9"/>
        <v>20</v>
      </c>
      <c r="J10" s="17">
        <v>43494</v>
      </c>
      <c r="K10" s="17" t="s">
        <v>18</v>
      </c>
      <c r="M10" s="17"/>
      <c r="N10" s="17"/>
      <c r="R10" s="18">
        <v>43676</v>
      </c>
      <c r="S10" s="18" t="s">
        <v>20</v>
      </c>
      <c r="T10" s="11"/>
      <c r="U10" s="1" t="b">
        <f t="shared" ca="1" si="1"/>
        <v>0</v>
      </c>
      <c r="V10" s="1" t="b">
        <f t="shared" ca="1" si="2"/>
        <v>0</v>
      </c>
      <c r="W10" s="1" t="b">
        <f t="shared" ca="1" si="3"/>
        <v>0</v>
      </c>
      <c r="X10" s="1" t="b">
        <f t="shared" ca="1" si="4"/>
        <v>0</v>
      </c>
      <c r="Y10" s="1" t="b">
        <f t="shared" ca="1" si="5"/>
        <v>0</v>
      </c>
      <c r="Z10" s="1" t="b">
        <f t="shared" ca="1" si="6"/>
        <v>0</v>
      </c>
      <c r="AA10" s="1" t="b">
        <f t="shared" ca="1" si="7"/>
        <v>0</v>
      </c>
    </row>
    <row r="11" spans="2:27" x14ac:dyDescent="0.25">
      <c r="B11" s="22" t="str">
        <f ca="1">IF(B10&lt;&gt;"",IFERROR("√ "&amp;VLOOKUP(DATEVALUE(B10&amp;$B$1),Tableau1[],2,FALSE),IFERROR(VLOOKUP(DATEVALUE(B10&amp;$B$1),#REF!,2,FALSE),"")),"")</f>
        <v/>
      </c>
      <c r="C11" s="23" t="str">
        <f ca="1">IF(C10&lt;&gt;"",IFERROR("√ "&amp;VLOOKUP(DATEVALUE(C10&amp;$B$1),Tableau1[],2,FALSE),IFERROR(VLOOKUP(DATEVALUE(C10&amp;$B$1),#REF!,2,FALSE),"")),"")</f>
        <v/>
      </c>
      <c r="D11" s="23" t="str">
        <f ca="1">IF(D10&lt;&gt;"",IFERROR("√ "&amp;VLOOKUP(DATEVALUE(D10&amp;$B$1),Tableau1[],2,FALSE),IFERROR(VLOOKUP(DATEVALUE(D10&amp;$B$1),#REF!,2,FALSE),"")),"")</f>
        <v/>
      </c>
      <c r="E11" s="23" t="str">
        <f ca="1">IF(E10&lt;&gt;"",IFERROR("√ "&amp;VLOOKUP(DATEVALUE(E10&amp;$B$1),Tableau1[],2,FALSE),IFERROR(VLOOKUP(DATEVALUE(E10&amp;$B$1),#REF!,2,FALSE),"")),"")</f>
        <v>√ AliFle</v>
      </c>
      <c r="F11" s="23" t="str">
        <f ca="1">IF(F10&lt;&gt;"",IFERROR("√ "&amp;VLOOKUP(DATEVALUE(F10&amp;$B$1),Tableau1[],2,FALSE),IFERROR(VLOOKUP(DATEVALUE(F10&amp;$B$1),#REF!,2,FALSE),"")),"")</f>
        <v/>
      </c>
      <c r="G11" s="23" t="str">
        <f ca="1">IF(G10&lt;&gt;"",IFERROR("√ "&amp;VLOOKUP(DATEVALUE(G10&amp;$B$1),Tableau1[],2,FALSE),IFERROR(VLOOKUP(DATEVALUE(G10&amp;$B$1),#REF!,2,FALSE),"")),"")</f>
        <v/>
      </c>
      <c r="H11" s="24" t="str">
        <f ca="1">IF(H10&lt;&gt;"",IFERROR("√ "&amp;VLOOKUP(DATEVALUE(H10&amp;$B$1),Tableau1[],2,FALSE),IFERROR(VLOOKUP(DATEVALUE(H10&amp;$B$1),#REF!,2,FALSE),"")),"")</f>
        <v/>
      </c>
      <c r="J11" s="17">
        <v>43501</v>
      </c>
      <c r="K11" s="17" t="s">
        <v>16</v>
      </c>
      <c r="M11" s="17"/>
      <c r="N11" s="17"/>
      <c r="R11" s="18">
        <v>43677</v>
      </c>
      <c r="S11" s="18" t="s">
        <v>20</v>
      </c>
      <c r="T11" s="11"/>
      <c r="U11" s="1" t="b">
        <f t="shared" ca="1" si="1"/>
        <v>0</v>
      </c>
      <c r="V11" s="1" t="b">
        <f t="shared" ca="1" si="2"/>
        <v>0</v>
      </c>
      <c r="W11" s="1" t="b">
        <f t="shared" ca="1" si="3"/>
        <v>0</v>
      </c>
      <c r="X11" s="1" t="b">
        <f t="shared" ca="1" si="4"/>
        <v>0</v>
      </c>
      <c r="Y11" s="1" t="b">
        <f t="shared" ca="1" si="5"/>
        <v>0</v>
      </c>
      <c r="Z11" s="1" t="b">
        <f t="shared" ca="1" si="6"/>
        <v>0</v>
      </c>
      <c r="AA11" s="1" t="b">
        <f t="shared" ca="1" si="7"/>
        <v>0</v>
      </c>
    </row>
    <row r="12" spans="2:27" x14ac:dyDescent="0.25">
      <c r="B12" s="26" t="str">
        <f ca="1">IF(B10&lt;&gt;"",IFERROR(VLOOKUP(DATEVALUE(B10&amp;$B$1),Tableau3[],2,FALSE),""),"")</f>
        <v/>
      </c>
      <c r="C12" s="27" t="str">
        <f ca="1">IF(C10&lt;&gt;"",IFERROR(VLOOKUP(DATEVALUE(C10&amp;$B$1),Tableau3[],2,FALSE),""),"")</f>
        <v/>
      </c>
      <c r="D12" s="27" t="str">
        <f ca="1">IF(D10&lt;&gt;"",IFERROR(VLOOKUP(DATEVALUE(D10&amp;$B$1),Tableau3[],2,FALSE),""),"")</f>
        <v/>
      </c>
      <c r="E12" s="27" t="str">
        <f ca="1">IF(E10&lt;&gt;"",IFERROR(VLOOKUP(DATEVALUE(E10&amp;$B$1),Tableau3[],2,FALSE),""),"")</f>
        <v/>
      </c>
      <c r="F12" s="27" t="str">
        <f ca="1">IF(F10&lt;&gt;"",IFERROR(VLOOKUP(DATEVALUE(F10&amp;$B$1),Tableau3[],2,FALSE),""),"")</f>
        <v/>
      </c>
      <c r="G12" s="27" t="str">
        <f ca="1">IF(G10&lt;&gt;"",IFERROR(VLOOKUP(DATEVALUE(G10&amp;$B$1),Tableau3[],2,FALSE),""),"")</f>
        <v/>
      </c>
      <c r="H12" s="28" t="str">
        <f ca="1">IF(H10&lt;&gt;"",IFERROR(VLOOKUP(DATEVALUE(H10&amp;$B$1),Tableau3[],2,FALSE),""),"")</f>
        <v/>
      </c>
      <c r="J12" s="17">
        <v>43507</v>
      </c>
      <c r="K12" s="17" t="s">
        <v>18</v>
      </c>
      <c r="R12" s="18">
        <v>43678</v>
      </c>
      <c r="S12" s="18" t="s">
        <v>17</v>
      </c>
      <c r="T12" s="11"/>
      <c r="U12" s="1" t="b">
        <f t="shared" ca="1" si="1"/>
        <v>0</v>
      </c>
      <c r="V12" s="1" t="b">
        <f t="shared" ca="1" si="2"/>
        <v>0</v>
      </c>
      <c r="W12" s="1" t="b">
        <f t="shared" ca="1" si="3"/>
        <v>0</v>
      </c>
      <c r="X12" s="1" t="b">
        <f t="shared" ca="1" si="4"/>
        <v>0</v>
      </c>
      <c r="Y12" s="1" t="b">
        <f t="shared" ca="1" si="5"/>
        <v>0</v>
      </c>
      <c r="Z12" s="1" t="b">
        <f t="shared" ca="1" si="6"/>
        <v>0</v>
      </c>
      <c r="AA12" s="1" t="b">
        <f t="shared" ca="1" si="7"/>
        <v>0</v>
      </c>
    </row>
    <row r="13" spans="2:27" x14ac:dyDescent="0.25">
      <c r="B13" s="29">
        <f ca="1">IF(H10&lt;&gt;"",IF(DAY(H10)&lt;&gt;DAY(DATE(YEAR($B$1),MONTH($B$1)+1,0)),H10+1,""),"")</f>
        <v>21</v>
      </c>
      <c r="C13" s="30">
        <f ca="1">IF(B13&lt;&gt;"",IF(DAY(B13)&lt;&gt;DAY(DATE(YEAR($B$1),MONTH($B$1)+1,0)),B13+1,""),"")</f>
        <v>22</v>
      </c>
      <c r="D13" s="30">
        <f t="shared" ref="D13:H13" ca="1" si="10">IF(C13&lt;&gt;"",IF(DAY(C13)&lt;&gt;DAY(DATE(YEAR($B$1),MONTH($B$1)+1,0)),C13+1,""),"")</f>
        <v>23</v>
      </c>
      <c r="E13" s="30">
        <f t="shared" ca="1" si="10"/>
        <v>24</v>
      </c>
      <c r="F13" s="30">
        <f t="shared" ca="1" si="10"/>
        <v>25</v>
      </c>
      <c r="G13" s="30">
        <f t="shared" ca="1" si="10"/>
        <v>26</v>
      </c>
      <c r="H13" s="31">
        <f t="shared" ca="1" si="10"/>
        <v>27</v>
      </c>
      <c r="J13" s="17">
        <v>43511</v>
      </c>
      <c r="K13" s="17" t="s">
        <v>16</v>
      </c>
      <c r="R13" s="18">
        <v>43679</v>
      </c>
      <c r="S13" s="18" t="s">
        <v>17</v>
      </c>
      <c r="T13" s="11"/>
      <c r="U13" s="1" t="b">
        <f t="shared" ca="1" si="1"/>
        <v>0</v>
      </c>
      <c r="V13" s="1" t="b">
        <f t="shared" ca="1" si="2"/>
        <v>1</v>
      </c>
      <c r="W13" s="1" t="b">
        <f t="shared" ca="1" si="3"/>
        <v>1</v>
      </c>
      <c r="X13" s="1" t="b">
        <f t="shared" ca="1" si="4"/>
        <v>1</v>
      </c>
      <c r="Y13" s="1" t="b">
        <f t="shared" ca="1" si="5"/>
        <v>1</v>
      </c>
      <c r="Z13" s="1" t="b">
        <f t="shared" ca="1" si="6"/>
        <v>1</v>
      </c>
      <c r="AA13" s="1" t="b">
        <f t="shared" ca="1" si="7"/>
        <v>0</v>
      </c>
    </row>
    <row r="14" spans="2:27" x14ac:dyDescent="0.25">
      <c r="B14" s="22" t="str">
        <f ca="1">IF(B13&lt;&gt;"",IFERROR("√ "&amp;VLOOKUP(DATEVALUE(B13&amp;$B$1),Tableau1[],2,FALSE),IFERROR(VLOOKUP(DATEVALUE(B13&amp;$B$1),#REF!,2,FALSE),"")),"")</f>
        <v/>
      </c>
      <c r="C14" s="23" t="str">
        <f ca="1">IF(C13&lt;&gt;"",IFERROR("√ "&amp;VLOOKUP(DATEVALUE(C13&amp;$B$1),Tableau1[],2,FALSE),IFERROR(VLOOKUP(DATEVALUE(C13&amp;$B$1),#REF!,2,FALSE),"")),"")</f>
        <v/>
      </c>
      <c r="D14" s="23" t="str">
        <f ca="1">IF(D13&lt;&gt;"",IFERROR("√ "&amp;VLOOKUP(DATEVALUE(D13&amp;$B$1),Tableau1[],2,FALSE),IFERROR(VLOOKUP(DATEVALUE(D13&amp;$B$1),#REF!,2,FALSE),"")),"")</f>
        <v/>
      </c>
      <c r="E14" s="23" t="str">
        <f ca="1">IF(E13&lt;&gt;"",IFERROR("√ "&amp;VLOOKUP(DATEVALUE(E13&amp;$B$1),Tableau1[],2,FALSE),IFERROR(VLOOKUP(DATEVALUE(E13&amp;$B$1),#REF!,2,FALSE),"")),"")</f>
        <v/>
      </c>
      <c r="F14" s="23" t="str">
        <f ca="1">IF(F13&lt;&gt;"",IFERROR("√ "&amp;VLOOKUP(DATEVALUE(F13&amp;$B$1),Tableau1[],2,FALSE),IFERROR(VLOOKUP(DATEVALUE(F13&amp;$B$1),#REF!,2,FALSE),"")),"")</f>
        <v/>
      </c>
      <c r="G14" s="23" t="str">
        <f ca="1">IF(G13&lt;&gt;"",IFERROR("√ "&amp;VLOOKUP(DATEVALUE(G13&amp;$B$1),Tableau1[],2,FALSE),IFERROR(VLOOKUP(DATEVALUE(G13&amp;$B$1),#REF!,2,FALSE),"")),"")</f>
        <v/>
      </c>
      <c r="H14" s="24" t="str">
        <f ca="1">IF(H13&lt;&gt;"",IFERROR("√ "&amp;VLOOKUP(DATEVALUE(H13&amp;$B$1),Tableau1[],2,FALSE),IFERROR(VLOOKUP(DATEVALUE(H13&amp;$B$1),#REF!,2,FALSE),"")),"")</f>
        <v/>
      </c>
      <c r="J14" s="17">
        <v>43517</v>
      </c>
      <c r="K14" s="17" t="s">
        <v>18</v>
      </c>
      <c r="R14" s="18">
        <v>43682</v>
      </c>
      <c r="S14" s="18" t="s">
        <v>20</v>
      </c>
      <c r="T14" s="11"/>
      <c r="U14" s="1" t="b">
        <f t="shared" ca="1" si="1"/>
        <v>0</v>
      </c>
      <c r="V14" s="1" t="b">
        <f t="shared" ca="1" si="2"/>
        <v>1</v>
      </c>
      <c r="W14" s="1" t="b">
        <f t="shared" ca="1" si="3"/>
        <v>1</v>
      </c>
      <c r="X14" s="1" t="b">
        <f t="shared" ca="1" si="4"/>
        <v>1</v>
      </c>
      <c r="Y14" s="1" t="b">
        <f t="shared" ca="1" si="5"/>
        <v>1</v>
      </c>
      <c r="Z14" s="1" t="b">
        <f t="shared" ca="1" si="6"/>
        <v>1</v>
      </c>
      <c r="AA14" s="1" t="b">
        <f t="shared" ca="1" si="7"/>
        <v>0</v>
      </c>
    </row>
    <row r="15" spans="2:27" x14ac:dyDescent="0.25">
      <c r="B15" s="26" t="str">
        <f ca="1">IF(B13&lt;&gt;"",IFERROR(VLOOKUP(DATEVALUE(B13&amp;$B$1),Tableau3[],2,FALSE),""),"")</f>
        <v/>
      </c>
      <c r="C15" s="27" t="str">
        <f ca="1">IF(C13&lt;&gt;"",IFERROR(VLOOKUP(DATEVALUE(C13&amp;$B$1),Tableau3[],2,FALSE),""),"")</f>
        <v>Bureau fermé</v>
      </c>
      <c r="D15" s="27" t="str">
        <f ca="1">IF(D13&lt;&gt;"",IFERROR(VLOOKUP(DATEVALUE(D13&amp;$B$1),Tableau3[],2,FALSE),""),"")</f>
        <v>Bureau fermé</v>
      </c>
      <c r="E15" s="27" t="str">
        <f ca="1">IF(E13&lt;&gt;"",IFERROR(VLOOKUP(DATEVALUE(E13&amp;$B$1),Tableau3[],2,FALSE),""),"")</f>
        <v>Bureau fermé</v>
      </c>
      <c r="F15" s="27" t="str">
        <f ca="1">IF(F13&lt;&gt;"",IFERROR(VLOOKUP(DATEVALUE(F13&amp;$B$1),Tableau3[],2,FALSE),""),"")</f>
        <v>Bureau fermé</v>
      </c>
      <c r="G15" s="27" t="str">
        <f ca="1">IF(G13&lt;&gt;"",IFERROR(VLOOKUP(DATEVALUE(G13&amp;$B$1),Tableau3[],2,FALSE),""),"")</f>
        <v>Bureau fermé</v>
      </c>
      <c r="H15" s="28" t="str">
        <f ca="1">IF(H13&lt;&gt;"",IFERROR(VLOOKUP(DATEVALUE(H13&amp;$B$1),Tableau3[],2,FALSE),""),"")</f>
        <v/>
      </c>
      <c r="J15" s="17">
        <v>43523</v>
      </c>
      <c r="K15" s="17" t="s">
        <v>16</v>
      </c>
      <c r="R15" s="18">
        <v>43683</v>
      </c>
      <c r="S15" s="18" t="s">
        <v>20</v>
      </c>
      <c r="T15" s="11"/>
      <c r="U15" s="1" t="b">
        <f t="shared" ca="1" si="1"/>
        <v>0</v>
      </c>
      <c r="V15" s="1" t="b">
        <f t="shared" ca="1" si="2"/>
        <v>1</v>
      </c>
      <c r="W15" s="1" t="b">
        <f t="shared" ca="1" si="3"/>
        <v>1</v>
      </c>
      <c r="X15" s="1" t="b">
        <f t="shared" ca="1" si="4"/>
        <v>1</v>
      </c>
      <c r="Y15" s="1" t="b">
        <f t="shared" ca="1" si="5"/>
        <v>1</v>
      </c>
      <c r="Z15" s="1" t="b">
        <f t="shared" ca="1" si="6"/>
        <v>1</v>
      </c>
      <c r="AA15" s="1" t="b">
        <f t="shared" ca="1" si="7"/>
        <v>0</v>
      </c>
    </row>
    <row r="16" spans="2:27" x14ac:dyDescent="0.25">
      <c r="B16" s="29">
        <f ca="1">IF(H13&lt;&gt;"",IF(DAY(H13)&lt;&gt;DAY(DATE(YEAR($B$1),MONTH($B$1)+1,0)),H13+1,""),"")</f>
        <v>28</v>
      </c>
      <c r="C16" s="30">
        <f ca="1">IF(B16&lt;&gt;"",IF(DAY(B16)&lt;&gt;DAY(DATE(YEAR($B$1),MONTH($B$1)+1,0)),B16+1,""),"")</f>
        <v>29</v>
      </c>
      <c r="D16" s="30">
        <f t="shared" ref="D16:H16" ca="1" si="11">IF(C16&lt;&gt;"",IF(DAY(C16)&lt;&gt;DAY(DATE(YEAR($B$1),MONTH($B$1)+1,0)),C16+1,""),"")</f>
        <v>30</v>
      </c>
      <c r="E16" s="30">
        <f t="shared" ca="1" si="11"/>
        <v>31</v>
      </c>
      <c r="F16" s="30" t="str">
        <f t="shared" ca="1" si="11"/>
        <v/>
      </c>
      <c r="G16" s="30" t="str">
        <f t="shared" ca="1" si="11"/>
        <v/>
      </c>
      <c r="H16" s="31" t="str">
        <f t="shared" ca="1" si="11"/>
        <v/>
      </c>
      <c r="J16" s="17">
        <v>43529</v>
      </c>
      <c r="K16" s="17" t="s">
        <v>18</v>
      </c>
      <c r="R16" s="18">
        <v>43684</v>
      </c>
      <c r="S16" s="18" t="s">
        <v>20</v>
      </c>
      <c r="U16" s="1" t="b">
        <f t="shared" ca="1" si="1"/>
        <v>0</v>
      </c>
      <c r="V16" s="1" t="b">
        <f t="shared" ca="1" si="2"/>
        <v>0</v>
      </c>
      <c r="W16" s="1" t="b">
        <f t="shared" ca="1" si="3"/>
        <v>0</v>
      </c>
      <c r="X16" s="1" t="b">
        <f t="shared" ca="1" si="4"/>
        <v>0</v>
      </c>
      <c r="Y16" s="1" t="b">
        <f t="shared" ca="1" si="5"/>
        <v>0</v>
      </c>
      <c r="Z16" s="1" t="b">
        <f t="shared" ca="1" si="6"/>
        <v>0</v>
      </c>
      <c r="AA16" s="1" t="b">
        <f t="shared" ca="1" si="7"/>
        <v>0</v>
      </c>
    </row>
    <row r="17" spans="2:37" x14ac:dyDescent="0.25">
      <c r="B17" s="22" t="str">
        <f ca="1">IF(B16&lt;&gt;"",IFERROR("√ "&amp;VLOOKUP(DATEVALUE(B16&amp;$B$1),Tableau1[],2,FALSE),IFERROR(VLOOKUP(DATEVALUE(B16&amp;$B$1),#REF!,2,FALSE),"")),"")</f>
        <v/>
      </c>
      <c r="C17" s="23" t="str">
        <f ca="1">IF(C16&lt;&gt;"",IFERROR("√ "&amp;VLOOKUP(DATEVALUE(C16&amp;$B$1),Tableau1[],2,FALSE),IFERROR(VLOOKUP(DATEVALUE(C16&amp;$B$1),#REF!,2,FALSE),"")),"")</f>
        <v/>
      </c>
      <c r="D17" s="23" t="str">
        <f ca="1">IF(D16&lt;&gt;"",IFERROR("√ "&amp;VLOOKUP(DATEVALUE(D16&amp;$B$1),Tableau1[],2,FALSE),IFERROR(VLOOKUP(DATEVALUE(D16&amp;$B$1),#REF!,2,FALSE),"")),"")</f>
        <v/>
      </c>
      <c r="E17" s="23" t="str">
        <f ca="1">IF(E16&lt;&gt;"",IFERROR("√ "&amp;VLOOKUP(DATEVALUE(E16&amp;$B$1),Tableau1[],2,FALSE),IFERROR(VLOOKUP(DATEVALUE(E16&amp;$B$1),#REF!,2,FALSE),"")),"")</f>
        <v/>
      </c>
      <c r="F17" s="23" t="str">
        <f ca="1">IF(F16&lt;&gt;"",IFERROR("√ "&amp;VLOOKUP(DATEVALUE(F16&amp;$B$1),Tableau1[],2,FALSE),IFERROR(VLOOKUP(DATEVALUE(F16&amp;$B$1),#REF!,2,FALSE),"")),"")</f>
        <v/>
      </c>
      <c r="G17" s="23" t="str">
        <f ca="1">IF(G16&lt;&gt;"",IFERROR("√ "&amp;VLOOKUP(DATEVALUE(G16&amp;$B$1),Tableau1[],2,FALSE),IFERROR(VLOOKUP(DATEVALUE(G16&amp;$B$1),#REF!,2,FALSE),"")),"")</f>
        <v/>
      </c>
      <c r="H17" s="24" t="str">
        <f ca="1">IF(H16&lt;&gt;"",IFERROR("√ "&amp;VLOOKUP(DATEVALUE(H16&amp;$B$1),Tableau1[],2,FALSE),IFERROR(VLOOKUP(DATEVALUE(H16&amp;$B$1),#REF!,2,FALSE),"")),"")</f>
        <v/>
      </c>
      <c r="J17" s="17">
        <v>43535</v>
      </c>
      <c r="K17" s="17" t="s">
        <v>16</v>
      </c>
      <c r="R17" s="18">
        <v>43685</v>
      </c>
      <c r="S17" s="18" t="s">
        <v>20</v>
      </c>
      <c r="U17" s="1" t="b">
        <f t="shared" ca="1" si="1"/>
        <v>0</v>
      </c>
      <c r="V17" s="1" t="b">
        <f t="shared" ca="1" si="2"/>
        <v>0</v>
      </c>
      <c r="W17" s="1" t="b">
        <f t="shared" ca="1" si="3"/>
        <v>0</v>
      </c>
      <c r="X17" s="1" t="b">
        <f t="shared" ca="1" si="4"/>
        <v>0</v>
      </c>
      <c r="Y17" s="1" t="b">
        <f t="shared" ca="1" si="5"/>
        <v>0</v>
      </c>
      <c r="Z17" s="1" t="b">
        <f t="shared" ca="1" si="6"/>
        <v>0</v>
      </c>
      <c r="AA17" s="1" t="b">
        <f t="shared" ca="1" si="7"/>
        <v>0</v>
      </c>
      <c r="AC17" s="2"/>
      <c r="AD17" s="2"/>
      <c r="AE17" s="2"/>
      <c r="AF17" s="2"/>
      <c r="AG17" s="2"/>
      <c r="AH17" s="2"/>
      <c r="AI17" s="2"/>
      <c r="AJ17" s="2"/>
      <c r="AK17" s="2"/>
    </row>
    <row r="18" spans="2:37" x14ac:dyDescent="0.25">
      <c r="B18" s="26" t="str">
        <f ca="1">IF(B16&lt;&gt;"",IFERROR(VLOOKUP(DATEVALUE(B16&amp;$B$1),Tableau3[],2,FALSE),""),"")</f>
        <v/>
      </c>
      <c r="C18" s="27" t="str">
        <f ca="1">IF(C16&lt;&gt;"",IFERROR(VLOOKUP(DATEVALUE(C16&amp;$B$1),Tableau3[],2,FALSE),""),"")</f>
        <v>Congé FraGar</v>
      </c>
      <c r="D18" s="27" t="str">
        <f ca="1">IF(D16&lt;&gt;"",IFERROR(VLOOKUP(DATEVALUE(D16&amp;$B$1),Tableau3[],2,FALSE),""),"")</f>
        <v>Congé FraGar</v>
      </c>
      <c r="E18" s="27" t="str">
        <f ca="1">IF(E16&lt;&gt;"",IFERROR(VLOOKUP(DATEVALUE(E16&amp;$B$1),Tableau3[],2,FALSE),""),"")</f>
        <v>Congé FraGar</v>
      </c>
      <c r="F18" s="27" t="str">
        <f ca="1">IF(F16&lt;&gt;"",IFERROR(VLOOKUP(DATEVALUE(F16&amp;$B$1),Tableau3[],2,FALSE),""),"")</f>
        <v/>
      </c>
      <c r="G18" s="27" t="str">
        <f ca="1">IF(G16&lt;&gt;"",IFERROR(VLOOKUP(DATEVALUE(G16&amp;$B$1),Tableau3[],2,FALSE),""),"")</f>
        <v/>
      </c>
      <c r="H18" s="28" t="str">
        <f ca="1">IF(H16&lt;&gt;"",IFERROR(VLOOKUP(DATEVALUE(H16&amp;$B$1),Tableau3[],2,FALSE),""),"")</f>
        <v/>
      </c>
      <c r="J18" s="17">
        <v>43539</v>
      </c>
      <c r="K18" s="17" t="s">
        <v>18</v>
      </c>
      <c r="R18" s="18">
        <v>43686</v>
      </c>
      <c r="S18" s="18" t="s">
        <v>20</v>
      </c>
      <c r="U18" s="1" t="b">
        <f t="shared" ca="1" si="1"/>
        <v>0</v>
      </c>
      <c r="V18" s="1" t="b">
        <f t="shared" ca="1" si="2"/>
        <v>0</v>
      </c>
      <c r="W18" s="1" t="b">
        <f t="shared" ca="1" si="3"/>
        <v>0</v>
      </c>
      <c r="X18" s="1" t="b">
        <f t="shared" ca="1" si="4"/>
        <v>0</v>
      </c>
      <c r="Y18" s="1" t="b">
        <f t="shared" ca="1" si="5"/>
        <v>0</v>
      </c>
      <c r="Z18" s="1" t="b">
        <f t="shared" ca="1" si="6"/>
        <v>0</v>
      </c>
      <c r="AA18" s="1" t="b">
        <f t="shared" ca="1" si="7"/>
        <v>0</v>
      </c>
      <c r="AC18" s="2"/>
      <c r="AD18" s="2"/>
      <c r="AE18" s="2"/>
      <c r="AF18" s="2"/>
      <c r="AG18" s="2"/>
      <c r="AH18" s="2"/>
      <c r="AI18" s="2"/>
    </row>
    <row r="19" spans="2:37" x14ac:dyDescent="0.25">
      <c r="B19" s="29" t="str">
        <f ca="1">IF(H16&lt;&gt;"",IF(DAY(H16)&lt;&gt;DAY(DATE(YEAR($B$1),MONTH($B$1)+1,0)),H16+1,""),"")</f>
        <v/>
      </c>
      <c r="C19" s="30" t="str">
        <f ca="1">IF(B19&lt;&gt;"",IF(DAY(B19)&lt;&gt;DAY(DATE(YEAR($B$1),MONTH($B$1)+1,0)),B19+1,""),"")</f>
        <v/>
      </c>
      <c r="D19" s="30" t="str">
        <f t="shared" ref="D19:H19" ca="1" si="12">IF(C19&lt;&gt;"",IF(DAY(C19)&lt;&gt;DAY(DATE(YEAR($B$1),MONTH($B$1)+1,0)),C19+1,""),"")</f>
        <v/>
      </c>
      <c r="E19" s="30" t="str">
        <f t="shared" ca="1" si="12"/>
        <v/>
      </c>
      <c r="F19" s="30" t="str">
        <f t="shared" ca="1" si="12"/>
        <v/>
      </c>
      <c r="G19" s="30" t="str">
        <f t="shared" ca="1" si="12"/>
        <v/>
      </c>
      <c r="H19" s="31" t="str">
        <f t="shared" ca="1" si="12"/>
        <v/>
      </c>
      <c r="J19" s="17">
        <v>43545</v>
      </c>
      <c r="K19" s="17" t="s">
        <v>18</v>
      </c>
      <c r="R19" s="18">
        <v>43710</v>
      </c>
      <c r="S19" s="18" t="s">
        <v>17</v>
      </c>
      <c r="U19" s="1" t="b">
        <f t="shared" ca="1" si="1"/>
        <v>0</v>
      </c>
      <c r="V19" s="1" t="b">
        <f t="shared" ca="1" si="2"/>
        <v>0</v>
      </c>
      <c r="W19" s="1" t="b">
        <f t="shared" ca="1" si="3"/>
        <v>0</v>
      </c>
      <c r="X19" s="1" t="b">
        <f t="shared" ca="1" si="4"/>
        <v>0</v>
      </c>
      <c r="Y19" s="1" t="b">
        <f t="shared" ca="1" si="5"/>
        <v>0</v>
      </c>
      <c r="Z19" s="1" t="b">
        <f t="shared" ca="1" si="6"/>
        <v>0</v>
      </c>
      <c r="AA19" s="1" t="b">
        <f t="shared" ca="1" si="7"/>
        <v>0</v>
      </c>
      <c r="AC19" s="2"/>
      <c r="AD19" s="2"/>
      <c r="AE19" s="2"/>
      <c r="AF19" s="2"/>
      <c r="AG19" s="2"/>
      <c r="AH19" s="2"/>
      <c r="AI19" s="2"/>
    </row>
    <row r="20" spans="2:37" x14ac:dyDescent="0.25">
      <c r="B20" s="22" t="str">
        <f ca="1">IF(B19&lt;&gt;"",IFERROR("√ "&amp;VLOOKUP(DATEVALUE(B19&amp;$B$1),Tableau1[],2,FALSE),IFERROR(VLOOKUP(DATEVALUE(B19&amp;$B$1),#REF!,2,FALSE),"")),"")</f>
        <v/>
      </c>
      <c r="C20" s="23" t="str">
        <f ca="1">IF(C19&lt;&gt;"",IFERROR("√ "&amp;VLOOKUP(DATEVALUE(C19&amp;$B$1),Tableau1[],2,FALSE),IFERROR(VLOOKUP(DATEVALUE(C19&amp;$B$1),#REF!,2,FALSE),"")),"")</f>
        <v/>
      </c>
      <c r="D20" s="23" t="str">
        <f ca="1">IF(D19&lt;&gt;"",IFERROR("√ "&amp;VLOOKUP(DATEVALUE(D19&amp;$B$1),Tableau1[],2,FALSE),IFERROR(VLOOKUP(DATEVALUE(D19&amp;$B$1),#REF!,2,FALSE),"")),"")</f>
        <v/>
      </c>
      <c r="E20" s="23" t="str">
        <f ca="1">IF(E19&lt;&gt;"",IFERROR("√ "&amp;VLOOKUP(DATEVALUE(E19&amp;$B$1),Tableau1[],2,FALSE),IFERROR(VLOOKUP(DATEVALUE(E19&amp;$B$1),#REF!,2,FALSE),"")),"")</f>
        <v/>
      </c>
      <c r="F20" s="23" t="str">
        <f ca="1">IF(F19&lt;&gt;"",IFERROR("√ "&amp;VLOOKUP(DATEVALUE(F19&amp;$B$1),Tableau1[],2,FALSE),IFERROR(VLOOKUP(DATEVALUE(F19&amp;$B$1),#REF!,2,FALSE),"")),"")</f>
        <v/>
      </c>
      <c r="G20" s="23" t="str">
        <f ca="1">IF(G19&lt;&gt;"",IFERROR("√ "&amp;VLOOKUP(DATEVALUE(G19&amp;$B$1),Tableau1[],2,FALSE),IFERROR(VLOOKUP(DATEVALUE(G19&amp;$B$1),#REF!,2,FALSE),"")),"")</f>
        <v/>
      </c>
      <c r="H20" s="24" t="str">
        <f ca="1">IF(H19&lt;&gt;"",IFERROR("√ "&amp;VLOOKUP(DATEVALUE(H19&amp;$B$1),Tableau1[],2,FALSE),IFERROR(VLOOKUP(DATEVALUE(H19&amp;$B$1),#REF!,2,FALSE),"")),"")</f>
        <v/>
      </c>
      <c r="J20" s="17">
        <v>43551</v>
      </c>
      <c r="K20" s="17" t="s">
        <v>16</v>
      </c>
      <c r="R20" s="18">
        <v>43714</v>
      </c>
      <c r="S20" s="18" t="s">
        <v>20</v>
      </c>
      <c r="U20" s="1" t="b">
        <f t="shared" ca="1" si="1"/>
        <v>0</v>
      </c>
      <c r="V20" s="1" t="b">
        <f t="shared" ca="1" si="2"/>
        <v>0</v>
      </c>
      <c r="W20" s="1" t="b">
        <f t="shared" ca="1" si="3"/>
        <v>0</v>
      </c>
      <c r="X20" s="1" t="b">
        <f t="shared" ca="1" si="4"/>
        <v>0</v>
      </c>
      <c r="Y20" s="1" t="b">
        <f t="shared" ca="1" si="5"/>
        <v>0</v>
      </c>
      <c r="Z20" s="1" t="b">
        <f t="shared" ca="1" si="6"/>
        <v>0</v>
      </c>
      <c r="AA20" s="1" t="b">
        <f t="shared" ca="1" si="7"/>
        <v>0</v>
      </c>
      <c r="AC20" s="2"/>
      <c r="AD20" s="2"/>
      <c r="AE20" s="2"/>
      <c r="AF20" s="2"/>
      <c r="AG20" s="2"/>
      <c r="AH20" s="2"/>
      <c r="AI20" s="2"/>
    </row>
    <row r="21" spans="2:37" x14ac:dyDescent="0.25">
      <c r="B21" s="32" t="str">
        <f ca="1">IF(B19&lt;&gt;"",IFERROR(VLOOKUP(DATEVALUE(B19&amp;$B$1),Tableau3[],2,FALSE),""),"")</f>
        <v/>
      </c>
      <c r="C21" s="33" t="str">
        <f ca="1">IF(C19&lt;&gt;"",IFERROR(VLOOKUP(DATEVALUE(C19&amp;$B$1),Tableau3[],2,FALSE),""),"")</f>
        <v/>
      </c>
      <c r="D21" s="33" t="str">
        <f ca="1">IF(D19&lt;&gt;"",IFERROR(VLOOKUP(DATEVALUE(D19&amp;$B$1),Tableau3[],2,FALSE),""),"")</f>
        <v/>
      </c>
      <c r="E21" s="33" t="str">
        <f ca="1">IF(E19&lt;&gt;"",IFERROR(VLOOKUP(DATEVALUE(E19&amp;$B$1),Tableau3[],2,FALSE),""),"")</f>
        <v/>
      </c>
      <c r="F21" s="33" t="str">
        <f ca="1">IF(F19&lt;&gt;"",IFERROR(VLOOKUP(DATEVALUE(F19&amp;$B$1),Tableau3[],2,FALSE),""),"")</f>
        <v/>
      </c>
      <c r="G21" s="33" t="str">
        <f ca="1">IF(G19&lt;&gt;"",IFERROR(VLOOKUP(DATEVALUE(G19&amp;$B$1),Tableau3[],2,FALSE),""),"")</f>
        <v/>
      </c>
      <c r="H21" s="34" t="str">
        <f ca="1">IF(H19&lt;&gt;"",IFERROR(VLOOKUP(DATEVALUE(H19&amp;$B$1),Tableau3[],2,FALSE),""),"")</f>
        <v/>
      </c>
      <c r="J21" s="17">
        <v>43557</v>
      </c>
      <c r="K21" s="17" t="s">
        <v>18</v>
      </c>
      <c r="R21" s="18">
        <v>43717</v>
      </c>
      <c r="S21" s="18" t="s">
        <v>20</v>
      </c>
      <c r="U21" s="1" t="b">
        <f t="shared" ca="1" si="1"/>
        <v>0</v>
      </c>
      <c r="V21" s="1" t="b">
        <f t="shared" ca="1" si="2"/>
        <v>0</v>
      </c>
      <c r="W21" s="1" t="b">
        <f t="shared" ca="1" si="3"/>
        <v>0</v>
      </c>
      <c r="X21" s="1" t="b">
        <f t="shared" ca="1" si="4"/>
        <v>0</v>
      </c>
      <c r="Y21" s="1" t="b">
        <f t="shared" ca="1" si="5"/>
        <v>0</v>
      </c>
      <c r="Z21" s="1" t="b">
        <f t="shared" ca="1" si="6"/>
        <v>0</v>
      </c>
      <c r="AA21" s="1" t="b">
        <f t="shared" ca="1" si="7"/>
        <v>0</v>
      </c>
      <c r="AC21" s="2"/>
      <c r="AD21" s="2"/>
      <c r="AE21" s="2"/>
      <c r="AF21" s="2"/>
      <c r="AG21" s="2"/>
      <c r="AH21" s="2"/>
      <c r="AI21" s="2"/>
    </row>
    <row r="22" spans="2:37" x14ac:dyDescent="0.25">
      <c r="B22" s="35"/>
      <c r="C22" s="35"/>
      <c r="D22" s="35"/>
      <c r="E22" s="35"/>
      <c r="F22" s="35"/>
      <c r="G22" s="35"/>
      <c r="H22" s="35"/>
      <c r="J22" s="17">
        <v>43563</v>
      </c>
      <c r="K22" s="17" t="s">
        <v>16</v>
      </c>
      <c r="R22" s="18">
        <v>43718</v>
      </c>
      <c r="S22" s="18" t="s">
        <v>20</v>
      </c>
      <c r="AC22" s="2"/>
      <c r="AD22" s="2"/>
      <c r="AE22" s="2"/>
      <c r="AF22" s="2"/>
      <c r="AG22" s="2"/>
      <c r="AH22" s="2"/>
      <c r="AI22" s="2"/>
    </row>
    <row r="23" spans="2:37" x14ac:dyDescent="0.25">
      <c r="B23" s="37"/>
      <c r="J23" s="17">
        <v>43567</v>
      </c>
      <c r="K23" s="17" t="s">
        <v>18</v>
      </c>
      <c r="R23" s="18">
        <v>43719</v>
      </c>
      <c r="S23" s="18" t="s">
        <v>20</v>
      </c>
      <c r="AC23" s="2"/>
      <c r="AD23" s="2"/>
      <c r="AE23" s="2"/>
      <c r="AF23" s="2"/>
      <c r="AG23" s="2"/>
      <c r="AH23" s="2"/>
      <c r="AI23" s="2"/>
    </row>
    <row r="24" spans="2:37" x14ac:dyDescent="0.25">
      <c r="B24" s="37"/>
      <c r="J24" s="17">
        <v>43574</v>
      </c>
      <c r="K24" s="17" t="s">
        <v>18</v>
      </c>
      <c r="R24" s="18">
        <v>43720</v>
      </c>
      <c r="S24" s="18" t="s">
        <v>20</v>
      </c>
      <c r="AC24" s="2"/>
      <c r="AD24" s="2"/>
      <c r="AE24" s="2"/>
      <c r="AF24" s="2"/>
      <c r="AG24" s="2"/>
      <c r="AH24" s="2"/>
      <c r="AI24" s="2"/>
    </row>
    <row r="25" spans="2:37" x14ac:dyDescent="0.25">
      <c r="B25" s="44" t="s">
        <v>21</v>
      </c>
      <c r="C25" s="44"/>
      <c r="J25" s="17">
        <v>43581</v>
      </c>
      <c r="K25" s="17" t="s">
        <v>18</v>
      </c>
      <c r="R25" s="18">
        <v>43721</v>
      </c>
      <c r="S25" s="18" t="s">
        <v>20</v>
      </c>
      <c r="AC25" s="2"/>
      <c r="AD25" s="2"/>
      <c r="AE25" s="2"/>
      <c r="AF25" s="2"/>
      <c r="AG25" s="2"/>
      <c r="AH25" s="2"/>
      <c r="AI25" s="2"/>
    </row>
    <row r="26" spans="2:37" ht="21" x14ac:dyDescent="0.25">
      <c r="B26" s="46" t="str">
        <f ca="1">UPPER(TEXT(TODAY(),"mmmm aaaa"))</f>
        <v>JUILLET 2019</v>
      </c>
      <c r="C26" s="47"/>
      <c r="D26" s="47"/>
      <c r="E26" s="47"/>
      <c r="F26" s="47"/>
      <c r="G26" s="47"/>
      <c r="H26" s="48"/>
      <c r="J26" s="17">
        <v>43587</v>
      </c>
      <c r="K26" s="17" t="s">
        <v>16</v>
      </c>
      <c r="R26" s="18">
        <v>43724</v>
      </c>
      <c r="S26" s="18" t="s">
        <v>20</v>
      </c>
      <c r="AC26" s="2"/>
      <c r="AD26" s="2"/>
      <c r="AE26" s="2"/>
      <c r="AF26" s="2"/>
      <c r="AG26" s="2"/>
      <c r="AH26" s="2"/>
      <c r="AI26" s="2"/>
    </row>
    <row r="27" spans="2:37" x14ac:dyDescent="0.25">
      <c r="B27" s="49" t="s">
        <v>4</v>
      </c>
      <c r="C27" s="50"/>
      <c r="D27" s="50"/>
      <c r="E27" s="50"/>
      <c r="F27" s="50"/>
      <c r="G27" s="50"/>
      <c r="H27" s="51"/>
      <c r="J27" s="17">
        <v>43593</v>
      </c>
      <c r="K27" s="17" t="s">
        <v>18</v>
      </c>
      <c r="R27" s="18">
        <v>43725</v>
      </c>
      <c r="S27" s="18" t="s">
        <v>20</v>
      </c>
      <c r="AC27" s="2"/>
      <c r="AD27" s="2"/>
      <c r="AE27" s="2"/>
      <c r="AF27" s="2"/>
      <c r="AG27" s="2"/>
      <c r="AH27" s="2"/>
      <c r="AI27" s="2"/>
    </row>
    <row r="28" spans="2:37" x14ac:dyDescent="0.25">
      <c r="B28" s="14" t="s">
        <v>9</v>
      </c>
      <c r="C28" s="15" t="s">
        <v>10</v>
      </c>
      <c r="D28" s="15" t="s">
        <v>11</v>
      </c>
      <c r="E28" s="15" t="s">
        <v>12</v>
      </c>
      <c r="F28" s="15" t="s">
        <v>13</v>
      </c>
      <c r="G28" s="15" t="s">
        <v>14</v>
      </c>
      <c r="H28" s="16" t="s">
        <v>15</v>
      </c>
      <c r="J28" s="17">
        <v>43599</v>
      </c>
      <c r="K28" s="17" t="s">
        <v>18</v>
      </c>
      <c r="R28" s="36"/>
      <c r="S28" s="36"/>
      <c r="AC28" s="2"/>
      <c r="AD28" s="2"/>
      <c r="AE28" s="2"/>
      <c r="AF28" s="2"/>
      <c r="AG28" s="2"/>
      <c r="AH28" s="2"/>
      <c r="AI28" s="2"/>
    </row>
    <row r="29" spans="2:37" x14ac:dyDescent="0.25">
      <c r="B29" s="19" t="str">
        <f ca="1">IF(WEEKDAY($B$1)=COLUMN(B29)-1,1,IF(A29="","",A29+1))</f>
        <v/>
      </c>
      <c r="C29" s="43">
        <f t="shared" ref="C29" ca="1" si="13">IF(WEEKDAY($B$1)=COLUMN(C29)-1,1,IF(B29="","",B29+1))</f>
        <v>1</v>
      </c>
      <c r="D29" s="20">
        <f t="shared" ref="D29" ca="1" si="14">IF(WEEKDAY($B$1)=COLUMN(D29)-1,1,IF(C29="","",C29+1))</f>
        <v>2</v>
      </c>
      <c r="E29" s="20">
        <f t="shared" ref="E29" ca="1" si="15">IF(WEEKDAY($B$1)=COLUMN(E29)-1,1,IF(D29="","",D29+1))</f>
        <v>3</v>
      </c>
      <c r="F29" s="20">
        <f t="shared" ref="F29" ca="1" si="16">IF(WEEKDAY($B$1)=COLUMN(F29)-1,1,IF(E29="","",E29+1))</f>
        <v>4</v>
      </c>
      <c r="G29" s="20">
        <f t="shared" ref="G29" ca="1" si="17">IF(WEEKDAY($B$1)=COLUMN(G29)-1,1,IF(F29="","",F29+1))</f>
        <v>5</v>
      </c>
      <c r="H29" s="21">
        <f t="shared" ref="H29" ca="1" si="18">IF(WEEKDAY($B$1)=COLUMN(H29)-1,1,IF(G29="","",G29+1))</f>
        <v>6</v>
      </c>
      <c r="J29" s="17">
        <v>43607</v>
      </c>
      <c r="K29" s="17" t="s">
        <v>18</v>
      </c>
      <c r="R29" s="36"/>
      <c r="S29" s="36"/>
      <c r="AC29" s="2"/>
      <c r="AD29" s="2"/>
      <c r="AE29" s="2"/>
      <c r="AF29" s="2"/>
      <c r="AG29" s="2"/>
      <c r="AH29" s="2"/>
      <c r="AI29" s="2"/>
    </row>
    <row r="30" spans="2:37" x14ac:dyDescent="0.25">
      <c r="B30" s="22" t="str">
        <f ca="1">IF(B29&lt;&gt;"",IFERROR("√ "&amp;VLOOKUP(DATEVALUE(B29&amp;$B$1),Tableau1[],2,FALSE),IFERROR(VLOOKUP(DATEVALUE(B29&amp;$B$1),#REF!,2,FALSE),"")),"")</f>
        <v/>
      </c>
      <c r="C30" s="41" t="str">
        <f ca="1">IF(C29&lt;&gt;"",IFERROR("√ "&amp;VLOOKUP(DATEVALUE(C29&amp;$B$1),Tableau1[],2,FALSE),IFERROR(VLOOKUP(DATEVALUE(C29&amp;$B$1),#REF!,2,FALSE),"")),"")</f>
        <v/>
      </c>
      <c r="D30" s="23" t="str">
        <f ca="1">IF(D29&lt;&gt;"",IFERROR("√ "&amp;VLOOKUP(DATEVALUE(D29&amp;$B$1),Tableau1[],2,FALSE),IFERROR(VLOOKUP(DATEVALUE(D29&amp;$B$1),#REF!,2,FALSE),"")),"")</f>
        <v/>
      </c>
      <c r="E30" s="23" t="str">
        <f ca="1">IF(E29&lt;&gt;"",IFERROR("√ "&amp;VLOOKUP(DATEVALUE(E29&amp;$B$1),Tableau1[],2,FALSE),IFERROR(VLOOKUP(DATEVALUE(E29&amp;$B$1),#REF!,2,FALSE),"")),"")</f>
        <v>√ AliFle</v>
      </c>
      <c r="F30" s="23" t="str">
        <f ca="1">IF(F29&lt;&gt;"",IFERROR("√ "&amp;VLOOKUP(DATEVALUE(F29&amp;$B$1),Tableau1[],2,FALSE),IFERROR(VLOOKUP(DATEVALUE(F29&amp;$B$1),#REF!,2,FALSE),"")),"")</f>
        <v/>
      </c>
      <c r="G30" s="23" t="str">
        <f ca="1">IF(G29&lt;&gt;"",IFERROR("√ "&amp;VLOOKUP(DATEVALUE(G29&amp;$B$1),Tableau1[],2,FALSE),IFERROR(VLOOKUP(DATEVALUE(G29&amp;$B$1),#REF!,2,FALSE),"")),"")</f>
        <v/>
      </c>
      <c r="H30" s="24" t="str">
        <f ca="1">IF(H29&lt;&gt;"",IFERROR("√ "&amp;VLOOKUP(DATEVALUE(H29&amp;$B$1),Tableau1[],2,FALSE),IFERROR(VLOOKUP(DATEVALUE(H29&amp;$B$1),#REF!,2,FALSE),"")),"")</f>
        <v/>
      </c>
      <c r="J30" s="17">
        <v>43613</v>
      </c>
      <c r="K30" s="17" t="s">
        <v>18</v>
      </c>
      <c r="R30" s="36"/>
      <c r="S30" s="36"/>
      <c r="AC30" s="2"/>
      <c r="AD30" s="2"/>
      <c r="AE30" s="2"/>
      <c r="AF30" s="2"/>
      <c r="AG30" s="2"/>
      <c r="AH30" s="2"/>
      <c r="AI30" s="2"/>
    </row>
    <row r="31" spans="2:37" x14ac:dyDescent="0.25">
      <c r="B31" s="26" t="str">
        <f ca="1">IF(B29&lt;&gt;"",IFERROR(VLOOKUP(DATEVALUE(B29&amp;$B$1),Tableau3[],2,FALSE),""),"")</f>
        <v/>
      </c>
      <c r="C31" s="42" t="str">
        <f ca="1">IF(C29&lt;&gt;"",IFERROR(VLOOKUP(DATEVALUE(C29&amp;$B$1),Tableau3[],2,FALSE),""),"")</f>
        <v>Férié</v>
      </c>
      <c r="D31" s="27" t="str">
        <f ca="1">IF(D29&lt;&gt;"",IFERROR(VLOOKUP(DATEVALUE(D29&amp;$B$1),Tableau3[],2,FALSE),""),"")</f>
        <v/>
      </c>
      <c r="E31" s="27" t="str">
        <f ca="1">IF(E29&lt;&gt;"",IFERROR(VLOOKUP(DATEVALUE(E29&amp;$B$1),Tableau3[],2,FALSE),""),"")</f>
        <v/>
      </c>
      <c r="F31" s="27" t="str">
        <f ca="1">IF(F29&lt;&gt;"",IFERROR(VLOOKUP(DATEVALUE(F29&amp;$B$1),Tableau3[],2,FALSE),""),"")</f>
        <v/>
      </c>
      <c r="G31" s="27" t="str">
        <f ca="1">IF(G29&lt;&gt;"",IFERROR(VLOOKUP(DATEVALUE(G29&amp;$B$1),Tableau3[],2,FALSE),""),"")</f>
        <v/>
      </c>
      <c r="H31" s="28" t="str">
        <f ca="1">IF(H29&lt;&gt;"",IFERROR(VLOOKUP(DATEVALUE(H29&amp;$B$1),Tableau3[],2,FALSE),""),"")</f>
        <v/>
      </c>
      <c r="J31" s="17">
        <v>43619</v>
      </c>
      <c r="K31" s="17" t="s">
        <v>16</v>
      </c>
      <c r="R31" s="36"/>
      <c r="S31" s="36"/>
      <c r="AC31" s="2"/>
      <c r="AD31" s="2"/>
      <c r="AE31" s="2"/>
      <c r="AF31" s="2"/>
      <c r="AG31" s="2"/>
      <c r="AH31" s="2"/>
      <c r="AI31" s="2"/>
    </row>
    <row r="32" spans="2:37" x14ac:dyDescent="0.25">
      <c r="B32" s="29">
        <f ca="1">IF(H29&lt;&gt;"",IF(DAY(H29)&lt;&gt;DAY(DATE(YEAR($B$1),MONTH($B$1)+1,0)),H29+1,""),"")</f>
        <v>7</v>
      </c>
      <c r="C32" s="30">
        <f ca="1">IF(B32&lt;&gt;"",IF(DAY(B32)&lt;&gt;DAY(DATE(YEAR($B$1),MONTH($B$1)+1,0)),B32+1,""),"")</f>
        <v>8</v>
      </c>
      <c r="D32" s="30">
        <f t="shared" ref="D32" ca="1" si="19">IF(C32&lt;&gt;"",IF(DAY(C32)&lt;&gt;DAY(DATE(YEAR($B$1),MONTH($B$1)+1,0)),C32+1,""),"")</f>
        <v>9</v>
      </c>
      <c r="E32" s="30">
        <f t="shared" ref="E32" ca="1" si="20">IF(D32&lt;&gt;"",IF(DAY(D32)&lt;&gt;DAY(DATE(YEAR($B$1),MONTH($B$1)+1,0)),D32+1,""),"")</f>
        <v>10</v>
      </c>
      <c r="F32" s="30">
        <f t="shared" ref="F32" ca="1" si="21">IF(E32&lt;&gt;"",IF(DAY(E32)&lt;&gt;DAY(DATE(YEAR($B$1),MONTH($B$1)+1,0)),E32+1,""),"")</f>
        <v>11</v>
      </c>
      <c r="G32" s="30">
        <f t="shared" ref="G32" ca="1" si="22">IF(F32&lt;&gt;"",IF(DAY(F32)&lt;&gt;DAY(DATE(YEAR($B$1),MONTH($B$1)+1,0)),F32+1,""),"")</f>
        <v>12</v>
      </c>
      <c r="H32" s="31">
        <f t="shared" ref="H32" ca="1" si="23">IF(G32&lt;&gt;"",IF(DAY(G32)&lt;&gt;DAY(DATE(YEAR($B$1),MONTH($B$1)+1,0)),G32+1,""),"")</f>
        <v>13</v>
      </c>
      <c r="J32" s="17">
        <v>43626</v>
      </c>
      <c r="K32" s="17" t="s">
        <v>18</v>
      </c>
      <c r="R32" s="36"/>
      <c r="S32" s="36"/>
      <c r="AC32" s="2"/>
      <c r="AD32" s="2"/>
      <c r="AE32" s="2"/>
      <c r="AF32" s="2"/>
      <c r="AG32" s="2"/>
      <c r="AH32" s="2"/>
      <c r="AI32" s="2"/>
    </row>
    <row r="33" spans="2:35" x14ac:dyDescent="0.25">
      <c r="B33" s="22" t="str">
        <f ca="1">IF(B32&lt;&gt;"",IFERROR("√ "&amp;VLOOKUP(DATEVALUE(B32&amp;$B$1),Tableau1[],2,FALSE),IFERROR(VLOOKUP(DATEVALUE(B32&amp;$B$1),#REF!,2,FALSE),"")),"")</f>
        <v/>
      </c>
      <c r="C33" s="23" t="str">
        <f ca="1">IF(C32&lt;&gt;"",IFERROR("√ "&amp;VLOOKUP(DATEVALUE(C32&amp;$B$1),Tableau1[],2,FALSE),IFERROR(VLOOKUP(DATEVALUE(C32&amp;$B$1),#REF!,2,FALSE),"")),"")</f>
        <v/>
      </c>
      <c r="D33" s="23" t="str">
        <f ca="1">IF(D32&lt;&gt;"",IFERROR("√ "&amp;VLOOKUP(DATEVALUE(D32&amp;$B$1),Tableau1[],2,FALSE),IFERROR(VLOOKUP(DATEVALUE(D32&amp;$B$1),#REF!,2,FALSE),"")),"")</f>
        <v/>
      </c>
      <c r="E33" s="23" t="str">
        <f ca="1">IF(E32&lt;&gt;"",IFERROR("√ "&amp;VLOOKUP(DATEVALUE(E32&amp;$B$1),Tableau1[],2,FALSE),IFERROR(VLOOKUP(DATEVALUE(E32&amp;$B$1),#REF!,2,FALSE),"")),"")</f>
        <v>√ FraGar</v>
      </c>
      <c r="F33" s="23" t="str">
        <f ca="1">IF(F32&lt;&gt;"",IFERROR("√ "&amp;VLOOKUP(DATEVALUE(F32&amp;$B$1),Tableau1[],2,FALSE),IFERROR(VLOOKUP(DATEVALUE(F32&amp;$B$1),#REF!,2,FALSE),"")),"")</f>
        <v/>
      </c>
      <c r="G33" s="23" t="str">
        <f ca="1">IF(G32&lt;&gt;"",IFERROR("√ "&amp;VLOOKUP(DATEVALUE(G32&amp;$B$1),Tableau1[],2,FALSE),IFERROR(VLOOKUP(DATEVALUE(G32&amp;$B$1),#REF!,2,FALSE),"")),"")</f>
        <v/>
      </c>
      <c r="H33" s="24" t="str">
        <f ca="1">IF(H32&lt;&gt;"",IFERROR("√ "&amp;VLOOKUP(DATEVALUE(H32&amp;$B$1),Tableau1[],2,FALSE),IFERROR(VLOOKUP(DATEVALUE(H32&amp;$B$1),#REF!,2,FALSE),"")),"")</f>
        <v/>
      </c>
      <c r="J33" s="17">
        <v>43633</v>
      </c>
      <c r="K33" s="17" t="s">
        <v>16</v>
      </c>
      <c r="R33" s="36"/>
      <c r="S33" s="36"/>
      <c r="AC33" s="2"/>
      <c r="AD33" s="2"/>
      <c r="AE33" s="2"/>
      <c r="AF33" s="2"/>
      <c r="AG33" s="2"/>
      <c r="AH33" s="2"/>
      <c r="AI33" s="2"/>
    </row>
    <row r="34" spans="2:35" x14ac:dyDescent="0.25">
      <c r="B34" s="26" t="str">
        <f ca="1">IF(B32&lt;&gt;"",IFERROR(VLOOKUP(DATEVALUE(B32&amp;$B$1),Tableau3[],2,FALSE),""),"")</f>
        <v/>
      </c>
      <c r="C34" s="27" t="str">
        <f ca="1">IF(C32&lt;&gt;"",IFERROR(VLOOKUP(DATEVALUE(C32&amp;$B$1),Tableau3[],2,FALSE),""),"")</f>
        <v/>
      </c>
      <c r="D34" s="27" t="str">
        <f ca="1">IF(D32&lt;&gt;"",IFERROR(VLOOKUP(DATEVALUE(D32&amp;$B$1),Tableau3[],2,FALSE),""),"")</f>
        <v/>
      </c>
      <c r="E34" s="27" t="str">
        <f ca="1">IF(E32&lt;&gt;"",IFERROR(VLOOKUP(DATEVALUE(E32&amp;$B$1),Tableau3[],2,FALSE),""),"")</f>
        <v/>
      </c>
      <c r="F34" s="27" t="str">
        <f ca="1">IF(F32&lt;&gt;"",IFERROR(VLOOKUP(DATEVALUE(F32&amp;$B$1),Tableau3[],2,FALSE),""),"")</f>
        <v/>
      </c>
      <c r="G34" s="27" t="str">
        <f ca="1">IF(G32&lt;&gt;"",IFERROR(VLOOKUP(DATEVALUE(G32&amp;$B$1),Tableau3[],2,FALSE),""),"")</f>
        <v/>
      </c>
      <c r="H34" s="28" t="str">
        <f ca="1">IF(H32&lt;&gt;"",IFERROR(VLOOKUP(DATEVALUE(H32&amp;$B$1),Tableau3[],2,FALSE),""),"")</f>
        <v/>
      </c>
      <c r="J34" s="17">
        <v>43641</v>
      </c>
      <c r="K34" s="17" t="s">
        <v>18</v>
      </c>
      <c r="R34" s="36"/>
      <c r="S34" s="36"/>
      <c r="AC34" s="2"/>
      <c r="AD34" s="2"/>
      <c r="AE34" s="2"/>
      <c r="AF34" s="2"/>
      <c r="AG34" s="2"/>
      <c r="AH34" s="2"/>
      <c r="AI34" s="2"/>
    </row>
    <row r="35" spans="2:35" x14ac:dyDescent="0.25">
      <c r="B35" s="29">
        <f ca="1">IF(H32&lt;&gt;"",IF(DAY(H32)&lt;&gt;DAY(DATE(YEAR($B$1),MONTH($B$1)+1,0)),H32+1,""),"")</f>
        <v>14</v>
      </c>
      <c r="C35" s="30">
        <f ca="1">IF(B35&lt;&gt;"",IF(DAY(B35)&lt;&gt;DAY(DATE(YEAR($B$1),MONTH($B$1)+1,0)),B35+1,""),"")</f>
        <v>15</v>
      </c>
      <c r="D35" s="30">
        <f t="shared" ref="D35" ca="1" si="24">IF(C35&lt;&gt;"",IF(DAY(C35)&lt;&gt;DAY(DATE(YEAR($B$1),MONTH($B$1)+1,0)),C35+1,""),"")</f>
        <v>16</v>
      </c>
      <c r="E35" s="30">
        <f t="shared" ref="E35" ca="1" si="25">IF(D35&lt;&gt;"",IF(DAY(D35)&lt;&gt;DAY(DATE(YEAR($B$1),MONTH($B$1)+1,0)),D35+1,""),"")</f>
        <v>17</v>
      </c>
      <c r="F35" s="30">
        <f t="shared" ref="F35" ca="1" si="26">IF(E35&lt;&gt;"",IF(DAY(E35)&lt;&gt;DAY(DATE(YEAR($B$1),MONTH($B$1)+1,0)),E35+1,""),"")</f>
        <v>18</v>
      </c>
      <c r="G35" s="30">
        <f t="shared" ref="G35" ca="1" si="27">IF(F35&lt;&gt;"",IF(DAY(F35)&lt;&gt;DAY(DATE(YEAR($B$1),MONTH($B$1)+1,0)),F35+1,""),"")</f>
        <v>19</v>
      </c>
      <c r="H35" s="31">
        <f t="shared" ref="H35" ca="1" si="28">IF(G35&lt;&gt;"",IF(DAY(G35)&lt;&gt;DAY(DATE(YEAR($B$1),MONTH($B$1)+1,0)),G35+1,""),"")</f>
        <v>20</v>
      </c>
      <c r="J35" s="17">
        <v>43649</v>
      </c>
      <c r="K35" s="17" t="s">
        <v>16</v>
      </c>
      <c r="R35" s="36"/>
      <c r="S35" s="36"/>
      <c r="U35" s="3"/>
      <c r="V35" s="3"/>
      <c r="W35" s="2"/>
      <c r="X35" s="3"/>
      <c r="Y35" s="2"/>
      <c r="Z35" s="2"/>
    </row>
    <row r="36" spans="2:35" x14ac:dyDescent="0.25">
      <c r="B36" s="22" t="str">
        <f ca="1">IF(B35&lt;&gt;"",IFERROR("√ "&amp;VLOOKUP(DATEVALUE(B35&amp;$B$1),Tableau1[],2,FALSE),IFERROR(VLOOKUP(DATEVALUE(B35&amp;$B$1),#REF!,2,FALSE),"")),"")</f>
        <v/>
      </c>
      <c r="C36" s="23" t="str">
        <f ca="1">IF(C35&lt;&gt;"",IFERROR("√ "&amp;VLOOKUP(DATEVALUE(C35&amp;$B$1),Tableau1[],2,FALSE),IFERROR(VLOOKUP(DATEVALUE(C35&amp;$B$1),#REF!,2,FALSE),"")),"")</f>
        <v/>
      </c>
      <c r="D36" s="23" t="str">
        <f ca="1">IF(D35&lt;&gt;"",IFERROR("√ "&amp;VLOOKUP(DATEVALUE(D35&amp;$B$1),Tableau1[],2,FALSE),IFERROR(VLOOKUP(DATEVALUE(D35&amp;$B$1),#REF!,2,FALSE),"")),"")</f>
        <v/>
      </c>
      <c r="E36" s="23" t="str">
        <f ca="1">IF(E35&lt;&gt;"",IFERROR("√ "&amp;VLOOKUP(DATEVALUE(E35&amp;$B$1),Tableau1[],2,FALSE),IFERROR(VLOOKUP(DATEVALUE(E35&amp;$B$1),#REF!,2,FALSE),"")),"")</f>
        <v>√ AliFle</v>
      </c>
      <c r="F36" s="23" t="str">
        <f ca="1">IF(F35&lt;&gt;"",IFERROR("√ "&amp;VLOOKUP(DATEVALUE(F35&amp;$B$1),Tableau1[],2,FALSE),IFERROR(VLOOKUP(DATEVALUE(F35&amp;$B$1),#REF!,2,FALSE),"")),"")</f>
        <v/>
      </c>
      <c r="G36" s="23" t="str">
        <f ca="1">IF(G35&lt;&gt;"",IFERROR("√ "&amp;VLOOKUP(DATEVALUE(G35&amp;$B$1),Tableau1[],2,FALSE),IFERROR(VLOOKUP(DATEVALUE(G35&amp;$B$1),#REF!,2,FALSE),"")),"")</f>
        <v/>
      </c>
      <c r="H36" s="24" t="str">
        <f ca="1">IF(H35&lt;&gt;"",IFERROR("√ "&amp;VLOOKUP(DATEVALUE(H35&amp;$B$1),Tableau1[],2,FALSE),IFERROR(VLOOKUP(DATEVALUE(H35&amp;$B$1),#REF!,2,FALSE),"")),"")</f>
        <v/>
      </c>
      <c r="J36" s="17">
        <v>43656</v>
      </c>
      <c r="K36" s="17" t="s">
        <v>18</v>
      </c>
      <c r="R36" s="36"/>
      <c r="S36" s="36"/>
      <c r="U36" s="3"/>
      <c r="V36" s="3"/>
      <c r="W36" s="2"/>
      <c r="X36" s="3"/>
      <c r="Y36" s="2"/>
      <c r="Z36" s="2"/>
    </row>
    <row r="37" spans="2:35" x14ac:dyDescent="0.25">
      <c r="B37" s="26" t="str">
        <f ca="1">IF(B35&lt;&gt;"",IFERROR(VLOOKUP(DATEVALUE(B35&amp;$B$1),Tableau3[],2,FALSE),""),"")</f>
        <v/>
      </c>
      <c r="C37" s="27" t="str">
        <f ca="1">IF(C35&lt;&gt;"",IFERROR(VLOOKUP(DATEVALUE(C35&amp;$B$1),Tableau3[],2,FALSE),""),"")</f>
        <v/>
      </c>
      <c r="D37" s="27" t="str">
        <f ca="1">IF(D35&lt;&gt;"",IFERROR(VLOOKUP(DATEVALUE(D35&amp;$B$1),Tableau3[],2,FALSE),""),"")</f>
        <v/>
      </c>
      <c r="E37" s="27" t="str">
        <f ca="1">IF(E35&lt;&gt;"",IFERROR(VLOOKUP(DATEVALUE(E35&amp;$B$1),Tableau3[],2,FALSE),""),"")</f>
        <v/>
      </c>
      <c r="F37" s="27" t="str">
        <f ca="1">IF(F35&lt;&gt;"",IFERROR(VLOOKUP(DATEVALUE(F35&amp;$B$1),Tableau3[],2,FALSE),""),"")</f>
        <v/>
      </c>
      <c r="G37" s="27" t="str">
        <f ca="1">IF(G35&lt;&gt;"",IFERROR(VLOOKUP(DATEVALUE(G35&amp;$B$1),Tableau3[],2,FALSE),""),"")</f>
        <v/>
      </c>
      <c r="H37" s="28" t="str">
        <f ca="1">IF(H35&lt;&gt;"",IFERROR(VLOOKUP(DATEVALUE(H35&amp;$B$1),Tableau3[],2,FALSE),""),"")</f>
        <v/>
      </c>
      <c r="J37" s="17">
        <v>43663</v>
      </c>
      <c r="K37" s="17" t="s">
        <v>16</v>
      </c>
      <c r="R37" s="18"/>
      <c r="S37" s="18"/>
      <c r="U37" s="38"/>
      <c r="V37" s="38"/>
      <c r="W37" s="38"/>
      <c r="X37" s="38"/>
      <c r="Y37" s="38"/>
      <c r="Z37" s="38"/>
      <c r="AA37" s="38"/>
    </row>
    <row r="38" spans="2:35" x14ac:dyDescent="0.25">
      <c r="B38" s="29">
        <f ca="1">IF(H35&lt;&gt;"",IF(DAY(H35)&lt;&gt;DAY(DATE(YEAR($B$1),MONTH($B$1)+1,0)),H35+1,""),"")</f>
        <v>21</v>
      </c>
      <c r="C38" s="40">
        <f ca="1">IF(B38&lt;&gt;"",IF(DAY(B38)&lt;&gt;DAY(DATE(YEAR($B$1),MONTH($B$1)+1,0)),B38+1,""),"")</f>
        <v>22</v>
      </c>
      <c r="D38" s="40">
        <f t="shared" ref="D38" ca="1" si="29">IF(C38&lt;&gt;"",IF(DAY(C38)&lt;&gt;DAY(DATE(YEAR($B$1),MONTH($B$1)+1,0)),C38+1,""),"")</f>
        <v>23</v>
      </c>
      <c r="E38" s="40">
        <f t="shared" ref="E38" ca="1" si="30">IF(D38&lt;&gt;"",IF(DAY(D38)&lt;&gt;DAY(DATE(YEAR($B$1),MONTH($B$1)+1,0)),D38+1,""),"")</f>
        <v>24</v>
      </c>
      <c r="F38" s="40">
        <f t="shared" ref="F38" ca="1" si="31">IF(E38&lt;&gt;"",IF(DAY(E38)&lt;&gt;DAY(DATE(YEAR($B$1),MONTH($B$1)+1,0)),E38+1,""),"")</f>
        <v>25</v>
      </c>
      <c r="G38" s="40">
        <f t="shared" ref="G38" ca="1" si="32">IF(F38&lt;&gt;"",IF(DAY(F38)&lt;&gt;DAY(DATE(YEAR($B$1),MONTH($B$1)+1,0)),F38+1,""),"")</f>
        <v>26</v>
      </c>
      <c r="H38" s="31">
        <f t="shared" ref="H38" ca="1" si="33">IF(G38&lt;&gt;"",IF(DAY(G38)&lt;&gt;DAY(DATE(YEAR($B$1),MONTH($B$1)+1,0)),G38+1,""),"")</f>
        <v>27</v>
      </c>
      <c r="J38" s="17"/>
      <c r="K38" s="17"/>
      <c r="R38" s="18"/>
      <c r="S38" s="18"/>
      <c r="U38" s="38"/>
      <c r="V38" s="38"/>
      <c r="W38" s="38"/>
      <c r="X38" s="38"/>
      <c r="Y38" s="38"/>
      <c r="Z38" s="38"/>
      <c r="AA38" s="38"/>
    </row>
    <row r="39" spans="2:35" x14ac:dyDescent="0.25">
      <c r="B39" s="22" t="str">
        <f ca="1">IF(B38&lt;&gt;"",IFERROR("√ "&amp;VLOOKUP(DATEVALUE(B38&amp;$B$1),Tableau1[],2,FALSE),IFERROR(VLOOKUP(DATEVALUE(B38&amp;$B$1),#REF!,2,FALSE),"")),"")</f>
        <v/>
      </c>
      <c r="C39" s="41" t="str">
        <f ca="1">IF(C38&lt;&gt;"",IFERROR("√ "&amp;VLOOKUP(DATEVALUE(C38&amp;$B$1),Tableau1[],2,FALSE),IFERROR(VLOOKUP(DATEVALUE(C38&amp;$B$1),#REF!,2,FALSE),"")),"")</f>
        <v/>
      </c>
      <c r="D39" s="41" t="str">
        <f ca="1">IF(D38&lt;&gt;"",IFERROR("√ "&amp;VLOOKUP(DATEVALUE(D38&amp;$B$1),Tableau1[],2,FALSE),IFERROR(VLOOKUP(DATEVALUE(D38&amp;$B$1),#REF!,2,FALSE),"")),"")</f>
        <v/>
      </c>
      <c r="E39" s="41" t="str">
        <f ca="1">IF(E38&lt;&gt;"",IFERROR("√ "&amp;VLOOKUP(DATEVALUE(E38&amp;$B$1),Tableau1[],2,FALSE),IFERROR(VLOOKUP(DATEVALUE(E38&amp;$B$1),#REF!,2,FALSE),"")),"")</f>
        <v/>
      </c>
      <c r="F39" s="41" t="str">
        <f ca="1">IF(F38&lt;&gt;"",IFERROR("√ "&amp;VLOOKUP(DATEVALUE(F38&amp;$B$1),Tableau1[],2,FALSE),IFERROR(VLOOKUP(DATEVALUE(F38&amp;$B$1),#REF!,2,FALSE),"")),"")</f>
        <v/>
      </c>
      <c r="G39" s="41" t="str">
        <f ca="1">IF(G38&lt;&gt;"",IFERROR("√ "&amp;VLOOKUP(DATEVALUE(G38&amp;$B$1),Tableau1[],2,FALSE),IFERROR(VLOOKUP(DATEVALUE(G38&amp;$B$1),#REF!,2,FALSE),"")),"")</f>
        <v/>
      </c>
      <c r="H39" s="24" t="str">
        <f ca="1">IF(H38&lt;&gt;"",IFERROR("√ "&amp;VLOOKUP(DATEVALUE(H38&amp;$B$1),Tableau1[],2,FALSE),IFERROR(VLOOKUP(DATEVALUE(H38&amp;$B$1),#REF!,2,FALSE),"")),"")</f>
        <v/>
      </c>
      <c r="R39" s="18"/>
      <c r="S39" s="18"/>
      <c r="U39" s="38"/>
      <c r="V39" s="38"/>
      <c r="W39" s="38"/>
      <c r="X39" s="38"/>
      <c r="Y39" s="38"/>
      <c r="Z39" s="38"/>
      <c r="AA39" s="38"/>
    </row>
    <row r="40" spans="2:35" x14ac:dyDescent="0.25">
      <c r="B40" s="26" t="str">
        <f ca="1">IF(B38&lt;&gt;"",IFERROR(VLOOKUP(DATEVALUE(B38&amp;$B$1),Tableau3[],2,FALSE),""),"")</f>
        <v/>
      </c>
      <c r="C40" s="42" t="str">
        <f ca="1">IF(C38&lt;&gt;"",IFERROR(VLOOKUP(DATEVALUE(C38&amp;$B$1),Tableau3[],2,FALSE),""),"")</f>
        <v>Bureau fermé</v>
      </c>
      <c r="D40" s="42" t="str">
        <f ca="1">IF(D38&lt;&gt;"",IFERROR(VLOOKUP(DATEVALUE(D38&amp;$B$1),Tableau3[],2,FALSE),""),"")</f>
        <v>Bureau fermé</v>
      </c>
      <c r="E40" s="42" t="str">
        <f ca="1">IF(E38&lt;&gt;"",IFERROR(VLOOKUP(DATEVALUE(E38&amp;$B$1),Tableau3[],2,FALSE),""),"")</f>
        <v>Bureau fermé</v>
      </c>
      <c r="F40" s="42" t="str">
        <f ca="1">IF(F38&lt;&gt;"",IFERROR(VLOOKUP(DATEVALUE(F38&amp;$B$1),Tableau3[],2,FALSE),""),"")</f>
        <v>Bureau fermé</v>
      </c>
      <c r="G40" s="42" t="str">
        <f ca="1">IF(G38&lt;&gt;"",IFERROR(VLOOKUP(DATEVALUE(G38&amp;$B$1),Tableau3[],2,FALSE),""),"")</f>
        <v>Bureau fermé</v>
      </c>
      <c r="H40" s="28" t="str">
        <f ca="1">IF(H38&lt;&gt;"",IFERROR(VLOOKUP(DATEVALUE(H38&amp;$B$1),Tableau3[],2,FALSE),""),"")</f>
        <v/>
      </c>
      <c r="R40" s="18"/>
      <c r="S40" s="18"/>
      <c r="U40" s="38"/>
      <c r="V40" s="38"/>
      <c r="W40" s="38"/>
      <c r="X40" s="38"/>
      <c r="Y40" s="38"/>
      <c r="Z40" s="38"/>
      <c r="AA40" s="38"/>
    </row>
    <row r="41" spans="2:35" x14ac:dyDescent="0.25">
      <c r="B41" s="29">
        <f ca="1">IF(H38&lt;&gt;"",IF(DAY(H38)&lt;&gt;DAY(DATE(YEAR($B$1),MONTH($B$1)+1,0)),H38+1,""),"")</f>
        <v>28</v>
      </c>
      <c r="C41" s="30">
        <f ca="1">IF(B41&lt;&gt;"",IF(DAY(B41)&lt;&gt;DAY(DATE(YEAR($B$1),MONTH($B$1)+1,0)),B41+1,""),"")</f>
        <v>29</v>
      </c>
      <c r="D41" s="30">
        <f t="shared" ref="D41" ca="1" si="34">IF(C41&lt;&gt;"",IF(DAY(C41)&lt;&gt;DAY(DATE(YEAR($B$1),MONTH($B$1)+1,0)),C41+1,""),"")</f>
        <v>30</v>
      </c>
      <c r="E41" s="30">
        <f t="shared" ref="E41" ca="1" si="35">IF(D41&lt;&gt;"",IF(DAY(D41)&lt;&gt;DAY(DATE(YEAR($B$1),MONTH($B$1)+1,0)),D41+1,""),"")</f>
        <v>31</v>
      </c>
      <c r="F41" s="30" t="str">
        <f t="shared" ref="F41" ca="1" si="36">IF(E41&lt;&gt;"",IF(DAY(E41)&lt;&gt;DAY(DATE(YEAR($B$1),MONTH($B$1)+1,0)),E41+1,""),"")</f>
        <v/>
      </c>
      <c r="G41" s="30" t="str">
        <f t="shared" ref="G41" ca="1" si="37">IF(F41&lt;&gt;"",IF(DAY(F41)&lt;&gt;DAY(DATE(YEAR($B$1),MONTH($B$1)+1,0)),F41+1,""),"")</f>
        <v/>
      </c>
      <c r="H41" s="31" t="str">
        <f t="shared" ref="H41" ca="1" si="38">IF(G41&lt;&gt;"",IF(DAY(G41)&lt;&gt;DAY(DATE(YEAR($B$1),MONTH($B$1)+1,0)),G41+1,""),"")</f>
        <v/>
      </c>
      <c r="R41" s="18"/>
      <c r="S41" s="18"/>
      <c r="U41" s="38"/>
      <c r="V41" s="38"/>
      <c r="W41" s="38"/>
      <c r="X41" s="38"/>
      <c r="Y41" s="38"/>
      <c r="Z41" s="38"/>
      <c r="AA41" s="38"/>
    </row>
    <row r="42" spans="2:35" x14ac:dyDescent="0.25">
      <c r="B42" s="22" t="str">
        <f ca="1">IF(B41&lt;&gt;"",IFERROR("√ "&amp;VLOOKUP(DATEVALUE(B41&amp;$B$1),Tableau1[],2,FALSE),IFERROR(VLOOKUP(DATEVALUE(B41&amp;$B$1),#REF!,2,FALSE),"")),"")</f>
        <v/>
      </c>
      <c r="C42" s="23" t="str">
        <f ca="1">IF(C41&lt;&gt;"",IFERROR("√ "&amp;VLOOKUP(DATEVALUE(C41&amp;$B$1),Tableau1[],2,FALSE),IFERROR(VLOOKUP(DATEVALUE(C41&amp;$B$1),#REF!,2,FALSE),"")),"")</f>
        <v/>
      </c>
      <c r="D42" s="23" t="str">
        <f ca="1">IF(D41&lt;&gt;"",IFERROR("√ "&amp;VLOOKUP(DATEVALUE(D41&amp;$B$1),Tableau1[],2,FALSE),IFERROR(VLOOKUP(DATEVALUE(D41&amp;$B$1),#REF!,2,FALSE),"")),"")</f>
        <v/>
      </c>
      <c r="E42" s="23" t="str">
        <f ca="1">IF(E41&lt;&gt;"",IFERROR("√ "&amp;VLOOKUP(DATEVALUE(E41&amp;$B$1),Tableau1[],2,FALSE),IFERROR(VLOOKUP(DATEVALUE(E41&amp;$B$1),#REF!,2,FALSE),"")),"")</f>
        <v/>
      </c>
      <c r="F42" s="23" t="str">
        <f ca="1">IF(F41&lt;&gt;"",IFERROR("√ "&amp;VLOOKUP(DATEVALUE(F41&amp;$B$1),Tableau1[],2,FALSE),IFERROR(VLOOKUP(DATEVALUE(F41&amp;$B$1),#REF!,2,FALSE),"")),"")</f>
        <v/>
      </c>
      <c r="G42" s="23" t="str">
        <f ca="1">IF(G41&lt;&gt;"",IFERROR("√ "&amp;VLOOKUP(DATEVALUE(G41&amp;$B$1),Tableau1[],2,FALSE),IFERROR(VLOOKUP(DATEVALUE(G41&amp;$B$1),#REF!,2,FALSE),"")),"")</f>
        <v/>
      </c>
      <c r="H42" s="24" t="str">
        <f ca="1">IF(H41&lt;&gt;"",IFERROR("√ "&amp;VLOOKUP(DATEVALUE(H41&amp;$B$1),Tableau1[],2,FALSE),IFERROR(VLOOKUP(DATEVALUE(H41&amp;$B$1),#REF!,2,FALSE),"")),"")</f>
        <v/>
      </c>
      <c r="R42" s="18"/>
      <c r="S42" s="18"/>
      <c r="U42" s="38"/>
      <c r="V42" s="38"/>
      <c r="W42" s="38"/>
      <c r="X42" s="38"/>
      <c r="Y42" s="38"/>
      <c r="Z42" s="38"/>
      <c r="AA42" s="38"/>
    </row>
    <row r="43" spans="2:35" x14ac:dyDescent="0.25">
      <c r="B43" s="26" t="str">
        <f ca="1">IF(B41&lt;&gt;"",IFERROR(VLOOKUP(DATEVALUE(B41&amp;$B$1),Tableau3[],2,FALSE),""),"")</f>
        <v/>
      </c>
      <c r="C43" s="27" t="str">
        <f ca="1">IF(C41&lt;&gt;"",IFERROR(VLOOKUP(DATEVALUE(C41&amp;$B$1),Tableau3[],2,FALSE),""),"")</f>
        <v>Congé FraGar</v>
      </c>
      <c r="D43" s="27" t="str">
        <f ca="1">IF(D41&lt;&gt;"",IFERROR(VLOOKUP(DATEVALUE(D41&amp;$B$1),Tableau3[],2,FALSE),""),"")</f>
        <v>Congé FraGar</v>
      </c>
      <c r="E43" s="27" t="str">
        <f ca="1">IF(E41&lt;&gt;"",IFERROR(VLOOKUP(DATEVALUE(E41&amp;$B$1),Tableau3[],2,FALSE),""),"")</f>
        <v>Congé FraGar</v>
      </c>
      <c r="F43" s="27" t="str">
        <f ca="1">IF(F41&lt;&gt;"",IFERROR(VLOOKUP(DATEVALUE(F41&amp;$B$1),Tableau3[],2,FALSE),""),"")</f>
        <v/>
      </c>
      <c r="G43" s="27" t="str">
        <f ca="1">IF(G41&lt;&gt;"",IFERROR(VLOOKUP(DATEVALUE(G41&amp;$B$1),Tableau3[],2,FALSE),""),"")</f>
        <v/>
      </c>
      <c r="H43" s="28" t="str">
        <f ca="1">IF(H41&lt;&gt;"",IFERROR(VLOOKUP(DATEVALUE(H41&amp;$B$1),Tableau3[],2,FALSE),""),"")</f>
        <v/>
      </c>
      <c r="R43" s="18"/>
      <c r="S43" s="18"/>
      <c r="U43" s="3"/>
      <c r="V43" s="3"/>
      <c r="W43" s="2"/>
      <c r="X43" s="3"/>
      <c r="Y43" s="2"/>
      <c r="Z43" s="2"/>
    </row>
    <row r="44" spans="2:35" x14ac:dyDescent="0.25">
      <c r="B44" s="29" t="str">
        <f ca="1">IF(H41&lt;&gt;"",IF(DAY(H41)&lt;&gt;DAY(DATE(YEAR($B$1),MONTH($B$1)+1,0)),H41+1,""),"")</f>
        <v/>
      </c>
      <c r="C44" s="30" t="str">
        <f ca="1">IF(B44&lt;&gt;"",IF(DAY(B44)&lt;&gt;DAY(DATE(YEAR($B$1),MONTH($B$1)+1,0)),B44+1,""),"")</f>
        <v/>
      </c>
      <c r="D44" s="30" t="str">
        <f t="shared" ref="D44" ca="1" si="39">IF(C44&lt;&gt;"",IF(DAY(C44)&lt;&gt;DAY(DATE(YEAR($B$1),MONTH($B$1)+1,0)),C44+1,""),"")</f>
        <v/>
      </c>
      <c r="E44" s="30" t="str">
        <f t="shared" ref="E44" ca="1" si="40">IF(D44&lt;&gt;"",IF(DAY(D44)&lt;&gt;DAY(DATE(YEAR($B$1),MONTH($B$1)+1,0)),D44+1,""),"")</f>
        <v/>
      </c>
      <c r="F44" s="30" t="str">
        <f t="shared" ref="F44" ca="1" si="41">IF(E44&lt;&gt;"",IF(DAY(E44)&lt;&gt;DAY(DATE(YEAR($B$1),MONTH($B$1)+1,0)),E44+1,""),"")</f>
        <v/>
      </c>
      <c r="G44" s="30" t="str">
        <f t="shared" ref="G44" ca="1" si="42">IF(F44&lt;&gt;"",IF(DAY(F44)&lt;&gt;DAY(DATE(YEAR($B$1),MONTH($B$1)+1,0)),F44+1,""),"")</f>
        <v/>
      </c>
      <c r="H44" s="31" t="str">
        <f t="shared" ref="H44" ca="1" si="43">IF(G44&lt;&gt;"",IF(DAY(G44)&lt;&gt;DAY(DATE(YEAR($B$1),MONTH($B$1)+1,0)),G44+1,""),"")</f>
        <v/>
      </c>
      <c r="R44" s="18"/>
      <c r="S44" s="18"/>
      <c r="U44" s="3"/>
      <c r="V44" s="3"/>
      <c r="W44" s="2"/>
      <c r="X44" s="3"/>
      <c r="Y44" s="2"/>
      <c r="Z44" s="2"/>
    </row>
    <row r="45" spans="2:35" x14ac:dyDescent="0.25">
      <c r="B45" s="22" t="str">
        <f ca="1">IF(B44&lt;&gt;"",IFERROR("√ "&amp;VLOOKUP(DATEVALUE(B44&amp;$B$1),Tableau1[],2,FALSE),IFERROR(VLOOKUP(DATEVALUE(B44&amp;$B$1),#REF!,2,FALSE),"")),"")</f>
        <v/>
      </c>
      <c r="C45" s="23" t="str">
        <f ca="1">IF(C44&lt;&gt;"",IFERROR("√ "&amp;VLOOKUP(DATEVALUE(C44&amp;$B$1),Tableau1[],2,FALSE),IFERROR(VLOOKUP(DATEVALUE(C44&amp;$B$1),#REF!,2,FALSE),"")),"")</f>
        <v/>
      </c>
      <c r="D45" s="23" t="str">
        <f ca="1">IF(D44&lt;&gt;"",IFERROR("√ "&amp;VLOOKUP(DATEVALUE(D44&amp;$B$1),Tableau1[],2,FALSE),IFERROR(VLOOKUP(DATEVALUE(D44&amp;$B$1),#REF!,2,FALSE),"")),"")</f>
        <v/>
      </c>
      <c r="E45" s="23" t="str">
        <f ca="1">IF(E44&lt;&gt;"",IFERROR("√ "&amp;VLOOKUP(DATEVALUE(E44&amp;$B$1),Tableau1[],2,FALSE),IFERROR(VLOOKUP(DATEVALUE(E44&amp;$B$1),#REF!,2,FALSE),"")),"")</f>
        <v/>
      </c>
      <c r="F45" s="23" t="str">
        <f ca="1">IF(F44&lt;&gt;"",IFERROR("√ "&amp;VLOOKUP(DATEVALUE(F44&amp;$B$1),Tableau1[],2,FALSE),IFERROR(VLOOKUP(DATEVALUE(F44&amp;$B$1),#REF!,2,FALSE),"")),"")</f>
        <v/>
      </c>
      <c r="G45" s="23" t="str">
        <f ca="1">IF(G44&lt;&gt;"",IFERROR("√ "&amp;VLOOKUP(DATEVALUE(G44&amp;$B$1),Tableau1[],2,FALSE),IFERROR(VLOOKUP(DATEVALUE(G44&amp;$B$1),#REF!,2,FALSE),"")),"")</f>
        <v/>
      </c>
      <c r="H45" s="24" t="str">
        <f ca="1">IF(H44&lt;&gt;"",IFERROR("√ "&amp;VLOOKUP(DATEVALUE(H44&amp;$B$1),Tableau1[],2,FALSE),IFERROR(VLOOKUP(DATEVALUE(H44&amp;$B$1),#REF!,2,FALSE),"")),"")</f>
        <v/>
      </c>
      <c r="U45" s="3"/>
      <c r="V45" s="3"/>
      <c r="W45" s="2"/>
      <c r="X45" s="3"/>
      <c r="Y45" s="2"/>
      <c r="Z45" s="2"/>
    </row>
    <row r="46" spans="2:35" x14ac:dyDescent="0.25">
      <c r="B46" s="32" t="str">
        <f ca="1">IF(B44&lt;&gt;"",IFERROR(VLOOKUP(DATEVALUE(B44&amp;$B$1),Tableau3[],2,FALSE),""),"")</f>
        <v/>
      </c>
      <c r="C46" s="33" t="str">
        <f ca="1">IF(C44&lt;&gt;"",IFERROR(VLOOKUP(DATEVALUE(C44&amp;$B$1),Tableau3[],2,FALSE),""),"")</f>
        <v/>
      </c>
      <c r="D46" s="33" t="str">
        <f ca="1">IF(D44&lt;&gt;"",IFERROR(VLOOKUP(DATEVALUE(D44&amp;$B$1),Tableau3[],2,FALSE),""),"")</f>
        <v/>
      </c>
      <c r="E46" s="33" t="str">
        <f ca="1">IF(E44&lt;&gt;"",IFERROR(VLOOKUP(DATEVALUE(E44&amp;$B$1),Tableau3[],2,FALSE),""),"")</f>
        <v/>
      </c>
      <c r="F46" s="33" t="str">
        <f ca="1">IF(F44&lt;&gt;"",IFERROR(VLOOKUP(DATEVALUE(F44&amp;$B$1),Tableau3[],2,FALSE),""),"")</f>
        <v/>
      </c>
      <c r="G46" s="33" t="str">
        <f ca="1">IF(G44&lt;&gt;"",IFERROR(VLOOKUP(DATEVALUE(G44&amp;$B$1),Tableau3[],2,FALSE),""),"")</f>
        <v/>
      </c>
      <c r="H46" s="34" t="str">
        <f ca="1">IF(H44&lt;&gt;"",IFERROR(VLOOKUP(DATEVALUE(H44&amp;$B$1),Tableau3[],2,FALSE),""),"")</f>
        <v/>
      </c>
      <c r="U46" s="3"/>
      <c r="V46" s="3"/>
      <c r="W46" s="2"/>
      <c r="X46" s="3"/>
      <c r="Y46" s="2"/>
      <c r="Z46" s="2"/>
    </row>
    <row r="47" spans="2:35" ht="32.25" customHeight="1" x14ac:dyDescent="0.25">
      <c r="B47" s="45" t="s">
        <v>23</v>
      </c>
      <c r="C47" s="45"/>
      <c r="D47" s="45"/>
      <c r="E47" s="45"/>
      <c r="F47" s="45"/>
      <c r="G47" s="45"/>
      <c r="H47" s="45"/>
      <c r="U47" s="3"/>
      <c r="V47" s="3"/>
      <c r="W47" s="2"/>
      <c r="X47" s="3"/>
      <c r="Y47" s="2"/>
      <c r="Z47" s="2"/>
    </row>
    <row r="48" spans="2:35" x14ac:dyDescent="0.25">
      <c r="U48" s="3"/>
      <c r="V48" s="3"/>
      <c r="W48" s="2"/>
      <c r="X48" s="3"/>
      <c r="Y48" s="2"/>
      <c r="Z48" s="2"/>
    </row>
    <row r="49" spans="21:26" x14ac:dyDescent="0.25">
      <c r="U49" s="3"/>
      <c r="V49" s="3"/>
      <c r="W49" s="2"/>
      <c r="X49" s="3"/>
      <c r="Y49" s="2"/>
      <c r="Z49" s="2"/>
    </row>
  </sheetData>
  <sheetProtection formatCells="0" formatColumns="0" formatRows="0" insertColumns="0" insertRows="0" insertHyperlinks="0" deleteColumns="0" deleteRows="0" sort="0" autoFilter="0" pivotTables="0"/>
  <mergeCells count="9">
    <mergeCell ref="B47:H47"/>
    <mergeCell ref="B26:H26"/>
    <mergeCell ref="B27:H27"/>
    <mergeCell ref="U3:AA3"/>
    <mergeCell ref="R1:S1"/>
    <mergeCell ref="B2:H2"/>
    <mergeCell ref="B1:H1"/>
    <mergeCell ref="J1:K1"/>
    <mergeCell ref="M1:N1"/>
  </mergeCells>
  <conditionalFormatting sqref="B4:H21">
    <cfRule type="expression" dxfId="39" priority="9">
      <formula>AND(OFFSET(B4,-(ROW(B4)-(ROUNDUP(((ROW(B4)/3)-1),0)*3+3)),0)&lt;&gt;"",NOT(ISNUMBER(FIND("Congé",OFFSET(B4,-(ROW(B4)-(ROUNDUP(((ROW(B4)/3)-1),0)*3+3)),0)))))</formula>
    </cfRule>
  </conditionalFormatting>
  <dataValidations count="1">
    <dataValidation type="list" allowBlank="1" showInputMessage="1" showErrorMessage="1" sqref="K3:K37">
      <formula1>Nom</formula1>
    </dataValidation>
  </dataValidations>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tabSelected="1" zoomScale="90" zoomScaleNormal="90" workbookViewId="0">
      <selection activeCell="V30" sqref="V30"/>
    </sheetView>
  </sheetViews>
  <sheetFormatPr baseColWidth="10" defaultColWidth="11.42578125" defaultRowHeight="15" x14ac:dyDescent="0.25"/>
  <cols>
    <col min="1" max="1" width="3.7109375" style="4" customWidth="1"/>
    <col min="2" max="8" width="11.42578125" style="4" customWidth="1"/>
    <col min="9" max="9" width="3.7109375" style="4" customWidth="1"/>
    <col min="10" max="11" width="11.42578125" style="9" customWidth="1"/>
    <col min="12" max="12" width="3.7109375" style="4" customWidth="1"/>
    <col min="13" max="14" width="11.42578125" style="4" customWidth="1"/>
    <col min="15" max="15" width="3.7109375" style="4" customWidth="1"/>
    <col min="16" max="16" width="11.42578125" style="4" customWidth="1"/>
    <col min="17" max="17" width="3.7109375" style="4" customWidth="1"/>
    <col min="18" max="19" width="15.7109375" style="4" customWidth="1"/>
    <col min="20" max="20" width="3.7109375" style="4" customWidth="1"/>
  </cols>
  <sheetData>
    <row r="1" spans="2:27" ht="30" customHeight="1" x14ac:dyDescent="0.25">
      <c r="B1" s="46" t="str">
        <f ca="1">UPPER(TEXT(TODAY(),"mmmm aaaa"))</f>
        <v>JUILLET 2019</v>
      </c>
      <c r="C1" s="47"/>
      <c r="D1" s="47"/>
      <c r="E1" s="47"/>
      <c r="F1" s="47"/>
      <c r="G1" s="47"/>
      <c r="H1" s="48"/>
      <c r="I1" s="5"/>
      <c r="J1" s="55" t="s">
        <v>0</v>
      </c>
      <c r="K1" s="56"/>
      <c r="M1" s="57" t="s">
        <v>1</v>
      </c>
      <c r="N1" s="58"/>
      <c r="P1" s="6" t="s">
        <v>2</v>
      </c>
      <c r="R1" s="53" t="s">
        <v>3</v>
      </c>
      <c r="S1" s="54"/>
    </row>
    <row r="2" spans="2:27" x14ac:dyDescent="0.25">
      <c r="B2" s="49" t="s">
        <v>4</v>
      </c>
      <c r="C2" s="50"/>
      <c r="D2" s="50"/>
      <c r="E2" s="50"/>
      <c r="F2" s="50"/>
      <c r="G2" s="50"/>
      <c r="H2" s="51"/>
      <c r="J2" s="7" t="s">
        <v>5</v>
      </c>
      <c r="K2" s="8" t="s">
        <v>6</v>
      </c>
      <c r="M2" s="9" t="s">
        <v>6</v>
      </c>
      <c r="N2" s="9" t="s">
        <v>7</v>
      </c>
      <c r="O2" s="9"/>
      <c r="P2" s="10">
        <v>5</v>
      </c>
      <c r="Q2" s="11"/>
      <c r="R2" s="12" t="s">
        <v>5</v>
      </c>
      <c r="S2" s="13" t="s">
        <v>8</v>
      </c>
      <c r="T2" s="11"/>
      <c r="U2" s="2"/>
      <c r="V2" s="2"/>
      <c r="W2" s="2"/>
      <c r="X2" s="2"/>
      <c r="Y2" s="2"/>
    </row>
    <row r="3" spans="2:27" ht="49.5" customHeight="1" x14ac:dyDescent="0.25">
      <c r="B3" s="14" t="s">
        <v>9</v>
      </c>
      <c r="C3" s="15" t="s">
        <v>10</v>
      </c>
      <c r="D3" s="15" t="s">
        <v>11</v>
      </c>
      <c r="E3" s="15" t="s">
        <v>12</v>
      </c>
      <c r="F3" s="15" t="s">
        <v>13</v>
      </c>
      <c r="G3" s="15" t="s">
        <v>14</v>
      </c>
      <c r="H3" s="16" t="s">
        <v>15</v>
      </c>
      <c r="J3" s="17">
        <v>43446</v>
      </c>
      <c r="K3" s="17" t="s">
        <v>16</v>
      </c>
      <c r="M3" s="9" t="s">
        <v>16</v>
      </c>
      <c r="N3" s="9">
        <f>COUNTIF(Tableau15[Nom],Tableau26[[#This Row],[Nom]])</f>
        <v>15</v>
      </c>
      <c r="O3" s="9"/>
      <c r="Q3" s="11"/>
      <c r="R3" s="36">
        <v>43647</v>
      </c>
      <c r="S3" s="36" t="s">
        <v>19</v>
      </c>
      <c r="T3" s="11"/>
      <c r="U3" s="52" t="s">
        <v>22</v>
      </c>
      <c r="V3" s="52"/>
      <c r="W3" s="52"/>
      <c r="X3" s="52"/>
      <c r="Y3" s="52"/>
      <c r="Z3" s="52"/>
      <c r="AA3" s="52"/>
    </row>
    <row r="4" spans="2:27" x14ac:dyDescent="0.25">
      <c r="B4" s="19" t="str">
        <f ca="1">IF(WEEKDAY($B$1)=COLUMN(B4)-1,1,IF(A4="","",A4+1))</f>
        <v/>
      </c>
      <c r="C4" s="20">
        <f t="shared" ref="C4:H4" ca="1" si="0">IF(WEEKDAY($B$1)=COLUMN(C4)-1,1,IF(B4="","",B4+1))</f>
        <v>1</v>
      </c>
      <c r="D4" s="20">
        <f t="shared" ca="1" si="0"/>
        <v>2</v>
      </c>
      <c r="E4" s="20">
        <f t="shared" ca="1" si="0"/>
        <v>3</v>
      </c>
      <c r="F4" s="20">
        <f t="shared" ca="1" si="0"/>
        <v>4</v>
      </c>
      <c r="G4" s="20">
        <f t="shared" ca="1" si="0"/>
        <v>5</v>
      </c>
      <c r="H4" s="21">
        <f t="shared" ca="1" si="0"/>
        <v>6</v>
      </c>
      <c r="J4" s="17">
        <v>43452</v>
      </c>
      <c r="K4" s="17" t="s">
        <v>18</v>
      </c>
      <c r="M4" s="9" t="s">
        <v>18</v>
      </c>
      <c r="N4" s="9">
        <f>COUNTIF(Tableau15[Nom],Tableau26[[#This Row],[Nom]])</f>
        <v>20</v>
      </c>
      <c r="O4" s="9"/>
      <c r="Q4" s="11"/>
      <c r="R4" s="18">
        <v>43668</v>
      </c>
      <c r="S4" s="18" t="s">
        <v>17</v>
      </c>
      <c r="T4" s="11"/>
      <c r="U4" s="1" t="b">
        <f t="shared" ref="U4:AA21" ca="1" si="1">AND(OFFSET(B4,-(ROW(B4)-(ROUNDUP(((ROW(B4)/3)-1),0)*3+3)),0)&lt;&gt;"",NOT(ISNUMBER(FIND("Congé",OFFSET(B4,-(ROW(B4)-(ROUNDUP(((ROW(B4)/3)-1),0)*3+3)),0)))))</f>
        <v>0</v>
      </c>
      <c r="V4" s="1" t="b">
        <f t="shared" ca="1" si="1"/>
        <v>1</v>
      </c>
      <c r="W4" s="1" t="b">
        <f t="shared" ca="1" si="1"/>
        <v>0</v>
      </c>
      <c r="X4" s="1" t="b">
        <f t="shared" ca="1" si="1"/>
        <v>0</v>
      </c>
      <c r="Y4" s="1" t="b">
        <f t="shared" ca="1" si="1"/>
        <v>0</v>
      </c>
      <c r="Z4" s="1" t="b">
        <f t="shared" ca="1" si="1"/>
        <v>0</v>
      </c>
      <c r="AA4" s="1" t="b">
        <f t="shared" ca="1" si="1"/>
        <v>0</v>
      </c>
    </row>
    <row r="5" spans="2:27" x14ac:dyDescent="0.25">
      <c r="B5" s="22" t="str">
        <f ca="1">IF(B4&lt;&gt;"",IFERROR("√ "&amp;VLOOKUP(DATEVALUE(B4&amp;$B$1),Tableau15[],2,FALSE),IFERROR(VLOOKUP(DATEVALUE(B4&amp;$B$1),#REF!,2,FALSE),"")),"")</f>
        <v/>
      </c>
      <c r="C5" s="23" t="str">
        <f ca="1">IF(C4&lt;&gt;"",IFERROR("√ "&amp;VLOOKUP(DATEVALUE(C4&amp;$B$1),Tableau15[],2,FALSE),IFERROR(VLOOKUP(DATEVALUE(C4&amp;$B$1),#REF!,2,FALSE),"")),"")</f>
        <v/>
      </c>
      <c r="D5" s="23" t="str">
        <f ca="1">IF(D4&lt;&gt;"",IFERROR("√ "&amp;VLOOKUP(DATEVALUE(D4&amp;$B$1),Tableau15[],2,FALSE),IFERROR(VLOOKUP(DATEVALUE(D4&amp;$B$1),#REF!,2,FALSE),"")),"")</f>
        <v/>
      </c>
      <c r="E5" s="23" t="str">
        <f ca="1">IF(E4&lt;&gt;"",IFERROR("√ "&amp;VLOOKUP(DATEVALUE(E4&amp;$B$1),Tableau15[],2,FALSE),IFERROR(VLOOKUP(DATEVALUE(E4&amp;$B$1),#REF!,2,FALSE),"")),"")</f>
        <v>√ AliFle</v>
      </c>
      <c r="F5" s="23" t="str">
        <f ca="1">IF(F4&lt;&gt;"",IFERROR("√ "&amp;VLOOKUP(DATEVALUE(F4&amp;$B$1),Tableau15[],2,FALSE),IFERROR(VLOOKUP(DATEVALUE(F4&amp;$B$1),#REF!,2,FALSE),"")),"")</f>
        <v/>
      </c>
      <c r="G5" s="23" t="str">
        <f ca="1">IF(G4&lt;&gt;"",IFERROR("√ "&amp;VLOOKUP(DATEVALUE(G4&amp;$B$1),Tableau15[],2,FALSE),IFERROR(VLOOKUP(DATEVALUE(G4&amp;$B$1),#REF!,2,FALSE),"")),"")</f>
        <v/>
      </c>
      <c r="H5" s="24" t="str">
        <f ca="1">IF(H4&lt;&gt;"",IFERROR("√ "&amp;VLOOKUP(DATEVALUE(H4&amp;$B$1),Tableau15[],2,FALSE),IFERROR(VLOOKUP(DATEVALUE(H4&amp;$B$1),#REF!,2,FALSE),"")),"")</f>
        <v/>
      </c>
      <c r="J5" s="17">
        <v>43455</v>
      </c>
      <c r="K5" s="17" t="s">
        <v>16</v>
      </c>
      <c r="M5" s="9"/>
      <c r="N5" s="25"/>
      <c r="Q5" s="11"/>
      <c r="R5" s="18">
        <v>43669</v>
      </c>
      <c r="S5" s="18" t="s">
        <v>17</v>
      </c>
      <c r="T5" s="11"/>
      <c r="U5" s="1" t="b">
        <f t="shared" ca="1" si="1"/>
        <v>0</v>
      </c>
      <c r="V5" s="1" t="b">
        <f t="shared" ca="1" si="1"/>
        <v>1</v>
      </c>
      <c r="W5" s="1" t="b">
        <f t="shared" ca="1" si="1"/>
        <v>0</v>
      </c>
      <c r="X5" s="1" t="b">
        <f t="shared" ca="1" si="1"/>
        <v>0</v>
      </c>
      <c r="Y5" s="1" t="b">
        <f t="shared" ca="1" si="1"/>
        <v>0</v>
      </c>
      <c r="Z5" s="1" t="b">
        <f t="shared" ca="1" si="1"/>
        <v>0</v>
      </c>
      <c r="AA5" s="1" t="b">
        <f t="shared" ca="1" si="1"/>
        <v>0</v>
      </c>
    </row>
    <row r="6" spans="2:27" x14ac:dyDescent="0.25">
      <c r="B6" s="26" t="str">
        <f ca="1">IF(B4&lt;&gt;"",IFERROR(VLOOKUP(DATEVALUE(B4&amp;$B$1),Tableau37[],2,FALSE),""),"")</f>
        <v/>
      </c>
      <c r="C6" s="27" t="str">
        <f ca="1">IF(C4&lt;&gt;"",IFERROR(VLOOKUP(DATEVALUE(C4&amp;$B$1),Tableau37[],2,FALSE),""),"")</f>
        <v>Férié</v>
      </c>
      <c r="D6" s="27" t="str">
        <f ca="1">IF(D4&lt;&gt;"",IFERROR(VLOOKUP(DATEVALUE(D4&amp;$B$1),Tableau37[],2,FALSE),""),"")</f>
        <v/>
      </c>
      <c r="E6" s="27" t="str">
        <f ca="1">IF(E4&lt;&gt;"",IFERROR(VLOOKUP(DATEVALUE(E4&amp;$B$1),Tableau37[],2,FALSE),""),"")</f>
        <v/>
      </c>
      <c r="F6" s="27" t="str">
        <f ca="1">IF(F4&lt;&gt;"",IFERROR(VLOOKUP(DATEVALUE(F4&amp;$B$1),Tableau37[],2,FALSE),""),"")</f>
        <v/>
      </c>
      <c r="G6" s="27" t="str">
        <f ca="1">IF(G4&lt;&gt;"",IFERROR(VLOOKUP(DATEVALUE(G4&amp;$B$1),Tableau37[],2,FALSE),""),"")</f>
        <v/>
      </c>
      <c r="H6" s="28" t="str">
        <f ca="1">IF(H4&lt;&gt;"",IFERROR(VLOOKUP(DATEVALUE(H4&amp;$B$1),Tableau37[],2,FALSE),""),"")</f>
        <v/>
      </c>
      <c r="J6" s="17">
        <v>43472</v>
      </c>
      <c r="K6" s="17" t="s">
        <v>18</v>
      </c>
      <c r="M6" s="39"/>
      <c r="N6" s="39"/>
      <c r="Q6" s="11"/>
      <c r="R6" s="18">
        <v>43670</v>
      </c>
      <c r="S6" s="18" t="s">
        <v>17</v>
      </c>
      <c r="T6" s="11"/>
      <c r="U6" s="1" t="b">
        <f t="shared" ca="1" si="1"/>
        <v>0</v>
      </c>
      <c r="V6" s="1" t="b">
        <f t="shared" ca="1" si="1"/>
        <v>1</v>
      </c>
      <c r="W6" s="1" t="b">
        <f t="shared" ca="1" si="1"/>
        <v>0</v>
      </c>
      <c r="X6" s="1" t="b">
        <f t="shared" ca="1" si="1"/>
        <v>0</v>
      </c>
      <c r="Y6" s="1" t="b">
        <f t="shared" ca="1" si="1"/>
        <v>0</v>
      </c>
      <c r="Z6" s="1" t="b">
        <f t="shared" ca="1" si="1"/>
        <v>0</v>
      </c>
      <c r="AA6" s="1" t="b">
        <f t="shared" ca="1" si="1"/>
        <v>0</v>
      </c>
    </row>
    <row r="7" spans="2:27" x14ac:dyDescent="0.25">
      <c r="B7" s="29">
        <f ca="1">IF(H4&lt;&gt;"",IF(DAY(H4)&lt;&gt;DAY(DATE(YEAR($B$1),MONTH($B$1)+1,0)),H4+1,""),"")</f>
        <v>7</v>
      </c>
      <c r="C7" s="30">
        <f ca="1">IF(B7&lt;&gt;"",IF(DAY(B7)&lt;&gt;DAY(DATE(YEAR($B$1),MONTH($B$1)+1,0)),B7+1,""),"")</f>
        <v>8</v>
      </c>
      <c r="D7" s="30">
        <f t="shared" ref="D7:H7" ca="1" si="2">IF(C7&lt;&gt;"",IF(DAY(C7)&lt;&gt;DAY(DATE(YEAR($B$1),MONTH($B$1)+1,0)),C7+1,""),"")</f>
        <v>9</v>
      </c>
      <c r="E7" s="30">
        <f t="shared" ca="1" si="2"/>
        <v>10</v>
      </c>
      <c r="F7" s="30">
        <f t="shared" ca="1" si="2"/>
        <v>11</v>
      </c>
      <c r="G7" s="30">
        <f t="shared" ca="1" si="2"/>
        <v>12</v>
      </c>
      <c r="H7" s="31">
        <f t="shared" ca="1" si="2"/>
        <v>13</v>
      </c>
      <c r="J7" s="17">
        <v>43476</v>
      </c>
      <c r="K7" s="17" t="s">
        <v>16</v>
      </c>
      <c r="M7" s="9"/>
      <c r="N7" s="9"/>
      <c r="Q7" s="11"/>
      <c r="R7" s="18">
        <v>43671</v>
      </c>
      <c r="S7" s="18" t="s">
        <v>17</v>
      </c>
      <c r="T7" s="11"/>
      <c r="U7" s="1" t="b">
        <f t="shared" ca="1" si="1"/>
        <v>0</v>
      </c>
      <c r="V7" s="1" t="b">
        <f t="shared" ca="1" si="1"/>
        <v>0</v>
      </c>
      <c r="W7" s="1" t="b">
        <f t="shared" ca="1" si="1"/>
        <v>0</v>
      </c>
      <c r="X7" s="1" t="b">
        <f t="shared" ca="1" si="1"/>
        <v>0</v>
      </c>
      <c r="Y7" s="1" t="b">
        <f t="shared" ca="1" si="1"/>
        <v>0</v>
      </c>
      <c r="Z7" s="1" t="b">
        <f t="shared" ca="1" si="1"/>
        <v>0</v>
      </c>
      <c r="AA7" s="1" t="b">
        <f t="shared" ca="1" si="1"/>
        <v>0</v>
      </c>
    </row>
    <row r="8" spans="2:27" x14ac:dyDescent="0.25">
      <c r="B8" s="22" t="str">
        <f ca="1">IF(B7&lt;&gt;"",IFERROR("√ "&amp;VLOOKUP(DATEVALUE(B7&amp;$B$1),Tableau15[],2,FALSE),IFERROR(VLOOKUP(DATEVALUE(B7&amp;$B$1),#REF!,2,FALSE),"")),"")</f>
        <v/>
      </c>
      <c r="C8" s="23" t="str">
        <f ca="1">IF(C7&lt;&gt;"",IFERROR("√ "&amp;VLOOKUP(DATEVALUE(C7&amp;$B$1),Tableau15[],2,FALSE),IFERROR(VLOOKUP(DATEVALUE(C7&amp;$B$1),#REF!,2,FALSE),"")),"")</f>
        <v/>
      </c>
      <c r="D8" s="23" t="str">
        <f ca="1">IF(D7&lt;&gt;"",IFERROR("√ "&amp;VLOOKUP(DATEVALUE(D7&amp;$B$1),Tableau15[],2,FALSE),IFERROR(VLOOKUP(DATEVALUE(D7&amp;$B$1),#REF!,2,FALSE),"")),"")</f>
        <v/>
      </c>
      <c r="E8" s="23" t="str">
        <f ca="1">IF(E7&lt;&gt;"",IFERROR("√ "&amp;VLOOKUP(DATEVALUE(E7&amp;$B$1),Tableau15[],2,FALSE),IFERROR(VLOOKUP(DATEVALUE(E7&amp;$B$1),#REF!,2,FALSE),"")),"")</f>
        <v>√ FraGar</v>
      </c>
      <c r="F8" s="23" t="str">
        <f ca="1">IF(F7&lt;&gt;"",IFERROR("√ "&amp;VLOOKUP(DATEVALUE(F7&amp;$B$1),Tableau15[],2,FALSE),IFERROR(VLOOKUP(DATEVALUE(F7&amp;$B$1),#REF!,2,FALSE),"")),"")</f>
        <v/>
      </c>
      <c r="G8" s="23" t="str">
        <f ca="1">IF(G7&lt;&gt;"",IFERROR("√ "&amp;VLOOKUP(DATEVALUE(G7&amp;$B$1),Tableau15[],2,FALSE),IFERROR(VLOOKUP(DATEVALUE(G7&amp;$B$1),#REF!,2,FALSE),"")),"")</f>
        <v/>
      </c>
      <c r="H8" s="24" t="str">
        <f ca="1">IF(H7&lt;&gt;"",IFERROR("√ "&amp;VLOOKUP(DATEVALUE(H7&amp;$B$1),Tableau15[],2,FALSE),IFERROR(VLOOKUP(DATEVALUE(H7&amp;$B$1),#REF!,2,FALSE),"")),"")</f>
        <v/>
      </c>
      <c r="J8" s="17">
        <v>43482</v>
      </c>
      <c r="K8" s="17" t="s">
        <v>18</v>
      </c>
      <c r="M8" s="17"/>
      <c r="N8" s="17"/>
      <c r="Q8" s="11"/>
      <c r="R8" s="18">
        <v>43672</v>
      </c>
      <c r="S8" s="18" t="s">
        <v>17</v>
      </c>
      <c r="T8" s="11"/>
      <c r="U8" s="1" t="b">
        <f t="shared" ca="1" si="1"/>
        <v>0</v>
      </c>
      <c r="V8" s="1" t="b">
        <f t="shared" ca="1" si="1"/>
        <v>0</v>
      </c>
      <c r="W8" s="1" t="b">
        <f t="shared" ca="1" si="1"/>
        <v>0</v>
      </c>
      <c r="X8" s="1" t="b">
        <f t="shared" ca="1" si="1"/>
        <v>0</v>
      </c>
      <c r="Y8" s="1" t="b">
        <f t="shared" ca="1" si="1"/>
        <v>0</v>
      </c>
      <c r="Z8" s="1" t="b">
        <f t="shared" ca="1" si="1"/>
        <v>0</v>
      </c>
      <c r="AA8" s="1" t="b">
        <f t="shared" ca="1" si="1"/>
        <v>0</v>
      </c>
    </row>
    <row r="9" spans="2:27" x14ac:dyDescent="0.25">
      <c r="B9" s="26" t="str">
        <f ca="1">IF(B7&lt;&gt;"",IFERROR(VLOOKUP(DATEVALUE(B7&amp;$B$1),Tableau37[],2,FALSE),""),"")</f>
        <v/>
      </c>
      <c r="C9" s="27" t="str">
        <f ca="1">IF(C7&lt;&gt;"",IFERROR(VLOOKUP(DATEVALUE(C7&amp;$B$1),Tableau37[],2,FALSE),""),"")</f>
        <v/>
      </c>
      <c r="D9" s="27" t="str">
        <f ca="1">IF(D7&lt;&gt;"",IFERROR(VLOOKUP(DATEVALUE(D7&amp;$B$1),Tableau37[],2,FALSE),""),"")</f>
        <v/>
      </c>
      <c r="E9" s="27" t="str">
        <f ca="1">IF(E7&lt;&gt;"",IFERROR(VLOOKUP(DATEVALUE(E7&amp;$B$1),Tableau37[],2,FALSE),""),"")</f>
        <v/>
      </c>
      <c r="F9" s="27" t="str">
        <f ca="1">IF(F7&lt;&gt;"",IFERROR(VLOOKUP(DATEVALUE(F7&amp;$B$1),Tableau37[],2,FALSE),""),"")</f>
        <v/>
      </c>
      <c r="G9" s="27" t="str">
        <f ca="1">IF(G7&lt;&gt;"",IFERROR(VLOOKUP(DATEVALUE(G7&amp;$B$1),Tableau37[],2,FALSE),""),"")</f>
        <v/>
      </c>
      <c r="H9" s="28" t="str">
        <f ca="1">IF(H7&lt;&gt;"",IFERROR(VLOOKUP(DATEVALUE(H7&amp;$B$1),Tableau37[],2,FALSE),""),"")</f>
        <v/>
      </c>
      <c r="J9" s="17">
        <v>43488</v>
      </c>
      <c r="K9" s="17" t="s">
        <v>16</v>
      </c>
      <c r="M9" s="17"/>
      <c r="N9" s="17"/>
      <c r="Q9" s="11"/>
      <c r="R9" s="18">
        <v>43675</v>
      </c>
      <c r="S9" s="18" t="s">
        <v>20</v>
      </c>
      <c r="T9" s="11"/>
      <c r="U9" s="1" t="b">
        <f t="shared" ca="1" si="1"/>
        <v>0</v>
      </c>
      <c r="V9" s="1" t="b">
        <f t="shared" ca="1" si="1"/>
        <v>0</v>
      </c>
      <c r="W9" s="1" t="b">
        <f t="shared" ca="1" si="1"/>
        <v>0</v>
      </c>
      <c r="X9" s="1" t="b">
        <f t="shared" ca="1" si="1"/>
        <v>0</v>
      </c>
      <c r="Y9" s="1" t="b">
        <f t="shared" ca="1" si="1"/>
        <v>0</v>
      </c>
      <c r="Z9" s="1" t="b">
        <f t="shared" ca="1" si="1"/>
        <v>0</v>
      </c>
      <c r="AA9" s="1" t="b">
        <f t="shared" ca="1" si="1"/>
        <v>0</v>
      </c>
    </row>
    <row r="10" spans="2:27" x14ac:dyDescent="0.25">
      <c r="B10" s="29">
        <f ca="1">IF(H7&lt;&gt;"",IF(DAY(H7)&lt;&gt;DAY(DATE(YEAR($B$1),MONTH($B$1)+1,0)),H7+1,""),"")</f>
        <v>14</v>
      </c>
      <c r="C10" s="30">
        <f ca="1">IF(B10&lt;&gt;"",IF(DAY(B10)&lt;&gt;DAY(DATE(YEAR($B$1),MONTH($B$1)+1,0)),B10+1,""),"")</f>
        <v>15</v>
      </c>
      <c r="D10" s="30">
        <f t="shared" ref="D10:H10" ca="1" si="3">IF(C10&lt;&gt;"",IF(DAY(C10)&lt;&gt;DAY(DATE(YEAR($B$1),MONTH($B$1)+1,0)),C10+1,""),"")</f>
        <v>16</v>
      </c>
      <c r="E10" s="30">
        <f t="shared" ca="1" si="3"/>
        <v>17</v>
      </c>
      <c r="F10" s="30">
        <f t="shared" ca="1" si="3"/>
        <v>18</v>
      </c>
      <c r="G10" s="30">
        <f t="shared" ca="1" si="3"/>
        <v>19</v>
      </c>
      <c r="H10" s="31">
        <f t="shared" ca="1" si="3"/>
        <v>20</v>
      </c>
      <c r="J10" s="17">
        <v>43494</v>
      </c>
      <c r="K10" s="17" t="s">
        <v>18</v>
      </c>
      <c r="M10" s="17"/>
      <c r="N10" s="17"/>
      <c r="R10" s="18">
        <v>43676</v>
      </c>
      <c r="S10" s="18" t="s">
        <v>20</v>
      </c>
      <c r="T10" s="11"/>
      <c r="U10" s="1" t="b">
        <f t="shared" ca="1" si="1"/>
        <v>0</v>
      </c>
      <c r="V10" s="1" t="b">
        <f t="shared" ca="1" si="1"/>
        <v>0</v>
      </c>
      <c r="W10" s="1" t="b">
        <f t="shared" ca="1" si="1"/>
        <v>0</v>
      </c>
      <c r="X10" s="1" t="b">
        <f t="shared" ca="1" si="1"/>
        <v>0</v>
      </c>
      <c r="Y10" s="1" t="b">
        <f t="shared" ca="1" si="1"/>
        <v>0</v>
      </c>
      <c r="Z10" s="1" t="b">
        <f t="shared" ca="1" si="1"/>
        <v>0</v>
      </c>
      <c r="AA10" s="1" t="b">
        <f t="shared" ca="1" si="1"/>
        <v>0</v>
      </c>
    </row>
    <row r="11" spans="2:27" x14ac:dyDescent="0.25">
      <c r="B11" s="22" t="str">
        <f ca="1">IF(B10&lt;&gt;"",IFERROR("√ "&amp;VLOOKUP(DATEVALUE(B10&amp;$B$1),Tableau15[],2,FALSE),IFERROR(VLOOKUP(DATEVALUE(B10&amp;$B$1),#REF!,2,FALSE),"")),"")</f>
        <v/>
      </c>
      <c r="C11" s="23" t="str">
        <f ca="1">IF(C10&lt;&gt;"",IFERROR("√ "&amp;VLOOKUP(DATEVALUE(C10&amp;$B$1),Tableau15[],2,FALSE),IFERROR(VLOOKUP(DATEVALUE(C10&amp;$B$1),#REF!,2,FALSE),"")),"")</f>
        <v/>
      </c>
      <c r="D11" s="23" t="str">
        <f ca="1">IF(D10&lt;&gt;"",IFERROR("√ "&amp;VLOOKUP(DATEVALUE(D10&amp;$B$1),Tableau15[],2,FALSE),IFERROR(VLOOKUP(DATEVALUE(D10&amp;$B$1),#REF!,2,FALSE),"")),"")</f>
        <v/>
      </c>
      <c r="E11" s="23" t="str">
        <f ca="1">IF(E10&lt;&gt;"",IFERROR("√ "&amp;VLOOKUP(DATEVALUE(E10&amp;$B$1),Tableau15[],2,FALSE),IFERROR(VLOOKUP(DATEVALUE(E10&amp;$B$1),#REF!,2,FALSE),"")),"")</f>
        <v>√ AliFle</v>
      </c>
      <c r="F11" s="23" t="str">
        <f ca="1">IF(F10&lt;&gt;"",IFERROR("√ "&amp;VLOOKUP(DATEVALUE(F10&amp;$B$1),Tableau15[],2,FALSE),IFERROR(VLOOKUP(DATEVALUE(F10&amp;$B$1),#REF!,2,FALSE),"")),"")</f>
        <v/>
      </c>
      <c r="G11" s="23" t="str">
        <f ca="1">IF(G10&lt;&gt;"",IFERROR("√ "&amp;VLOOKUP(DATEVALUE(G10&amp;$B$1),Tableau15[],2,FALSE),IFERROR(VLOOKUP(DATEVALUE(G10&amp;$B$1),#REF!,2,FALSE),"")),"")</f>
        <v/>
      </c>
      <c r="H11" s="24" t="str">
        <f ca="1">IF(H10&lt;&gt;"",IFERROR("√ "&amp;VLOOKUP(DATEVALUE(H10&amp;$B$1),Tableau15[],2,FALSE),IFERROR(VLOOKUP(DATEVALUE(H10&amp;$B$1),#REF!,2,FALSE),"")),"")</f>
        <v/>
      </c>
      <c r="J11" s="17">
        <v>43501</v>
      </c>
      <c r="K11" s="17" t="s">
        <v>16</v>
      </c>
      <c r="M11" s="17"/>
      <c r="N11" s="17"/>
      <c r="R11" s="18">
        <v>43677</v>
      </c>
      <c r="S11" s="18" t="s">
        <v>20</v>
      </c>
      <c r="T11" s="11"/>
      <c r="U11" s="1" t="b">
        <f t="shared" ca="1" si="1"/>
        <v>0</v>
      </c>
      <c r="V11" s="1" t="b">
        <f t="shared" ca="1" si="1"/>
        <v>0</v>
      </c>
      <c r="W11" s="1" t="b">
        <f t="shared" ca="1" si="1"/>
        <v>0</v>
      </c>
      <c r="X11" s="1" t="b">
        <f t="shared" ca="1" si="1"/>
        <v>0</v>
      </c>
      <c r="Y11" s="1" t="b">
        <f t="shared" ca="1" si="1"/>
        <v>0</v>
      </c>
      <c r="Z11" s="1" t="b">
        <f t="shared" ca="1" si="1"/>
        <v>0</v>
      </c>
      <c r="AA11" s="1" t="b">
        <f t="shared" ca="1" si="1"/>
        <v>0</v>
      </c>
    </row>
    <row r="12" spans="2:27" x14ac:dyDescent="0.25">
      <c r="B12" s="26" t="str">
        <f ca="1">IF(B10&lt;&gt;"",IFERROR(VLOOKUP(DATEVALUE(B10&amp;$B$1),Tableau37[],2,FALSE),""),"")</f>
        <v/>
      </c>
      <c r="C12" s="27" t="str">
        <f ca="1">IF(C10&lt;&gt;"",IFERROR(VLOOKUP(DATEVALUE(C10&amp;$B$1),Tableau37[],2,FALSE),""),"")</f>
        <v/>
      </c>
      <c r="D12" s="27" t="str">
        <f ca="1">IF(D10&lt;&gt;"",IFERROR(VLOOKUP(DATEVALUE(D10&amp;$B$1),Tableau37[],2,FALSE),""),"")</f>
        <v/>
      </c>
      <c r="E12" s="27" t="str">
        <f ca="1">IF(E10&lt;&gt;"",IFERROR(VLOOKUP(DATEVALUE(E10&amp;$B$1),Tableau37[],2,FALSE),""),"")</f>
        <v/>
      </c>
      <c r="F12" s="27" t="str">
        <f ca="1">IF(F10&lt;&gt;"",IFERROR(VLOOKUP(DATEVALUE(F10&amp;$B$1),Tableau37[],2,FALSE),""),"")</f>
        <v/>
      </c>
      <c r="G12" s="27" t="str">
        <f ca="1">IF(G10&lt;&gt;"",IFERROR(VLOOKUP(DATEVALUE(G10&amp;$B$1),Tableau37[],2,FALSE),""),"")</f>
        <v/>
      </c>
      <c r="H12" s="28" t="str">
        <f ca="1">IF(H10&lt;&gt;"",IFERROR(VLOOKUP(DATEVALUE(H10&amp;$B$1),Tableau37[],2,FALSE),""),"")</f>
        <v/>
      </c>
      <c r="J12" s="17">
        <v>43507</v>
      </c>
      <c r="K12" s="17" t="s">
        <v>18</v>
      </c>
      <c r="R12" s="18">
        <v>43678</v>
      </c>
      <c r="S12" s="18" t="s">
        <v>17</v>
      </c>
      <c r="T12" s="11"/>
      <c r="U12" s="1" t="b">
        <f t="shared" ca="1" si="1"/>
        <v>0</v>
      </c>
      <c r="V12" s="1" t="b">
        <f t="shared" ca="1" si="1"/>
        <v>0</v>
      </c>
      <c r="W12" s="1" t="b">
        <f t="shared" ca="1" si="1"/>
        <v>0</v>
      </c>
      <c r="X12" s="1" t="b">
        <f t="shared" ca="1" si="1"/>
        <v>0</v>
      </c>
      <c r="Y12" s="1" t="b">
        <f t="shared" ca="1" si="1"/>
        <v>0</v>
      </c>
      <c r="Z12" s="1" t="b">
        <f t="shared" ca="1" si="1"/>
        <v>0</v>
      </c>
      <c r="AA12" s="1" t="b">
        <f t="shared" ca="1" si="1"/>
        <v>0</v>
      </c>
    </row>
    <row r="13" spans="2:27" x14ac:dyDescent="0.25">
      <c r="B13" s="29">
        <f ca="1">IF(H10&lt;&gt;"",IF(DAY(H10)&lt;&gt;DAY(DATE(YEAR($B$1),MONTH($B$1)+1,0)),H10+1,""),"")</f>
        <v>21</v>
      </c>
      <c r="C13" s="30">
        <f ca="1">IF(B13&lt;&gt;"",IF(DAY(B13)&lt;&gt;DAY(DATE(YEAR($B$1),MONTH($B$1)+1,0)),B13+1,""),"")</f>
        <v>22</v>
      </c>
      <c r="D13" s="30">
        <f t="shared" ref="D13:H13" ca="1" si="4">IF(C13&lt;&gt;"",IF(DAY(C13)&lt;&gt;DAY(DATE(YEAR($B$1),MONTH($B$1)+1,0)),C13+1,""),"")</f>
        <v>23</v>
      </c>
      <c r="E13" s="30">
        <f t="shared" ca="1" si="4"/>
        <v>24</v>
      </c>
      <c r="F13" s="30">
        <f t="shared" ca="1" si="4"/>
        <v>25</v>
      </c>
      <c r="G13" s="30">
        <f t="shared" ca="1" si="4"/>
        <v>26</v>
      </c>
      <c r="H13" s="31">
        <f t="shared" ca="1" si="4"/>
        <v>27</v>
      </c>
      <c r="J13" s="17">
        <v>43511</v>
      </c>
      <c r="K13" s="17" t="s">
        <v>16</v>
      </c>
      <c r="R13" s="18">
        <v>43679</v>
      </c>
      <c r="S13" s="18" t="s">
        <v>17</v>
      </c>
      <c r="T13" s="11"/>
      <c r="U13" s="1" t="b">
        <f t="shared" ca="1" si="1"/>
        <v>0</v>
      </c>
      <c r="V13" s="1" t="b">
        <f t="shared" ca="1" si="1"/>
        <v>1</v>
      </c>
      <c r="W13" s="1" t="b">
        <f t="shared" ca="1" si="1"/>
        <v>1</v>
      </c>
      <c r="X13" s="1" t="b">
        <f t="shared" ca="1" si="1"/>
        <v>1</v>
      </c>
      <c r="Y13" s="1" t="b">
        <f t="shared" ca="1" si="1"/>
        <v>1</v>
      </c>
      <c r="Z13" s="1" t="b">
        <f t="shared" ca="1" si="1"/>
        <v>1</v>
      </c>
      <c r="AA13" s="1" t="b">
        <f t="shared" ca="1" si="1"/>
        <v>0</v>
      </c>
    </row>
    <row r="14" spans="2:27" x14ac:dyDescent="0.25">
      <c r="B14" s="22" t="str">
        <f ca="1">IF(B13&lt;&gt;"",IFERROR("√ "&amp;VLOOKUP(DATEVALUE(B13&amp;$B$1),Tableau15[],2,FALSE),IFERROR(VLOOKUP(DATEVALUE(B13&amp;$B$1),#REF!,2,FALSE),"")),"")</f>
        <v/>
      </c>
      <c r="C14" s="23" t="str">
        <f ca="1">IF(C13&lt;&gt;"",IFERROR("√ "&amp;VLOOKUP(DATEVALUE(C13&amp;$B$1),Tableau15[],2,FALSE),IFERROR(VLOOKUP(DATEVALUE(C13&amp;$B$1),#REF!,2,FALSE),"")),"")</f>
        <v/>
      </c>
      <c r="D14" s="23" t="str">
        <f ca="1">IF(D13&lt;&gt;"",IFERROR("√ "&amp;VLOOKUP(DATEVALUE(D13&amp;$B$1),Tableau15[],2,FALSE),IFERROR(VLOOKUP(DATEVALUE(D13&amp;$B$1),#REF!,2,FALSE),"")),"")</f>
        <v/>
      </c>
      <c r="E14" s="23" t="str">
        <f ca="1">IF(E13&lt;&gt;"",IFERROR("√ "&amp;VLOOKUP(DATEVALUE(E13&amp;$B$1),Tableau15[],2,FALSE),IFERROR(VLOOKUP(DATEVALUE(E13&amp;$B$1),#REF!,2,FALSE),"")),"")</f>
        <v/>
      </c>
      <c r="F14" s="23" t="str">
        <f ca="1">IF(F13&lt;&gt;"",IFERROR("√ "&amp;VLOOKUP(DATEVALUE(F13&amp;$B$1),Tableau15[],2,FALSE),IFERROR(VLOOKUP(DATEVALUE(F13&amp;$B$1),#REF!,2,FALSE),"")),"")</f>
        <v/>
      </c>
      <c r="G14" s="23" t="str">
        <f ca="1">IF(G13&lt;&gt;"",IFERROR("√ "&amp;VLOOKUP(DATEVALUE(G13&amp;$B$1),Tableau15[],2,FALSE),IFERROR(VLOOKUP(DATEVALUE(G13&amp;$B$1),#REF!,2,FALSE),"")),"")</f>
        <v/>
      </c>
      <c r="H14" s="24" t="str">
        <f ca="1">IF(H13&lt;&gt;"",IFERROR("√ "&amp;VLOOKUP(DATEVALUE(H13&amp;$B$1),Tableau15[],2,FALSE),IFERROR(VLOOKUP(DATEVALUE(H13&amp;$B$1),#REF!,2,FALSE),"")),"")</f>
        <v/>
      </c>
      <c r="J14" s="17">
        <v>43517</v>
      </c>
      <c r="K14" s="17" t="s">
        <v>18</v>
      </c>
      <c r="R14" s="18">
        <v>43682</v>
      </c>
      <c r="S14" s="18" t="s">
        <v>20</v>
      </c>
      <c r="T14" s="11"/>
      <c r="U14" s="1" t="b">
        <f t="shared" ca="1" si="1"/>
        <v>0</v>
      </c>
      <c r="V14" s="1" t="b">
        <f t="shared" ca="1" si="1"/>
        <v>1</v>
      </c>
      <c r="W14" s="1" t="b">
        <f t="shared" ca="1" si="1"/>
        <v>1</v>
      </c>
      <c r="X14" s="1" t="b">
        <f t="shared" ca="1" si="1"/>
        <v>1</v>
      </c>
      <c r="Y14" s="1" t="b">
        <f t="shared" ca="1" si="1"/>
        <v>1</v>
      </c>
      <c r="Z14" s="1" t="b">
        <f t="shared" ca="1" si="1"/>
        <v>1</v>
      </c>
      <c r="AA14" s="1" t="b">
        <f t="shared" ca="1" si="1"/>
        <v>0</v>
      </c>
    </row>
    <row r="15" spans="2:27" x14ac:dyDescent="0.25">
      <c r="B15" s="26" t="str">
        <f ca="1">IF(B13&lt;&gt;"",IFERROR(VLOOKUP(DATEVALUE(B13&amp;$B$1),Tableau37[],2,FALSE),""),"")</f>
        <v/>
      </c>
      <c r="C15" s="27" t="str">
        <f ca="1">IF(C13&lt;&gt;"",IFERROR(VLOOKUP(DATEVALUE(C13&amp;$B$1),Tableau37[],2,FALSE),""),"")</f>
        <v>Bureau fermé</v>
      </c>
      <c r="D15" s="27" t="str">
        <f ca="1">IF(D13&lt;&gt;"",IFERROR(VLOOKUP(DATEVALUE(D13&amp;$B$1),Tableau37[],2,FALSE),""),"")</f>
        <v>Bureau fermé</v>
      </c>
      <c r="E15" s="27" t="str">
        <f ca="1">IF(E13&lt;&gt;"",IFERROR(VLOOKUP(DATEVALUE(E13&amp;$B$1),Tableau37[],2,FALSE),""),"")</f>
        <v>Bureau fermé</v>
      </c>
      <c r="F15" s="27" t="str">
        <f ca="1">IF(F13&lt;&gt;"",IFERROR(VLOOKUP(DATEVALUE(F13&amp;$B$1),Tableau37[],2,FALSE),""),"")</f>
        <v>Bureau fermé</v>
      </c>
      <c r="G15" s="27" t="str">
        <f ca="1">IF(G13&lt;&gt;"",IFERROR(VLOOKUP(DATEVALUE(G13&amp;$B$1),Tableau37[],2,FALSE),""),"")</f>
        <v>Bureau fermé</v>
      </c>
      <c r="H15" s="28" t="str">
        <f ca="1">IF(H13&lt;&gt;"",IFERROR(VLOOKUP(DATEVALUE(H13&amp;$B$1),Tableau37[],2,FALSE),""),"")</f>
        <v/>
      </c>
      <c r="J15" s="17">
        <v>43523</v>
      </c>
      <c r="K15" s="17" t="s">
        <v>16</v>
      </c>
      <c r="R15" s="18">
        <v>43683</v>
      </c>
      <c r="S15" s="18" t="s">
        <v>20</v>
      </c>
      <c r="T15" s="11"/>
      <c r="U15" s="1" t="b">
        <f t="shared" ca="1" si="1"/>
        <v>0</v>
      </c>
      <c r="V15" s="1" t="b">
        <f t="shared" ca="1" si="1"/>
        <v>1</v>
      </c>
      <c r="W15" s="1" t="b">
        <f t="shared" ca="1" si="1"/>
        <v>1</v>
      </c>
      <c r="X15" s="1" t="b">
        <f t="shared" ca="1" si="1"/>
        <v>1</v>
      </c>
      <c r="Y15" s="1" t="b">
        <f t="shared" ca="1" si="1"/>
        <v>1</v>
      </c>
      <c r="Z15" s="1" t="b">
        <f t="shared" ca="1" si="1"/>
        <v>1</v>
      </c>
      <c r="AA15" s="1" t="b">
        <f t="shared" ca="1" si="1"/>
        <v>0</v>
      </c>
    </row>
    <row r="16" spans="2:27" x14ac:dyDescent="0.25">
      <c r="B16" s="29">
        <f ca="1">IF(H13&lt;&gt;"",IF(DAY(H13)&lt;&gt;DAY(DATE(YEAR($B$1),MONTH($B$1)+1,0)),H13+1,""),"")</f>
        <v>28</v>
      </c>
      <c r="C16" s="30">
        <f ca="1">IF(B16&lt;&gt;"",IF(DAY(B16)&lt;&gt;DAY(DATE(YEAR($B$1),MONTH($B$1)+1,0)),B16+1,""),"")</f>
        <v>29</v>
      </c>
      <c r="D16" s="30">
        <f t="shared" ref="D16:H16" ca="1" si="5">IF(C16&lt;&gt;"",IF(DAY(C16)&lt;&gt;DAY(DATE(YEAR($B$1),MONTH($B$1)+1,0)),C16+1,""),"")</f>
        <v>30</v>
      </c>
      <c r="E16" s="30">
        <f t="shared" ca="1" si="5"/>
        <v>31</v>
      </c>
      <c r="F16" s="30" t="str">
        <f t="shared" ca="1" si="5"/>
        <v/>
      </c>
      <c r="G16" s="30" t="str">
        <f t="shared" ca="1" si="5"/>
        <v/>
      </c>
      <c r="H16" s="31" t="str">
        <f t="shared" ca="1" si="5"/>
        <v/>
      </c>
      <c r="J16" s="17">
        <v>43529</v>
      </c>
      <c r="K16" s="17" t="s">
        <v>18</v>
      </c>
      <c r="R16" s="18">
        <v>43684</v>
      </c>
      <c r="S16" s="18" t="s">
        <v>20</v>
      </c>
      <c r="U16" s="1" t="b">
        <f t="shared" ca="1" si="1"/>
        <v>0</v>
      </c>
      <c r="V16" s="1" t="b">
        <f t="shared" ca="1" si="1"/>
        <v>0</v>
      </c>
      <c r="W16" s="1" t="b">
        <f t="shared" ca="1" si="1"/>
        <v>0</v>
      </c>
      <c r="X16" s="1" t="b">
        <f t="shared" ca="1" si="1"/>
        <v>0</v>
      </c>
      <c r="Y16" s="1" t="b">
        <f t="shared" ca="1" si="1"/>
        <v>0</v>
      </c>
      <c r="Z16" s="1" t="b">
        <f t="shared" ca="1" si="1"/>
        <v>0</v>
      </c>
      <c r="AA16" s="1" t="b">
        <f t="shared" ca="1" si="1"/>
        <v>0</v>
      </c>
    </row>
    <row r="17" spans="2:37" x14ac:dyDescent="0.25">
      <c r="B17" s="22" t="str">
        <f ca="1">IF(B16&lt;&gt;"",IFERROR("√ "&amp;VLOOKUP(DATEVALUE(B16&amp;$B$1),Tableau15[],2,FALSE),IFERROR(VLOOKUP(DATEVALUE(B16&amp;$B$1),#REF!,2,FALSE),"")),"")</f>
        <v/>
      </c>
      <c r="C17" s="23" t="str">
        <f ca="1">IF(C16&lt;&gt;"",IFERROR("√ "&amp;VLOOKUP(DATEVALUE(C16&amp;$B$1),Tableau15[],2,FALSE),IFERROR(VLOOKUP(DATEVALUE(C16&amp;$B$1),#REF!,2,FALSE),"")),"")</f>
        <v/>
      </c>
      <c r="D17" s="23" t="str">
        <f ca="1">IF(D16&lt;&gt;"",IFERROR("√ "&amp;VLOOKUP(DATEVALUE(D16&amp;$B$1),Tableau15[],2,FALSE),IFERROR(VLOOKUP(DATEVALUE(D16&amp;$B$1),#REF!,2,FALSE),"")),"")</f>
        <v/>
      </c>
      <c r="E17" s="23" t="str">
        <f ca="1">IF(E16&lt;&gt;"",IFERROR("√ "&amp;VLOOKUP(DATEVALUE(E16&amp;$B$1),Tableau15[],2,FALSE),IFERROR(VLOOKUP(DATEVALUE(E16&amp;$B$1),#REF!,2,FALSE),"")),"")</f>
        <v/>
      </c>
      <c r="F17" s="23" t="str">
        <f ca="1">IF(F16&lt;&gt;"",IFERROR("√ "&amp;VLOOKUP(DATEVALUE(F16&amp;$B$1),Tableau15[],2,FALSE),IFERROR(VLOOKUP(DATEVALUE(F16&amp;$B$1),#REF!,2,FALSE),"")),"")</f>
        <v/>
      </c>
      <c r="G17" s="23" t="str">
        <f ca="1">IF(G16&lt;&gt;"",IFERROR("√ "&amp;VLOOKUP(DATEVALUE(G16&amp;$B$1),Tableau15[],2,FALSE),IFERROR(VLOOKUP(DATEVALUE(G16&amp;$B$1),#REF!,2,FALSE),"")),"")</f>
        <v/>
      </c>
      <c r="H17" s="24" t="str">
        <f ca="1">IF(H16&lt;&gt;"",IFERROR("√ "&amp;VLOOKUP(DATEVALUE(H16&amp;$B$1),Tableau15[],2,FALSE),IFERROR(VLOOKUP(DATEVALUE(H16&amp;$B$1),#REF!,2,FALSE),"")),"")</f>
        <v/>
      </c>
      <c r="J17" s="17">
        <v>43535</v>
      </c>
      <c r="K17" s="17" t="s">
        <v>16</v>
      </c>
      <c r="R17" s="18">
        <v>43685</v>
      </c>
      <c r="S17" s="18" t="s">
        <v>20</v>
      </c>
      <c r="U17" s="1" t="b">
        <f t="shared" ca="1" si="1"/>
        <v>0</v>
      </c>
      <c r="V17" s="1" t="b">
        <f t="shared" ca="1" si="1"/>
        <v>0</v>
      </c>
      <c r="W17" s="1" t="b">
        <f t="shared" ca="1" si="1"/>
        <v>0</v>
      </c>
      <c r="X17" s="1" t="b">
        <f t="shared" ca="1" si="1"/>
        <v>0</v>
      </c>
      <c r="Y17" s="1" t="b">
        <f t="shared" ca="1" si="1"/>
        <v>0</v>
      </c>
      <c r="Z17" s="1" t="b">
        <f t="shared" ca="1" si="1"/>
        <v>0</v>
      </c>
      <c r="AA17" s="1" t="b">
        <f t="shared" ca="1" si="1"/>
        <v>0</v>
      </c>
      <c r="AC17" s="2"/>
      <c r="AD17" s="2"/>
      <c r="AE17" s="2"/>
      <c r="AF17" s="2"/>
      <c r="AG17" s="2"/>
      <c r="AH17" s="2"/>
      <c r="AI17" s="2"/>
      <c r="AJ17" s="2"/>
      <c r="AK17" s="2"/>
    </row>
    <row r="18" spans="2:37" x14ac:dyDescent="0.25">
      <c r="B18" s="26" t="str">
        <f ca="1">IF(B16&lt;&gt;"",IFERROR(VLOOKUP(DATEVALUE(B16&amp;$B$1),Tableau37[],2,FALSE),""),"")</f>
        <v/>
      </c>
      <c r="C18" s="27" t="str">
        <f ca="1">IF(C16&lt;&gt;"",IFERROR(VLOOKUP(DATEVALUE(C16&amp;$B$1),Tableau37[],2,FALSE),""),"")</f>
        <v>Congé FraGar</v>
      </c>
      <c r="D18" s="27" t="str">
        <f ca="1">IF(D16&lt;&gt;"",IFERROR(VLOOKUP(DATEVALUE(D16&amp;$B$1),Tableau37[],2,FALSE),""),"")</f>
        <v>Congé FraGar</v>
      </c>
      <c r="E18" s="27" t="str">
        <f ca="1">IF(E16&lt;&gt;"",IFERROR(VLOOKUP(DATEVALUE(E16&amp;$B$1),Tableau37[],2,FALSE),""),"")</f>
        <v>Congé FraGar</v>
      </c>
      <c r="F18" s="27" t="str">
        <f ca="1">IF(F16&lt;&gt;"",IFERROR(VLOOKUP(DATEVALUE(F16&amp;$B$1),Tableau37[],2,FALSE),""),"")</f>
        <v/>
      </c>
      <c r="G18" s="27" t="str">
        <f ca="1">IF(G16&lt;&gt;"",IFERROR(VLOOKUP(DATEVALUE(G16&amp;$B$1),Tableau37[],2,FALSE),""),"")</f>
        <v/>
      </c>
      <c r="H18" s="28" t="str">
        <f ca="1">IF(H16&lt;&gt;"",IFERROR(VLOOKUP(DATEVALUE(H16&amp;$B$1),Tableau37[],2,FALSE),""),"")</f>
        <v/>
      </c>
      <c r="J18" s="17">
        <v>43539</v>
      </c>
      <c r="K18" s="17" t="s">
        <v>18</v>
      </c>
      <c r="R18" s="18">
        <v>43686</v>
      </c>
      <c r="S18" s="18" t="s">
        <v>20</v>
      </c>
      <c r="U18" s="1" t="b">
        <f t="shared" ca="1" si="1"/>
        <v>0</v>
      </c>
      <c r="V18" s="1" t="b">
        <f t="shared" ca="1" si="1"/>
        <v>0</v>
      </c>
      <c r="W18" s="1" t="b">
        <f t="shared" ca="1" si="1"/>
        <v>0</v>
      </c>
      <c r="X18" s="1" t="b">
        <f t="shared" ca="1" si="1"/>
        <v>0</v>
      </c>
      <c r="Y18" s="1" t="b">
        <f t="shared" ca="1" si="1"/>
        <v>0</v>
      </c>
      <c r="Z18" s="1" t="b">
        <f t="shared" ca="1" si="1"/>
        <v>0</v>
      </c>
      <c r="AA18" s="1" t="b">
        <f t="shared" ca="1" si="1"/>
        <v>0</v>
      </c>
      <c r="AC18" s="2"/>
      <c r="AD18" s="2"/>
      <c r="AE18" s="2"/>
      <c r="AF18" s="2"/>
      <c r="AG18" s="2"/>
      <c r="AH18" s="2"/>
      <c r="AI18" s="2"/>
    </row>
    <row r="19" spans="2:37" x14ac:dyDescent="0.25">
      <c r="B19" s="29" t="str">
        <f ca="1">IF(H16&lt;&gt;"",IF(DAY(H16)&lt;&gt;DAY(DATE(YEAR($B$1),MONTH($B$1)+1,0)),H16+1,""),"")</f>
        <v/>
      </c>
      <c r="C19" s="30" t="str">
        <f ca="1">IF(B19&lt;&gt;"",IF(DAY(B19)&lt;&gt;DAY(DATE(YEAR($B$1),MONTH($B$1)+1,0)),B19+1,""),"")</f>
        <v/>
      </c>
      <c r="D19" s="30" t="str">
        <f t="shared" ref="D19:H19" ca="1" si="6">IF(C19&lt;&gt;"",IF(DAY(C19)&lt;&gt;DAY(DATE(YEAR($B$1),MONTH($B$1)+1,0)),C19+1,""),"")</f>
        <v/>
      </c>
      <c r="E19" s="30" t="str">
        <f t="shared" ca="1" si="6"/>
        <v/>
      </c>
      <c r="F19" s="30" t="str">
        <f t="shared" ca="1" si="6"/>
        <v/>
      </c>
      <c r="G19" s="30" t="str">
        <f t="shared" ca="1" si="6"/>
        <v/>
      </c>
      <c r="H19" s="31" t="str">
        <f t="shared" ca="1" si="6"/>
        <v/>
      </c>
      <c r="J19" s="17">
        <v>43545</v>
      </c>
      <c r="K19" s="17" t="s">
        <v>18</v>
      </c>
      <c r="R19" s="18">
        <v>43710</v>
      </c>
      <c r="S19" s="18" t="s">
        <v>17</v>
      </c>
      <c r="U19" s="1" t="b">
        <f t="shared" ca="1" si="1"/>
        <v>0</v>
      </c>
      <c r="V19" s="1" t="b">
        <f t="shared" ca="1" si="1"/>
        <v>0</v>
      </c>
      <c r="W19" s="1" t="b">
        <f t="shared" ca="1" si="1"/>
        <v>0</v>
      </c>
      <c r="X19" s="1" t="b">
        <f t="shared" ca="1" si="1"/>
        <v>0</v>
      </c>
      <c r="Y19" s="1" t="b">
        <f t="shared" ca="1" si="1"/>
        <v>0</v>
      </c>
      <c r="Z19" s="1" t="b">
        <f t="shared" ca="1" si="1"/>
        <v>0</v>
      </c>
      <c r="AA19" s="1" t="b">
        <f t="shared" ca="1" si="1"/>
        <v>0</v>
      </c>
      <c r="AC19" s="2"/>
      <c r="AD19" s="2"/>
      <c r="AE19" s="2"/>
      <c r="AF19" s="2"/>
      <c r="AG19" s="2"/>
      <c r="AH19" s="2"/>
      <c r="AI19" s="2"/>
    </row>
    <row r="20" spans="2:37" x14ac:dyDescent="0.25">
      <c r="B20" s="22" t="str">
        <f ca="1">IF(B19&lt;&gt;"",IFERROR("√ "&amp;VLOOKUP(DATEVALUE(B19&amp;$B$1),Tableau15[],2,FALSE),IFERROR(VLOOKUP(DATEVALUE(B19&amp;$B$1),#REF!,2,FALSE),"")),"")</f>
        <v/>
      </c>
      <c r="C20" s="23" t="str">
        <f ca="1">IF(C19&lt;&gt;"",IFERROR("√ "&amp;VLOOKUP(DATEVALUE(C19&amp;$B$1),Tableau15[],2,FALSE),IFERROR(VLOOKUP(DATEVALUE(C19&amp;$B$1),#REF!,2,FALSE),"")),"")</f>
        <v/>
      </c>
      <c r="D20" s="23" t="str">
        <f ca="1">IF(D19&lt;&gt;"",IFERROR("√ "&amp;VLOOKUP(DATEVALUE(D19&amp;$B$1),Tableau15[],2,FALSE),IFERROR(VLOOKUP(DATEVALUE(D19&amp;$B$1),#REF!,2,FALSE),"")),"")</f>
        <v/>
      </c>
      <c r="E20" s="23" t="str">
        <f ca="1">IF(E19&lt;&gt;"",IFERROR("√ "&amp;VLOOKUP(DATEVALUE(E19&amp;$B$1),Tableau15[],2,FALSE),IFERROR(VLOOKUP(DATEVALUE(E19&amp;$B$1),#REF!,2,FALSE),"")),"")</f>
        <v/>
      </c>
      <c r="F20" s="23" t="str">
        <f ca="1">IF(F19&lt;&gt;"",IFERROR("√ "&amp;VLOOKUP(DATEVALUE(F19&amp;$B$1),Tableau15[],2,FALSE),IFERROR(VLOOKUP(DATEVALUE(F19&amp;$B$1),#REF!,2,FALSE),"")),"")</f>
        <v/>
      </c>
      <c r="G20" s="23" t="str">
        <f ca="1">IF(G19&lt;&gt;"",IFERROR("√ "&amp;VLOOKUP(DATEVALUE(G19&amp;$B$1),Tableau15[],2,FALSE),IFERROR(VLOOKUP(DATEVALUE(G19&amp;$B$1),#REF!,2,FALSE),"")),"")</f>
        <v/>
      </c>
      <c r="H20" s="24" t="str">
        <f ca="1">IF(H19&lt;&gt;"",IFERROR("√ "&amp;VLOOKUP(DATEVALUE(H19&amp;$B$1),Tableau15[],2,FALSE),IFERROR(VLOOKUP(DATEVALUE(H19&amp;$B$1),#REF!,2,FALSE),"")),"")</f>
        <v/>
      </c>
      <c r="J20" s="17">
        <v>43551</v>
      </c>
      <c r="K20" s="17" t="s">
        <v>16</v>
      </c>
      <c r="R20" s="18">
        <v>43714</v>
      </c>
      <c r="S20" s="18" t="s">
        <v>20</v>
      </c>
      <c r="U20" s="1" t="b">
        <f t="shared" ca="1" si="1"/>
        <v>0</v>
      </c>
      <c r="V20" s="1" t="b">
        <f t="shared" ca="1" si="1"/>
        <v>0</v>
      </c>
      <c r="W20" s="1" t="b">
        <f t="shared" ca="1" si="1"/>
        <v>0</v>
      </c>
      <c r="X20" s="1" t="b">
        <f t="shared" ca="1" si="1"/>
        <v>0</v>
      </c>
      <c r="Y20" s="1" t="b">
        <f t="shared" ca="1" si="1"/>
        <v>0</v>
      </c>
      <c r="Z20" s="1" t="b">
        <f t="shared" ca="1" si="1"/>
        <v>0</v>
      </c>
      <c r="AA20" s="1" t="b">
        <f t="shared" ca="1" si="1"/>
        <v>0</v>
      </c>
      <c r="AC20" s="2"/>
      <c r="AD20" s="2"/>
      <c r="AE20" s="2"/>
      <c r="AF20" s="2"/>
      <c r="AG20" s="2"/>
      <c r="AH20" s="2"/>
      <c r="AI20" s="2"/>
    </row>
    <row r="21" spans="2:37" x14ac:dyDescent="0.25">
      <c r="B21" s="32" t="str">
        <f ca="1">IF(B19&lt;&gt;"",IFERROR(VLOOKUP(DATEVALUE(B19&amp;$B$1),Tableau37[],2,FALSE),""),"")</f>
        <v/>
      </c>
      <c r="C21" s="33" t="str">
        <f ca="1">IF(C19&lt;&gt;"",IFERROR(VLOOKUP(DATEVALUE(C19&amp;$B$1),Tableau37[],2,FALSE),""),"")</f>
        <v/>
      </c>
      <c r="D21" s="33" t="str">
        <f ca="1">IF(D19&lt;&gt;"",IFERROR(VLOOKUP(DATEVALUE(D19&amp;$B$1),Tableau37[],2,FALSE),""),"")</f>
        <v/>
      </c>
      <c r="E21" s="33" t="str">
        <f ca="1">IF(E19&lt;&gt;"",IFERROR(VLOOKUP(DATEVALUE(E19&amp;$B$1),Tableau37[],2,FALSE),""),"")</f>
        <v/>
      </c>
      <c r="F21" s="33" t="str">
        <f ca="1">IF(F19&lt;&gt;"",IFERROR(VLOOKUP(DATEVALUE(F19&amp;$B$1),Tableau37[],2,FALSE),""),"")</f>
        <v/>
      </c>
      <c r="G21" s="33" t="str">
        <f ca="1">IF(G19&lt;&gt;"",IFERROR(VLOOKUP(DATEVALUE(G19&amp;$B$1),Tableau37[],2,FALSE),""),"")</f>
        <v/>
      </c>
      <c r="H21" s="34" t="str">
        <f ca="1">IF(H19&lt;&gt;"",IFERROR(VLOOKUP(DATEVALUE(H19&amp;$B$1),Tableau37[],2,FALSE),""),"")</f>
        <v/>
      </c>
      <c r="J21" s="17">
        <v>43557</v>
      </c>
      <c r="K21" s="17" t="s">
        <v>18</v>
      </c>
      <c r="R21" s="18">
        <v>43717</v>
      </c>
      <c r="S21" s="18" t="s">
        <v>20</v>
      </c>
      <c r="U21" s="1" t="b">
        <f t="shared" ca="1" si="1"/>
        <v>0</v>
      </c>
      <c r="V21" s="1" t="b">
        <f t="shared" ca="1" si="1"/>
        <v>0</v>
      </c>
      <c r="W21" s="1" t="b">
        <f t="shared" ca="1" si="1"/>
        <v>0</v>
      </c>
      <c r="X21" s="1" t="b">
        <f t="shared" ca="1" si="1"/>
        <v>0</v>
      </c>
      <c r="Y21" s="1" t="b">
        <f t="shared" ca="1" si="1"/>
        <v>0</v>
      </c>
      <c r="Z21" s="1" t="b">
        <f t="shared" ca="1" si="1"/>
        <v>0</v>
      </c>
      <c r="AA21" s="1" t="b">
        <f t="shared" ca="1" si="1"/>
        <v>0</v>
      </c>
      <c r="AC21" s="2"/>
      <c r="AD21" s="2"/>
      <c r="AE21" s="2"/>
      <c r="AF21" s="2"/>
      <c r="AG21" s="2"/>
      <c r="AH21" s="2"/>
      <c r="AI21" s="2"/>
    </row>
    <row r="22" spans="2:37" x14ac:dyDescent="0.25">
      <c r="B22" s="35"/>
      <c r="C22" s="35"/>
      <c r="D22" s="35"/>
      <c r="E22" s="35"/>
      <c r="F22" s="35"/>
      <c r="G22" s="35"/>
      <c r="H22" s="35"/>
      <c r="J22" s="17">
        <v>43563</v>
      </c>
      <c r="K22" s="17" t="s">
        <v>16</v>
      </c>
      <c r="R22" s="18">
        <v>43718</v>
      </c>
      <c r="S22" s="18" t="s">
        <v>20</v>
      </c>
      <c r="AC22" s="2"/>
      <c r="AD22" s="2"/>
      <c r="AE22" s="2"/>
      <c r="AF22" s="2"/>
      <c r="AG22" s="2"/>
      <c r="AH22" s="2"/>
      <c r="AI22" s="2"/>
    </row>
    <row r="23" spans="2:37" x14ac:dyDescent="0.25">
      <c r="B23" s="37"/>
      <c r="J23" s="17">
        <v>43567</v>
      </c>
      <c r="K23" s="17" t="s">
        <v>18</v>
      </c>
      <c r="R23" s="18">
        <v>43719</v>
      </c>
      <c r="S23" s="18" t="s">
        <v>20</v>
      </c>
      <c r="AC23" s="2"/>
      <c r="AD23" s="2"/>
      <c r="AE23" s="2"/>
      <c r="AF23" s="2"/>
      <c r="AG23" s="2"/>
      <c r="AH23" s="2"/>
      <c r="AI23" s="2"/>
    </row>
    <row r="24" spans="2:37" x14ac:dyDescent="0.25">
      <c r="B24" s="37"/>
      <c r="J24" s="17">
        <v>43574</v>
      </c>
      <c r="K24" s="17" t="s">
        <v>18</v>
      </c>
      <c r="R24" s="18">
        <v>43720</v>
      </c>
      <c r="S24" s="18" t="s">
        <v>20</v>
      </c>
      <c r="AC24" s="2"/>
      <c r="AD24" s="2"/>
      <c r="AE24" s="2"/>
      <c r="AF24" s="2"/>
      <c r="AG24" s="2"/>
      <c r="AH24" s="2"/>
      <c r="AI24" s="2"/>
    </row>
    <row r="25" spans="2:37" x14ac:dyDescent="0.25">
      <c r="B25" s="44" t="s">
        <v>21</v>
      </c>
      <c r="C25" s="44"/>
      <c r="J25" s="17">
        <v>43581</v>
      </c>
      <c r="K25" s="17" t="s">
        <v>18</v>
      </c>
      <c r="R25" s="18">
        <v>43721</v>
      </c>
      <c r="S25" s="18" t="s">
        <v>20</v>
      </c>
      <c r="AC25" s="2"/>
      <c r="AD25" s="2"/>
      <c r="AE25" s="2"/>
      <c r="AF25" s="2"/>
      <c r="AG25" s="2"/>
      <c r="AH25" s="2"/>
      <c r="AI25" s="2"/>
    </row>
    <row r="26" spans="2:37" ht="21" x14ac:dyDescent="0.25">
      <c r="B26" s="46" t="str">
        <f ca="1">UPPER(TEXT(TODAY(),"mmmm aaaa"))</f>
        <v>JUILLET 2019</v>
      </c>
      <c r="C26" s="47"/>
      <c r="D26" s="47"/>
      <c r="E26" s="47"/>
      <c r="F26" s="47"/>
      <c r="G26" s="47"/>
      <c r="H26" s="48"/>
      <c r="J26" s="17">
        <v>43587</v>
      </c>
      <c r="K26" s="17" t="s">
        <v>16</v>
      </c>
      <c r="N26" s="4" t="b">
        <f>TRUE()</f>
        <v>1</v>
      </c>
      <c r="R26" s="18">
        <v>43724</v>
      </c>
      <c r="S26" s="18" t="s">
        <v>20</v>
      </c>
      <c r="AC26" s="2"/>
      <c r="AD26" s="2"/>
      <c r="AE26" s="2"/>
      <c r="AF26" s="2"/>
      <c r="AG26" s="2"/>
      <c r="AH26" s="2"/>
      <c r="AI26" s="2"/>
    </row>
    <row r="27" spans="2:37" x14ac:dyDescent="0.25">
      <c r="B27" s="49" t="s">
        <v>4</v>
      </c>
      <c r="C27" s="50"/>
      <c r="D27" s="50"/>
      <c r="E27" s="50"/>
      <c r="F27" s="50"/>
      <c r="G27" s="50"/>
      <c r="H27" s="51"/>
      <c r="J27" s="17">
        <v>43593</v>
      </c>
      <c r="K27" s="17" t="s">
        <v>18</v>
      </c>
      <c r="R27" s="18">
        <v>43725</v>
      </c>
      <c r="S27" s="18" t="s">
        <v>20</v>
      </c>
      <c r="AC27" s="2"/>
      <c r="AD27" s="2"/>
      <c r="AE27" s="2"/>
      <c r="AF27" s="2"/>
      <c r="AG27" s="2"/>
      <c r="AH27" s="2"/>
      <c r="AI27" s="2"/>
    </row>
    <row r="28" spans="2:37" x14ac:dyDescent="0.25">
      <c r="B28" s="14" t="s">
        <v>9</v>
      </c>
      <c r="C28" s="15" t="s">
        <v>10</v>
      </c>
      <c r="D28" s="15" t="s">
        <v>11</v>
      </c>
      <c r="E28" s="15" t="s">
        <v>12</v>
      </c>
      <c r="F28" s="15" t="s">
        <v>13</v>
      </c>
      <c r="G28" s="15" t="s">
        <v>14</v>
      </c>
      <c r="H28" s="16" t="s">
        <v>15</v>
      </c>
      <c r="J28" s="17">
        <v>43599</v>
      </c>
      <c r="K28" s="17" t="s">
        <v>18</v>
      </c>
      <c r="R28" s="36"/>
      <c r="S28" s="36"/>
      <c r="AC28" s="2"/>
      <c r="AD28" s="2"/>
      <c r="AE28" s="2"/>
      <c r="AF28" s="2"/>
      <c r="AG28" s="2"/>
      <c r="AH28" s="2"/>
      <c r="AI28" s="2"/>
    </row>
    <row r="29" spans="2:37" x14ac:dyDescent="0.25">
      <c r="B29" s="19" t="str">
        <f ca="1">IF(WEEKDAY($B$1)=COLUMN(B29)-1,1,IF(A29="","",A29+1))</f>
        <v/>
      </c>
      <c r="C29" s="43">
        <f t="shared" ref="C29:H29" ca="1" si="7">IF(WEEKDAY($B$1)=COLUMN(C29)-1,1,IF(B29="","",B29+1))</f>
        <v>1</v>
      </c>
      <c r="D29" s="20">
        <f t="shared" ca="1" si="7"/>
        <v>2</v>
      </c>
      <c r="E29" s="20">
        <f t="shared" ca="1" si="7"/>
        <v>3</v>
      </c>
      <c r="F29" s="20">
        <f t="shared" ca="1" si="7"/>
        <v>4</v>
      </c>
      <c r="G29" s="20">
        <f t="shared" ca="1" si="7"/>
        <v>5</v>
      </c>
      <c r="H29" s="21">
        <f t="shared" ca="1" si="7"/>
        <v>6</v>
      </c>
      <c r="J29" s="17">
        <v>43607</v>
      </c>
      <c r="K29" s="17" t="s">
        <v>18</v>
      </c>
      <c r="R29" s="36"/>
      <c r="S29" s="36"/>
      <c r="AC29" s="2"/>
      <c r="AD29" s="2"/>
      <c r="AE29" s="2"/>
      <c r="AF29" s="2"/>
      <c r="AG29" s="2"/>
      <c r="AH29" s="2"/>
      <c r="AI29" s="2"/>
    </row>
    <row r="30" spans="2:37" x14ac:dyDescent="0.25">
      <c r="B30" s="22" t="str">
        <f ca="1">IF(B29&lt;&gt;"",IFERROR("√ "&amp;VLOOKUP(DATEVALUE(B29&amp;$B$1),Tableau15[],2,FALSE),IFERROR(VLOOKUP(DATEVALUE(B29&amp;$B$1),#REF!,2,FALSE),"")),"")</f>
        <v/>
      </c>
      <c r="C30" s="41" t="str">
        <f ca="1">IF(C29&lt;&gt;"",IFERROR("√ "&amp;VLOOKUP(DATEVALUE(C29&amp;$B$1),Tableau15[],2,FALSE),IFERROR(VLOOKUP(DATEVALUE(C29&amp;$B$1),#REF!,2,FALSE),"")),"")</f>
        <v/>
      </c>
      <c r="D30" s="23" t="str">
        <f ca="1">IF(D29&lt;&gt;"",IFERROR("√ "&amp;VLOOKUP(DATEVALUE(D29&amp;$B$1),Tableau15[],2,FALSE),IFERROR(VLOOKUP(DATEVALUE(D29&amp;$B$1),#REF!,2,FALSE),"")),"")</f>
        <v/>
      </c>
      <c r="E30" s="23" t="str">
        <f ca="1">IF(E29&lt;&gt;"",IFERROR("√ "&amp;VLOOKUP(DATEVALUE(E29&amp;$B$1),Tableau15[],2,FALSE),IFERROR(VLOOKUP(DATEVALUE(E29&amp;$B$1),#REF!,2,FALSE),"")),"")</f>
        <v>√ AliFle</v>
      </c>
      <c r="F30" s="23" t="str">
        <f ca="1">IF(F29&lt;&gt;"",IFERROR("√ "&amp;VLOOKUP(DATEVALUE(F29&amp;$B$1),Tableau15[],2,FALSE),IFERROR(VLOOKUP(DATEVALUE(F29&amp;$B$1),#REF!,2,FALSE),"")),"")</f>
        <v/>
      </c>
      <c r="G30" s="23" t="str">
        <f ca="1">IF(G29&lt;&gt;"",IFERROR("√ "&amp;VLOOKUP(DATEVALUE(G29&amp;$B$1),Tableau15[],2,FALSE),IFERROR(VLOOKUP(DATEVALUE(G29&amp;$B$1),#REF!,2,FALSE),"")),"")</f>
        <v/>
      </c>
      <c r="H30" s="24" t="str">
        <f ca="1">IF(H29&lt;&gt;"",IFERROR("√ "&amp;VLOOKUP(DATEVALUE(H29&amp;$B$1),Tableau15[],2,FALSE),IFERROR(VLOOKUP(DATEVALUE(H29&amp;$B$1),#REF!,2,FALSE),"")),"")</f>
        <v/>
      </c>
      <c r="J30" s="17">
        <v>43613</v>
      </c>
      <c r="K30" s="17" t="s">
        <v>18</v>
      </c>
      <c r="R30" s="36" t="b">
        <f ca="1">OR(C6="Férié",C6="Bureau fermé",C6="*Congé*")</f>
        <v>1</v>
      </c>
      <c r="S30" s="36"/>
      <c r="AC30" s="2"/>
      <c r="AD30" s="2"/>
      <c r="AE30" s="2"/>
      <c r="AF30" s="2"/>
      <c r="AG30" s="2"/>
      <c r="AH30" s="2"/>
      <c r="AI30" s="2"/>
    </row>
    <row r="31" spans="2:37" x14ac:dyDescent="0.25">
      <c r="B31" s="26" t="str">
        <f ca="1">IF(B29&lt;&gt;"",IFERROR(VLOOKUP(DATEVALUE(B29&amp;$B$1),Tableau37[],2,FALSE),""),"")</f>
        <v/>
      </c>
      <c r="C31" s="42" t="str">
        <f ca="1">IF(C29&lt;&gt;"",IFERROR(VLOOKUP(DATEVALUE(C29&amp;$B$1),Tableau37[],2,FALSE),""),"")</f>
        <v>Férié</v>
      </c>
      <c r="D31" s="27" t="str">
        <f ca="1">IF(D29&lt;&gt;"",IFERROR(VLOOKUP(DATEVALUE(D29&amp;$B$1),Tableau37[],2,FALSE),""),"")</f>
        <v/>
      </c>
      <c r="E31" s="27" t="str">
        <f ca="1">IF(E29&lt;&gt;"",IFERROR(VLOOKUP(DATEVALUE(E29&amp;$B$1),Tableau37[],2,FALSE),""),"")</f>
        <v/>
      </c>
      <c r="F31" s="27" t="str">
        <f ca="1">IF(F29&lt;&gt;"",IFERROR(VLOOKUP(DATEVALUE(F29&amp;$B$1),Tableau37[],2,FALSE),""),"")</f>
        <v/>
      </c>
      <c r="G31" s="27" t="str">
        <f ca="1">IF(G29&lt;&gt;"",IFERROR(VLOOKUP(DATEVALUE(G29&amp;$B$1),Tableau37[],2,FALSE),""),"")</f>
        <v/>
      </c>
      <c r="H31" s="28" t="str">
        <f ca="1">IF(H29&lt;&gt;"",IFERROR(VLOOKUP(DATEVALUE(H29&amp;$B$1),Tableau37[],2,FALSE),""),"")</f>
        <v/>
      </c>
      <c r="J31" s="17">
        <v>43619</v>
      </c>
      <c r="K31" s="17" t="s">
        <v>16</v>
      </c>
      <c r="N31" s="4" t="str">
        <f>UPPER(TEXT(DATE(2019,7,1),"mmmm aaaa"))</f>
        <v>JUILLET 2019</v>
      </c>
      <c r="R31" s="36" t="b">
        <f t="shared" ref="R31:R43" ca="1" si="8">OR(C7="Férié",C7="Bureau fermé",C7="*Congé*")</f>
        <v>0</v>
      </c>
      <c r="S31" s="36"/>
      <c r="AC31" s="2"/>
      <c r="AD31" s="2"/>
      <c r="AE31" s="2"/>
      <c r="AF31" s="2"/>
      <c r="AG31" s="2"/>
      <c r="AH31" s="2"/>
      <c r="AI31" s="2"/>
    </row>
    <row r="32" spans="2:37" x14ac:dyDescent="0.25">
      <c r="B32" s="29">
        <f ca="1">IF(H29&lt;&gt;"",IF(DAY(H29)&lt;&gt;DAY(DATE(YEAR($B$1),MONTH($B$1)+1,0)),H29+1,""),"")</f>
        <v>7</v>
      </c>
      <c r="C32" s="30">
        <f ca="1">IF(B32&lt;&gt;"",IF(DAY(B32)&lt;&gt;DAY(DATE(YEAR($B$1),MONTH($B$1)+1,0)),B32+1,""),"")</f>
        <v>8</v>
      </c>
      <c r="D32" s="30">
        <f t="shared" ref="D32:H32" ca="1" si="9">IF(C32&lt;&gt;"",IF(DAY(C32)&lt;&gt;DAY(DATE(YEAR($B$1),MONTH($B$1)+1,0)),C32+1,""),"")</f>
        <v>9</v>
      </c>
      <c r="E32" s="30">
        <f t="shared" ca="1" si="9"/>
        <v>10</v>
      </c>
      <c r="F32" s="30">
        <f t="shared" ca="1" si="9"/>
        <v>11</v>
      </c>
      <c r="G32" s="30">
        <f t="shared" ca="1" si="9"/>
        <v>12</v>
      </c>
      <c r="H32" s="31">
        <f t="shared" ca="1" si="9"/>
        <v>13</v>
      </c>
      <c r="J32" s="17">
        <v>43626</v>
      </c>
      <c r="K32" s="17" t="s">
        <v>18</v>
      </c>
      <c r="R32" s="36" t="b">
        <f t="shared" ca="1" si="8"/>
        <v>0</v>
      </c>
      <c r="S32" s="36"/>
      <c r="AC32" s="2"/>
      <c r="AD32" s="2"/>
      <c r="AE32" s="2"/>
      <c r="AF32" s="2"/>
      <c r="AG32" s="2"/>
      <c r="AH32" s="2"/>
      <c r="AI32" s="2"/>
    </row>
    <row r="33" spans="2:35" x14ac:dyDescent="0.25">
      <c r="B33" s="22" t="str">
        <f ca="1">IF(B32&lt;&gt;"",IFERROR("√ "&amp;VLOOKUP(DATEVALUE(B32&amp;$B$1),Tableau15[],2,FALSE),IFERROR(VLOOKUP(DATEVALUE(B32&amp;$B$1),#REF!,2,FALSE),"")),"")</f>
        <v/>
      </c>
      <c r="C33" s="23" t="str">
        <f ca="1">IF(C32&lt;&gt;"",IFERROR("√ "&amp;VLOOKUP(DATEVALUE(C32&amp;$B$1),Tableau15[],2,FALSE),IFERROR(VLOOKUP(DATEVALUE(C32&amp;$B$1),#REF!,2,FALSE),"")),"")</f>
        <v/>
      </c>
      <c r="D33" s="23" t="str">
        <f ca="1">IF(D32&lt;&gt;"",IFERROR("√ "&amp;VLOOKUP(DATEVALUE(D32&amp;$B$1),Tableau15[],2,FALSE),IFERROR(VLOOKUP(DATEVALUE(D32&amp;$B$1),#REF!,2,FALSE),"")),"")</f>
        <v/>
      </c>
      <c r="E33" s="23" t="str">
        <f ca="1">IF(E32&lt;&gt;"",IFERROR("√ "&amp;VLOOKUP(DATEVALUE(E32&amp;$B$1),Tableau15[],2,FALSE),IFERROR(VLOOKUP(DATEVALUE(E32&amp;$B$1),#REF!,2,FALSE),"")),"")</f>
        <v>√ FraGar</v>
      </c>
      <c r="F33" s="23" t="str">
        <f ca="1">IF(F32&lt;&gt;"",IFERROR("√ "&amp;VLOOKUP(DATEVALUE(F32&amp;$B$1),Tableau15[],2,FALSE),IFERROR(VLOOKUP(DATEVALUE(F32&amp;$B$1),#REF!,2,FALSE),"")),"")</f>
        <v/>
      </c>
      <c r="G33" s="23" t="str">
        <f ca="1">IF(G32&lt;&gt;"",IFERROR("√ "&amp;VLOOKUP(DATEVALUE(G32&amp;$B$1),Tableau15[],2,FALSE),IFERROR(VLOOKUP(DATEVALUE(G32&amp;$B$1),#REF!,2,FALSE),"")),"")</f>
        <v/>
      </c>
      <c r="H33" s="24" t="str">
        <f ca="1">IF(H32&lt;&gt;"",IFERROR("√ "&amp;VLOOKUP(DATEVALUE(H32&amp;$B$1),Tableau15[],2,FALSE),IFERROR(VLOOKUP(DATEVALUE(H32&amp;$B$1),#REF!,2,FALSE),"")),"")</f>
        <v/>
      </c>
      <c r="J33" s="17">
        <v>43633</v>
      </c>
      <c r="K33" s="17" t="s">
        <v>16</v>
      </c>
      <c r="R33" s="36" t="b">
        <f t="shared" ca="1" si="8"/>
        <v>0</v>
      </c>
      <c r="S33" s="36"/>
      <c r="AC33" s="2"/>
      <c r="AD33" s="2"/>
      <c r="AE33" s="2"/>
      <c r="AF33" s="2"/>
      <c r="AG33" s="2"/>
      <c r="AH33" s="2"/>
      <c r="AI33" s="2"/>
    </row>
    <row r="34" spans="2:35" x14ac:dyDescent="0.25">
      <c r="B34" s="26" t="str">
        <f ca="1">IF(B32&lt;&gt;"",IFERROR(VLOOKUP(DATEVALUE(B32&amp;$B$1),Tableau37[],2,FALSE),""),"")</f>
        <v/>
      </c>
      <c r="C34" s="27" t="str">
        <f ca="1">IF(C32&lt;&gt;"",IFERROR(VLOOKUP(DATEVALUE(C32&amp;$B$1),Tableau37[],2,FALSE),""),"")</f>
        <v/>
      </c>
      <c r="D34" s="27" t="str">
        <f ca="1">IF(D32&lt;&gt;"",IFERROR(VLOOKUP(DATEVALUE(D32&amp;$B$1),Tableau37[],2,FALSE),""),"")</f>
        <v/>
      </c>
      <c r="E34" s="27" t="str">
        <f ca="1">IF(E32&lt;&gt;"",IFERROR(VLOOKUP(DATEVALUE(E32&amp;$B$1),Tableau37[],2,FALSE),""),"")</f>
        <v/>
      </c>
      <c r="F34" s="27" t="str">
        <f ca="1">IF(F32&lt;&gt;"",IFERROR(VLOOKUP(DATEVALUE(F32&amp;$B$1),Tableau37[],2,FALSE),""),"")</f>
        <v/>
      </c>
      <c r="G34" s="27" t="str">
        <f ca="1">IF(G32&lt;&gt;"",IFERROR(VLOOKUP(DATEVALUE(G32&amp;$B$1),Tableau37[],2,FALSE),""),"")</f>
        <v/>
      </c>
      <c r="H34" s="28" t="str">
        <f ca="1">IF(H32&lt;&gt;"",IFERROR(VLOOKUP(DATEVALUE(H32&amp;$B$1),Tableau37[],2,FALSE),""),"")</f>
        <v/>
      </c>
      <c r="J34" s="17">
        <v>43641</v>
      </c>
      <c r="K34" s="17" t="s">
        <v>18</v>
      </c>
      <c r="R34" s="36" t="b">
        <f t="shared" ca="1" si="8"/>
        <v>0</v>
      </c>
      <c r="S34" s="36"/>
      <c r="AC34" s="2"/>
      <c r="AD34" s="2"/>
      <c r="AE34" s="2"/>
      <c r="AF34" s="2"/>
      <c r="AG34" s="2"/>
      <c r="AH34" s="2"/>
      <c r="AI34" s="2"/>
    </row>
    <row r="35" spans="2:35" x14ac:dyDescent="0.25">
      <c r="B35" s="29">
        <f ca="1">IF(H32&lt;&gt;"",IF(DAY(H32)&lt;&gt;DAY(DATE(YEAR($B$1),MONTH($B$1)+1,0)),H32+1,""),"")</f>
        <v>14</v>
      </c>
      <c r="C35" s="30">
        <f ca="1">IF(B35&lt;&gt;"",IF(DAY(B35)&lt;&gt;DAY(DATE(YEAR($B$1),MONTH($B$1)+1,0)),B35+1,""),"")</f>
        <v>15</v>
      </c>
      <c r="D35" s="30">
        <f t="shared" ref="D35:H35" ca="1" si="10">IF(C35&lt;&gt;"",IF(DAY(C35)&lt;&gt;DAY(DATE(YEAR($B$1),MONTH($B$1)+1,0)),C35+1,""),"")</f>
        <v>16</v>
      </c>
      <c r="E35" s="30">
        <f t="shared" ca="1" si="10"/>
        <v>17</v>
      </c>
      <c r="F35" s="30">
        <f t="shared" ca="1" si="10"/>
        <v>18</v>
      </c>
      <c r="G35" s="30">
        <f t="shared" ca="1" si="10"/>
        <v>19</v>
      </c>
      <c r="H35" s="31">
        <f t="shared" ca="1" si="10"/>
        <v>20</v>
      </c>
      <c r="J35" s="17">
        <v>43649</v>
      </c>
      <c r="K35" s="17" t="s">
        <v>16</v>
      </c>
      <c r="R35" s="36" t="b">
        <f t="shared" ca="1" si="8"/>
        <v>0</v>
      </c>
      <c r="S35" s="36"/>
      <c r="U35" s="3"/>
      <c r="V35" s="3"/>
      <c r="W35" s="2"/>
      <c r="X35" s="3"/>
      <c r="Y35" s="2"/>
      <c r="Z35" s="2"/>
    </row>
    <row r="36" spans="2:35" x14ac:dyDescent="0.25">
      <c r="B36" s="22" t="str">
        <f ca="1">IF(B35&lt;&gt;"",IFERROR("√ "&amp;VLOOKUP(DATEVALUE(B35&amp;$B$1),Tableau15[],2,FALSE),IFERROR(VLOOKUP(DATEVALUE(B35&amp;$B$1),#REF!,2,FALSE),"")),"")</f>
        <v/>
      </c>
      <c r="C36" s="23" t="str">
        <f ca="1">IF(C35&lt;&gt;"",IFERROR("√ "&amp;VLOOKUP(DATEVALUE(C35&amp;$B$1),Tableau15[],2,FALSE),IFERROR(VLOOKUP(DATEVALUE(C35&amp;$B$1),#REF!,2,FALSE),"")),"")</f>
        <v/>
      </c>
      <c r="D36" s="23" t="str">
        <f ca="1">IF(D35&lt;&gt;"",IFERROR("√ "&amp;VLOOKUP(DATEVALUE(D35&amp;$B$1),Tableau15[],2,FALSE),IFERROR(VLOOKUP(DATEVALUE(D35&amp;$B$1),#REF!,2,FALSE),"")),"")</f>
        <v/>
      </c>
      <c r="E36" s="23" t="str">
        <f ca="1">IF(E35&lt;&gt;"",IFERROR("√ "&amp;VLOOKUP(DATEVALUE(E35&amp;$B$1),Tableau15[],2,FALSE),IFERROR(VLOOKUP(DATEVALUE(E35&amp;$B$1),#REF!,2,FALSE),"")),"")</f>
        <v>√ AliFle</v>
      </c>
      <c r="F36" s="23" t="str">
        <f ca="1">IF(F35&lt;&gt;"",IFERROR("√ "&amp;VLOOKUP(DATEVALUE(F35&amp;$B$1),Tableau15[],2,FALSE),IFERROR(VLOOKUP(DATEVALUE(F35&amp;$B$1),#REF!,2,FALSE),"")),"")</f>
        <v/>
      </c>
      <c r="G36" s="23" t="str">
        <f ca="1">IF(G35&lt;&gt;"",IFERROR("√ "&amp;VLOOKUP(DATEVALUE(G35&amp;$B$1),Tableau15[],2,FALSE),IFERROR(VLOOKUP(DATEVALUE(G35&amp;$B$1),#REF!,2,FALSE),"")),"")</f>
        <v/>
      </c>
      <c r="H36" s="24" t="str">
        <f ca="1">IF(H35&lt;&gt;"",IFERROR("√ "&amp;VLOOKUP(DATEVALUE(H35&amp;$B$1),Tableau15[],2,FALSE),IFERROR(VLOOKUP(DATEVALUE(H35&amp;$B$1),#REF!,2,FALSE),"")),"")</f>
        <v/>
      </c>
      <c r="J36" s="17">
        <v>43656</v>
      </c>
      <c r="K36" s="17" t="s">
        <v>18</v>
      </c>
      <c r="R36" s="36" t="b">
        <f t="shared" ca="1" si="8"/>
        <v>0</v>
      </c>
      <c r="S36" s="36"/>
      <c r="U36" s="3"/>
      <c r="V36" s="3"/>
      <c r="W36" s="2"/>
      <c r="X36" s="3"/>
      <c r="Y36" s="2"/>
      <c r="Z36" s="2"/>
    </row>
    <row r="37" spans="2:35" x14ac:dyDescent="0.25">
      <c r="B37" s="26" t="str">
        <f ca="1">IF(B35&lt;&gt;"",IFERROR(VLOOKUP(DATEVALUE(B35&amp;$B$1),Tableau37[],2,FALSE),""),"")</f>
        <v/>
      </c>
      <c r="C37" s="27" t="str">
        <f ca="1">IF(C35&lt;&gt;"",IFERROR(VLOOKUP(DATEVALUE(C35&amp;$B$1),Tableau37[],2,FALSE),""),"")</f>
        <v/>
      </c>
      <c r="D37" s="27" t="str">
        <f ca="1">IF(D35&lt;&gt;"",IFERROR(VLOOKUP(DATEVALUE(D35&amp;$B$1),Tableau37[],2,FALSE),""),"")</f>
        <v/>
      </c>
      <c r="E37" s="27" t="str">
        <f ca="1">IF(E35&lt;&gt;"",IFERROR(VLOOKUP(DATEVALUE(E35&amp;$B$1),Tableau37[],2,FALSE),""),"")</f>
        <v/>
      </c>
      <c r="F37" s="27" t="str">
        <f ca="1">IF(F35&lt;&gt;"",IFERROR(VLOOKUP(DATEVALUE(F35&amp;$B$1),Tableau37[],2,FALSE),""),"")</f>
        <v/>
      </c>
      <c r="G37" s="27" t="str">
        <f ca="1">IF(G35&lt;&gt;"",IFERROR(VLOOKUP(DATEVALUE(G35&amp;$B$1),Tableau37[],2,FALSE),""),"")</f>
        <v/>
      </c>
      <c r="H37" s="28" t="str">
        <f ca="1">IF(H35&lt;&gt;"",IFERROR(VLOOKUP(DATEVALUE(H35&amp;$B$1),Tableau37[],2,FALSE),""),"")</f>
        <v/>
      </c>
      <c r="J37" s="17">
        <v>43663</v>
      </c>
      <c r="K37" s="17" t="s">
        <v>16</v>
      </c>
      <c r="R37" s="36" t="b">
        <f t="shared" ca="1" si="8"/>
        <v>0</v>
      </c>
      <c r="S37" s="18"/>
      <c r="U37" s="38"/>
      <c r="V37" s="38"/>
      <c r="W37" s="38"/>
      <c r="X37" s="38"/>
      <c r="Y37" s="38"/>
      <c r="Z37" s="38"/>
      <c r="AA37" s="38"/>
    </row>
    <row r="38" spans="2:35" x14ac:dyDescent="0.25">
      <c r="B38" s="29">
        <f ca="1">IF(H35&lt;&gt;"",IF(DAY(H35)&lt;&gt;DAY(DATE(YEAR($B$1),MONTH($B$1)+1,0)),H35+1,""),"")</f>
        <v>21</v>
      </c>
      <c r="C38" s="40">
        <f ca="1">IF(B38&lt;&gt;"",IF(DAY(B38)&lt;&gt;DAY(DATE(YEAR($B$1),MONTH($B$1)+1,0)),B38+1,""),"")</f>
        <v>22</v>
      </c>
      <c r="D38" s="40">
        <f t="shared" ref="D38:H38" ca="1" si="11">IF(C38&lt;&gt;"",IF(DAY(C38)&lt;&gt;DAY(DATE(YEAR($B$1),MONTH($B$1)+1,0)),C38+1,""),"")</f>
        <v>23</v>
      </c>
      <c r="E38" s="40">
        <f t="shared" ca="1" si="11"/>
        <v>24</v>
      </c>
      <c r="F38" s="40">
        <f t="shared" ca="1" si="11"/>
        <v>25</v>
      </c>
      <c r="G38" s="40">
        <f t="shared" ca="1" si="11"/>
        <v>26</v>
      </c>
      <c r="H38" s="31">
        <f t="shared" ca="1" si="11"/>
        <v>27</v>
      </c>
      <c r="J38" s="17"/>
      <c r="K38" s="17"/>
      <c r="R38" s="36" t="b">
        <f t="shared" ca="1" si="8"/>
        <v>0</v>
      </c>
      <c r="S38" s="18"/>
      <c r="U38" s="38"/>
      <c r="V38" s="38"/>
      <c r="W38" s="38"/>
      <c r="X38" s="38"/>
      <c r="Y38" s="38"/>
      <c r="Z38" s="38"/>
      <c r="AA38" s="38"/>
    </row>
    <row r="39" spans="2:35" x14ac:dyDescent="0.25">
      <c r="B39" s="22" t="str">
        <f ca="1">IF(B38&lt;&gt;"",IFERROR("√ "&amp;VLOOKUP(DATEVALUE(B38&amp;$B$1),Tableau15[],2,FALSE),IFERROR(VLOOKUP(DATEVALUE(B38&amp;$B$1),#REF!,2,FALSE),"")),"")</f>
        <v/>
      </c>
      <c r="C39" s="41" t="str">
        <f ca="1">IF(C38&lt;&gt;"",IFERROR("√ "&amp;VLOOKUP(DATEVALUE(C38&amp;$B$1),Tableau15[],2,FALSE),IFERROR(VLOOKUP(DATEVALUE(C38&amp;$B$1),#REF!,2,FALSE),"")),"")</f>
        <v/>
      </c>
      <c r="D39" s="41" t="str">
        <f ca="1">IF(D38&lt;&gt;"",IFERROR("√ "&amp;VLOOKUP(DATEVALUE(D38&amp;$B$1),Tableau15[],2,FALSE),IFERROR(VLOOKUP(DATEVALUE(D38&amp;$B$1),#REF!,2,FALSE),"")),"")</f>
        <v/>
      </c>
      <c r="E39" s="41" t="str">
        <f ca="1">IF(E38&lt;&gt;"",IFERROR("√ "&amp;VLOOKUP(DATEVALUE(E38&amp;$B$1),Tableau15[],2,FALSE),IFERROR(VLOOKUP(DATEVALUE(E38&amp;$B$1),#REF!,2,FALSE),"")),"")</f>
        <v/>
      </c>
      <c r="F39" s="41" t="str">
        <f ca="1">IF(F38&lt;&gt;"",IFERROR("√ "&amp;VLOOKUP(DATEVALUE(F38&amp;$B$1),Tableau15[],2,FALSE),IFERROR(VLOOKUP(DATEVALUE(F38&amp;$B$1),#REF!,2,FALSE),"")),"")</f>
        <v/>
      </c>
      <c r="G39" s="41" t="str">
        <f ca="1">IF(G38&lt;&gt;"",IFERROR("√ "&amp;VLOOKUP(DATEVALUE(G38&amp;$B$1),Tableau15[],2,FALSE),IFERROR(VLOOKUP(DATEVALUE(G38&amp;$B$1),#REF!,2,FALSE),"")),"")</f>
        <v/>
      </c>
      <c r="H39" s="24" t="str">
        <f ca="1">IF(H38&lt;&gt;"",IFERROR("√ "&amp;VLOOKUP(DATEVALUE(H38&amp;$B$1),Tableau15[],2,FALSE),IFERROR(VLOOKUP(DATEVALUE(H38&amp;$B$1),#REF!,2,FALSE),"")),"")</f>
        <v/>
      </c>
      <c r="R39" s="36" t="b">
        <f t="shared" ca="1" si="8"/>
        <v>1</v>
      </c>
      <c r="S39" s="18"/>
      <c r="U39" s="38"/>
      <c r="V39" s="38"/>
      <c r="W39" s="38"/>
      <c r="X39" s="38"/>
      <c r="Y39" s="38"/>
      <c r="Z39" s="38"/>
      <c r="AA39" s="38"/>
    </row>
    <row r="40" spans="2:35" x14ac:dyDescent="0.25">
      <c r="B40" s="26" t="str">
        <f ca="1">IF(B38&lt;&gt;"",IFERROR(VLOOKUP(DATEVALUE(B38&amp;$B$1),Tableau37[],2,FALSE),""),"")</f>
        <v/>
      </c>
      <c r="C40" s="42" t="str">
        <f ca="1">IF(C38&lt;&gt;"",IFERROR(VLOOKUP(DATEVALUE(C38&amp;$B$1),Tableau37[],2,FALSE),""),"")</f>
        <v>Bureau fermé</v>
      </c>
      <c r="D40" s="42" t="str">
        <f ca="1">IF(D38&lt;&gt;"",IFERROR(VLOOKUP(DATEVALUE(D38&amp;$B$1),Tableau37[],2,FALSE),""),"")</f>
        <v>Bureau fermé</v>
      </c>
      <c r="E40" s="42" t="str">
        <f ca="1">IF(E38&lt;&gt;"",IFERROR(VLOOKUP(DATEVALUE(E38&amp;$B$1),Tableau37[],2,FALSE),""),"")</f>
        <v>Bureau fermé</v>
      </c>
      <c r="F40" s="42" t="str">
        <f ca="1">IF(F38&lt;&gt;"",IFERROR(VLOOKUP(DATEVALUE(F38&amp;$B$1),Tableau37[],2,FALSE),""),"")</f>
        <v>Bureau fermé</v>
      </c>
      <c r="G40" s="42" t="str">
        <f ca="1">IF(G38&lt;&gt;"",IFERROR(VLOOKUP(DATEVALUE(G38&amp;$B$1),Tableau37[],2,FALSE),""),"")</f>
        <v>Bureau fermé</v>
      </c>
      <c r="H40" s="28" t="str">
        <f ca="1">IF(H38&lt;&gt;"",IFERROR(VLOOKUP(DATEVALUE(H38&amp;$B$1),Tableau37[],2,FALSE),""),"")</f>
        <v/>
      </c>
      <c r="R40" s="36" t="b">
        <f t="shared" ca="1" si="8"/>
        <v>0</v>
      </c>
      <c r="S40" s="18"/>
      <c r="U40" s="38"/>
      <c r="V40" s="38"/>
      <c r="W40" s="38"/>
      <c r="X40" s="38"/>
      <c r="Y40" s="38"/>
      <c r="Z40" s="38"/>
      <c r="AA40" s="38"/>
    </row>
    <row r="41" spans="2:35" x14ac:dyDescent="0.25">
      <c r="B41" s="29">
        <f ca="1">IF(H38&lt;&gt;"",IF(DAY(H38)&lt;&gt;DAY(DATE(YEAR($B$1),MONTH($B$1)+1,0)),H38+1,""),"")</f>
        <v>28</v>
      </c>
      <c r="C41" s="30">
        <f ca="1">IF(B41&lt;&gt;"",IF(DAY(B41)&lt;&gt;DAY(DATE(YEAR($B$1),MONTH($B$1)+1,0)),B41+1,""),"")</f>
        <v>29</v>
      </c>
      <c r="D41" s="30">
        <f t="shared" ref="D41:H41" ca="1" si="12">IF(C41&lt;&gt;"",IF(DAY(C41)&lt;&gt;DAY(DATE(YEAR($B$1),MONTH($B$1)+1,0)),C41+1,""),"")</f>
        <v>30</v>
      </c>
      <c r="E41" s="30">
        <f t="shared" ca="1" si="12"/>
        <v>31</v>
      </c>
      <c r="F41" s="30" t="str">
        <f t="shared" ca="1" si="12"/>
        <v/>
      </c>
      <c r="G41" s="30" t="str">
        <f t="shared" ca="1" si="12"/>
        <v/>
      </c>
      <c r="H41" s="31" t="str">
        <f t="shared" ca="1" si="12"/>
        <v/>
      </c>
      <c r="R41" s="36" t="b">
        <f t="shared" ca="1" si="8"/>
        <v>0</v>
      </c>
      <c r="S41" s="18"/>
      <c r="U41" s="38"/>
      <c r="V41" s="38"/>
      <c r="W41" s="38"/>
      <c r="X41" s="38"/>
      <c r="Y41" s="38"/>
      <c r="Z41" s="38"/>
      <c r="AA41" s="38"/>
    </row>
    <row r="42" spans="2:35" x14ac:dyDescent="0.25">
      <c r="B42" s="22" t="str">
        <f ca="1">IF(B41&lt;&gt;"",IFERROR("√ "&amp;VLOOKUP(DATEVALUE(B41&amp;$B$1),Tableau15[],2,FALSE),IFERROR(VLOOKUP(DATEVALUE(B41&amp;$B$1),#REF!,2,FALSE),"")),"")</f>
        <v/>
      </c>
      <c r="C42" s="23" t="str">
        <f ca="1">IF(C41&lt;&gt;"",IFERROR("√ "&amp;VLOOKUP(DATEVALUE(C41&amp;$B$1),Tableau15[],2,FALSE),IFERROR(VLOOKUP(DATEVALUE(C41&amp;$B$1),#REF!,2,FALSE),"")),"")</f>
        <v/>
      </c>
      <c r="D42" s="23" t="str">
        <f ca="1">IF(D41&lt;&gt;"",IFERROR("√ "&amp;VLOOKUP(DATEVALUE(D41&amp;$B$1),Tableau15[],2,FALSE),IFERROR(VLOOKUP(DATEVALUE(D41&amp;$B$1),#REF!,2,FALSE),"")),"")</f>
        <v/>
      </c>
      <c r="E42" s="23" t="str">
        <f ca="1">IF(E41&lt;&gt;"",IFERROR("√ "&amp;VLOOKUP(DATEVALUE(E41&amp;$B$1),Tableau15[],2,FALSE),IFERROR(VLOOKUP(DATEVALUE(E41&amp;$B$1),#REF!,2,FALSE),"")),"")</f>
        <v/>
      </c>
      <c r="F42" s="23" t="str">
        <f ca="1">IF(F41&lt;&gt;"",IFERROR("√ "&amp;VLOOKUP(DATEVALUE(F41&amp;$B$1),Tableau15[],2,FALSE),IFERROR(VLOOKUP(DATEVALUE(F41&amp;$B$1),#REF!,2,FALSE),"")),"")</f>
        <v/>
      </c>
      <c r="G42" s="23" t="str">
        <f ca="1">IF(G41&lt;&gt;"",IFERROR("√ "&amp;VLOOKUP(DATEVALUE(G41&amp;$B$1),Tableau15[],2,FALSE),IFERROR(VLOOKUP(DATEVALUE(G41&amp;$B$1),#REF!,2,FALSE),"")),"")</f>
        <v/>
      </c>
      <c r="H42" s="24" t="str">
        <f ca="1">IF(H41&lt;&gt;"",IFERROR("√ "&amp;VLOOKUP(DATEVALUE(H41&amp;$B$1),Tableau15[],2,FALSE),IFERROR(VLOOKUP(DATEVALUE(H41&amp;$B$1),#REF!,2,FALSE),"")),"")</f>
        <v/>
      </c>
      <c r="R42" s="36" t="b">
        <f ca="1">OR(C18="Férié",C18="Bureau fermé",LEFT(C18,5)="Congé")</f>
        <v>1</v>
      </c>
      <c r="S42" s="18"/>
      <c r="U42" s="38"/>
      <c r="V42" s="38"/>
      <c r="W42" s="38"/>
      <c r="X42" s="38"/>
      <c r="Y42" s="38"/>
      <c r="Z42" s="38"/>
      <c r="AA42" s="38"/>
    </row>
    <row r="43" spans="2:35" x14ac:dyDescent="0.25">
      <c r="B43" s="26" t="str">
        <f ca="1">IF(B41&lt;&gt;"",IFERROR(VLOOKUP(DATEVALUE(B41&amp;$B$1),Tableau37[],2,FALSE),""),"")</f>
        <v/>
      </c>
      <c r="C43" s="27" t="str">
        <f ca="1">IF(C41&lt;&gt;"",IFERROR(VLOOKUP(DATEVALUE(C41&amp;$B$1),Tableau37[],2,FALSE),""),"")</f>
        <v>Congé FraGar</v>
      </c>
      <c r="D43" s="27" t="str">
        <f ca="1">IF(D41&lt;&gt;"",IFERROR(VLOOKUP(DATEVALUE(D41&amp;$B$1),Tableau37[],2,FALSE),""),"")</f>
        <v>Congé FraGar</v>
      </c>
      <c r="E43" s="27" t="str">
        <f ca="1">IF(E41&lt;&gt;"",IFERROR(VLOOKUP(DATEVALUE(E41&amp;$B$1),Tableau37[],2,FALSE),""),"")</f>
        <v>Congé FraGar</v>
      </c>
      <c r="F43" s="27" t="str">
        <f ca="1">IF(F41&lt;&gt;"",IFERROR(VLOOKUP(DATEVALUE(F41&amp;$B$1),Tableau37[],2,FALSE),""),"")</f>
        <v/>
      </c>
      <c r="G43" s="27" t="str">
        <f ca="1">IF(G41&lt;&gt;"",IFERROR(VLOOKUP(DATEVALUE(G41&amp;$B$1),Tableau37[],2,FALSE),""),"")</f>
        <v/>
      </c>
      <c r="H43" s="28" t="str">
        <f ca="1">IF(H41&lt;&gt;"",IFERROR(VLOOKUP(DATEVALUE(H41&amp;$B$1),Tableau37[],2,FALSE),""),"")</f>
        <v/>
      </c>
      <c r="R43" s="36" t="b">
        <f t="shared" ca="1" si="8"/>
        <v>0</v>
      </c>
      <c r="S43" s="18"/>
      <c r="U43" s="3"/>
      <c r="V43" s="3"/>
      <c r="W43" s="2"/>
      <c r="X43" s="3"/>
      <c r="Y43" s="2"/>
      <c r="Z43" s="2"/>
    </row>
    <row r="44" spans="2:35" x14ac:dyDescent="0.25">
      <c r="B44" s="29" t="str">
        <f ca="1">IF(H41&lt;&gt;"",IF(DAY(H41)&lt;&gt;DAY(DATE(YEAR($B$1),MONTH($B$1)+1,0)),H41+1,""),"")</f>
        <v/>
      </c>
      <c r="C44" s="30" t="str">
        <f ca="1">IF(B44&lt;&gt;"",IF(DAY(B44)&lt;&gt;DAY(DATE(YEAR($B$1),MONTH($B$1)+1,0)),B44+1,""),"")</f>
        <v/>
      </c>
      <c r="D44" s="30" t="str">
        <f t="shared" ref="D44:H44" ca="1" si="13">IF(C44&lt;&gt;"",IF(DAY(C44)&lt;&gt;DAY(DATE(YEAR($B$1),MONTH($B$1)+1,0)),C44+1,""),"")</f>
        <v/>
      </c>
      <c r="E44" s="30" t="str">
        <f t="shared" ca="1" si="13"/>
        <v/>
      </c>
      <c r="F44" s="30" t="str">
        <f t="shared" ca="1" si="13"/>
        <v/>
      </c>
      <c r="G44" s="30" t="str">
        <f t="shared" ca="1" si="13"/>
        <v/>
      </c>
      <c r="H44" s="31" t="str">
        <f t="shared" ca="1" si="13"/>
        <v/>
      </c>
      <c r="R44" s="18"/>
      <c r="S44" s="18"/>
      <c r="U44" s="3"/>
      <c r="V44" s="3"/>
      <c r="W44" s="2"/>
      <c r="X44" s="3"/>
      <c r="Y44" s="2"/>
      <c r="Z44" s="2"/>
    </row>
    <row r="45" spans="2:35" x14ac:dyDescent="0.25">
      <c r="B45" s="22" t="str">
        <f ca="1">IF(B44&lt;&gt;"",IFERROR("√ "&amp;VLOOKUP(DATEVALUE(B44&amp;$B$1),Tableau15[],2,FALSE),IFERROR(VLOOKUP(DATEVALUE(B44&amp;$B$1),#REF!,2,FALSE),"")),"")</f>
        <v/>
      </c>
      <c r="C45" s="23" t="str">
        <f ca="1">IF(C44&lt;&gt;"",IFERROR("√ "&amp;VLOOKUP(DATEVALUE(C44&amp;$B$1),Tableau15[],2,FALSE),IFERROR(VLOOKUP(DATEVALUE(C44&amp;$B$1),#REF!,2,FALSE),"")),"")</f>
        <v/>
      </c>
      <c r="D45" s="23" t="str">
        <f ca="1">IF(D44&lt;&gt;"",IFERROR("√ "&amp;VLOOKUP(DATEVALUE(D44&amp;$B$1),Tableau15[],2,FALSE),IFERROR(VLOOKUP(DATEVALUE(D44&amp;$B$1),#REF!,2,FALSE),"")),"")</f>
        <v/>
      </c>
      <c r="E45" s="23" t="str">
        <f ca="1">IF(E44&lt;&gt;"",IFERROR("√ "&amp;VLOOKUP(DATEVALUE(E44&amp;$B$1),Tableau15[],2,FALSE),IFERROR(VLOOKUP(DATEVALUE(E44&amp;$B$1),#REF!,2,FALSE),"")),"")</f>
        <v/>
      </c>
      <c r="F45" s="23" t="str">
        <f ca="1">IF(F44&lt;&gt;"",IFERROR("√ "&amp;VLOOKUP(DATEVALUE(F44&amp;$B$1),Tableau15[],2,FALSE),IFERROR(VLOOKUP(DATEVALUE(F44&amp;$B$1),#REF!,2,FALSE),"")),"")</f>
        <v/>
      </c>
      <c r="G45" s="23" t="str">
        <f ca="1">IF(G44&lt;&gt;"",IFERROR("√ "&amp;VLOOKUP(DATEVALUE(G44&amp;$B$1),Tableau15[],2,FALSE),IFERROR(VLOOKUP(DATEVALUE(G44&amp;$B$1),#REF!,2,FALSE),"")),"")</f>
        <v/>
      </c>
      <c r="H45" s="24" t="str">
        <f ca="1">IF(H44&lt;&gt;"",IFERROR("√ "&amp;VLOOKUP(DATEVALUE(H44&amp;$B$1),Tableau15[],2,FALSE),IFERROR(VLOOKUP(DATEVALUE(H44&amp;$B$1),#REF!,2,FALSE),"")),"")</f>
        <v/>
      </c>
      <c r="U45" s="3"/>
      <c r="V45" s="3"/>
      <c r="W45" s="2"/>
      <c r="X45" s="3"/>
      <c r="Y45" s="2"/>
      <c r="Z45" s="2"/>
    </row>
    <row r="46" spans="2:35" x14ac:dyDescent="0.25">
      <c r="B46" s="32" t="str">
        <f ca="1">IF(B44&lt;&gt;"",IFERROR(VLOOKUP(DATEVALUE(B44&amp;$B$1),Tableau37[],2,FALSE),""),"")</f>
        <v/>
      </c>
      <c r="C46" s="33" t="str">
        <f ca="1">IF(C44&lt;&gt;"",IFERROR(VLOOKUP(DATEVALUE(C44&amp;$B$1),Tableau37[],2,FALSE),""),"")</f>
        <v/>
      </c>
      <c r="D46" s="33" t="str">
        <f ca="1">IF(D44&lt;&gt;"",IFERROR(VLOOKUP(DATEVALUE(D44&amp;$B$1),Tableau37[],2,FALSE),""),"")</f>
        <v/>
      </c>
      <c r="E46" s="33" t="str">
        <f ca="1">IF(E44&lt;&gt;"",IFERROR(VLOOKUP(DATEVALUE(E44&amp;$B$1),Tableau37[],2,FALSE),""),"")</f>
        <v/>
      </c>
      <c r="F46" s="33" t="str">
        <f ca="1">IF(F44&lt;&gt;"",IFERROR(VLOOKUP(DATEVALUE(F44&amp;$B$1),Tableau37[],2,FALSE),""),"")</f>
        <v/>
      </c>
      <c r="G46" s="33" t="str">
        <f ca="1">IF(G44&lt;&gt;"",IFERROR(VLOOKUP(DATEVALUE(G44&amp;$B$1),Tableau37[],2,FALSE),""),"")</f>
        <v/>
      </c>
      <c r="H46" s="34" t="str">
        <f ca="1">IF(H44&lt;&gt;"",IFERROR(VLOOKUP(DATEVALUE(H44&amp;$B$1),Tableau37[],2,FALSE),""),"")</f>
        <v/>
      </c>
      <c r="U46" s="3"/>
      <c r="V46" s="3"/>
      <c r="W46" s="2"/>
      <c r="X46" s="3"/>
      <c r="Y46" s="2"/>
      <c r="Z46" s="2"/>
    </row>
    <row r="47" spans="2:35" ht="32.25" customHeight="1" x14ac:dyDescent="0.25">
      <c r="B47" s="45" t="s">
        <v>23</v>
      </c>
      <c r="C47" s="45"/>
      <c r="D47" s="45"/>
      <c r="E47" s="45"/>
      <c r="F47" s="45"/>
      <c r="G47" s="45"/>
      <c r="H47" s="45"/>
      <c r="U47" s="3"/>
      <c r="V47" s="3"/>
      <c r="W47" s="2"/>
      <c r="X47" s="3"/>
      <c r="Y47" s="2"/>
      <c r="Z47" s="2"/>
    </row>
    <row r="48" spans="2:35" x14ac:dyDescent="0.25">
      <c r="U48" s="3"/>
      <c r="V48" s="3"/>
      <c r="W48" s="2"/>
      <c r="X48" s="3"/>
      <c r="Y48" s="2"/>
      <c r="Z48" s="2"/>
    </row>
    <row r="49" spans="21:26" x14ac:dyDescent="0.25">
      <c r="U49" s="3"/>
      <c r="V49" s="3"/>
      <c r="W49" s="2"/>
      <c r="X49" s="3"/>
      <c r="Y49" s="2"/>
      <c r="Z49" s="2"/>
    </row>
  </sheetData>
  <sheetProtection formatCells="0" formatColumns="0" formatRows="0" insertColumns="0" insertRows="0" insertHyperlinks="0" deleteColumns="0" deleteRows="0" sort="0" autoFilter="0" pivotTables="0"/>
  <mergeCells count="9">
    <mergeCell ref="M1:N1"/>
    <mergeCell ref="R1:S1"/>
    <mergeCell ref="B2:H2"/>
    <mergeCell ref="U3:AA3"/>
    <mergeCell ref="B26:H26"/>
    <mergeCell ref="B27:H27"/>
    <mergeCell ref="B47:H47"/>
    <mergeCell ref="B1:H1"/>
    <mergeCell ref="J1:K1"/>
  </mergeCells>
  <conditionalFormatting sqref="C4:G4 C7:G7 C10:G10 C13:G13 C16:G16 C19:G19">
    <cfRule type="expression" dxfId="2" priority="3">
      <formula>OR(C6="Férié",C6="Bureau fermé",LEFT(C6,5)="Congé")</formula>
    </cfRule>
  </conditionalFormatting>
  <conditionalFormatting sqref="C5:G5 C8:G8 C11:G11 C14:G14 C17:G17 C20:G20">
    <cfRule type="expression" dxfId="1" priority="2">
      <formula>OR(C6="Férié",C6="Bureau fermé",LEFT(C6,5)="Congé")</formula>
    </cfRule>
  </conditionalFormatting>
  <conditionalFormatting sqref="C6:G6 C9:G9 C12:G12 C15:G15 C18:G18 C21:G21">
    <cfRule type="expression" dxfId="0" priority="1">
      <formula>OR(C6="Férié",C6="Bureau fermé",LEFT(C6,5)="Congé")</formula>
    </cfRule>
  </conditionalFormatting>
  <dataValidations count="1">
    <dataValidation type="list" allowBlank="1" showInputMessage="1" showErrorMessage="1" sqref="K3:K37">
      <formula1>Nom</formula1>
    </dataValidation>
  </dataValidations>
  <pageMargins left="0.7" right="0.7" top="0.75" bottom="0.75" header="0.3" footer="0.3"/>
  <pageSetup orientation="portrait" r:id="rId1"/>
  <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Calendrier</vt:lpstr>
      <vt:lpstr>Calendrier (2)</vt:lpstr>
      <vt:lpstr>'Calendrier (2)'!Nom</vt:lpstr>
      <vt:lpstr>Nom</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 Garceau</dc:creator>
  <cp:keywords/>
  <dc:description/>
  <cp:lastModifiedBy>Courtin</cp:lastModifiedBy>
  <cp:revision/>
  <dcterms:created xsi:type="dcterms:W3CDTF">2018-12-13T00:45:19Z</dcterms:created>
  <dcterms:modified xsi:type="dcterms:W3CDTF">2019-07-28T07:51:58Z</dcterms:modified>
  <cp:category/>
  <cp:contentStatus/>
</cp:coreProperties>
</file>