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76458A5D-C4FA-46D4-888B-B0223BD6E19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9" i="1" l="1"/>
  <c r="I31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43" i="1"/>
  <c r="D29" i="1"/>
  <c r="D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42" i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9" i="1"/>
  <c r="D20" i="1"/>
  <c r="D21" i="1"/>
  <c r="D22" i="1"/>
  <c r="D23" i="1"/>
  <c r="D24" i="1"/>
  <c r="D25" i="1"/>
  <c r="D26" i="1"/>
  <c r="D27" i="1"/>
  <c r="D28" i="1"/>
  <c r="D18" i="1"/>
  <c r="J4" i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I29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I20" i="1"/>
  <c r="I21" i="1"/>
  <c r="I22" i="1"/>
  <c r="I23" i="1"/>
  <c r="I24" i="1"/>
  <c r="I25" i="1"/>
  <c r="I26" i="1"/>
  <c r="I27" i="1"/>
  <c r="I28" i="1"/>
  <c r="I4" i="1"/>
  <c r="J67" i="1" l="1"/>
  <c r="J29" i="1"/>
  <c r="J17" i="1"/>
  <c r="J18" i="1" s="1"/>
  <c r="H69" i="1" l="1"/>
  <c r="H31" i="1"/>
  <c r="C69" i="1" l="1"/>
  <c r="C31" i="1"/>
  <c r="C71" i="1" l="1"/>
  <c r="E11" i="1"/>
  <c r="D69" i="1"/>
  <c r="D31" i="1"/>
  <c r="E4" i="1"/>
  <c r="F4" i="1" s="1"/>
  <c r="E5" i="1"/>
  <c r="E6" i="1"/>
  <c r="E7" i="1"/>
  <c r="E8" i="1"/>
  <c r="E9" i="1"/>
  <c r="E10" i="1"/>
  <c r="F5" i="1" l="1"/>
  <c r="F6" i="1" s="1"/>
  <c r="E31" i="1"/>
  <c r="E71" i="1" s="1"/>
  <c r="D71" i="1"/>
  <c r="F7" i="1" l="1"/>
  <c r="G5" i="1"/>
  <c r="G4" i="1"/>
  <c r="F8" i="1" l="1"/>
  <c r="G8" i="1" s="1"/>
  <c r="G6" i="1"/>
  <c r="F9" i="1" l="1"/>
  <c r="G9" i="1" s="1"/>
  <c r="F10" i="1"/>
  <c r="G7" i="1"/>
  <c r="F11" i="1" l="1"/>
  <c r="F12" i="1" s="1"/>
  <c r="G10" i="1"/>
  <c r="F13" i="1" l="1"/>
  <c r="F14" i="1"/>
  <c r="G11" i="1"/>
  <c r="F15" i="1" l="1"/>
  <c r="G12" i="1"/>
  <c r="F16" i="1" l="1"/>
  <c r="F17" i="1" s="1"/>
  <c r="G13" i="1"/>
  <c r="F18" i="1" l="1"/>
  <c r="G18" i="1" s="1"/>
  <c r="F19" i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G14" i="1"/>
  <c r="G15" i="1" l="1"/>
  <c r="G16" i="1" l="1"/>
  <c r="G17" i="1" l="1"/>
  <c r="G19" i="1" l="1"/>
  <c r="G20" i="1" l="1"/>
  <c r="G21" i="1" l="1"/>
  <c r="G22" i="1" l="1"/>
  <c r="G23" i="1" l="1"/>
  <c r="G24" i="1" l="1"/>
  <c r="G25" i="1" l="1"/>
  <c r="G26" i="1" l="1"/>
  <c r="G27" i="1" l="1"/>
  <c r="G28" i="1" l="1"/>
  <c r="G29" i="1" l="1"/>
  <c r="G31" i="1" s="1"/>
  <c r="F31" i="1"/>
  <c r="F42" i="1" l="1"/>
  <c r="F43" i="1" s="1"/>
  <c r="G43" i="1" s="1"/>
  <c r="F44" i="1" l="1"/>
  <c r="F45" i="1" s="1"/>
  <c r="G42" i="1"/>
  <c r="G44" i="1" l="1"/>
  <c r="F46" i="1"/>
  <c r="F47" i="1" s="1"/>
  <c r="F48" i="1" s="1"/>
  <c r="G45" i="1"/>
  <c r="F49" i="1" l="1"/>
  <c r="G46" i="1"/>
  <c r="F50" i="1" l="1"/>
  <c r="G47" i="1"/>
  <c r="F51" i="1" l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G48" i="1"/>
  <c r="G49" i="1" l="1"/>
  <c r="G50" i="1" l="1"/>
  <c r="G51" i="1" l="1"/>
  <c r="G52" i="1" l="1"/>
  <c r="G53" i="1" l="1"/>
  <c r="G54" i="1" l="1"/>
  <c r="G55" i="1" l="1"/>
  <c r="G56" i="1" l="1"/>
  <c r="G57" i="1" l="1"/>
  <c r="G58" i="1" l="1"/>
  <c r="G59" i="1" l="1"/>
  <c r="G60" i="1" l="1"/>
  <c r="G61" i="1" l="1"/>
  <c r="G62" i="1" l="1"/>
  <c r="G63" i="1" l="1"/>
  <c r="G64" i="1" l="1"/>
  <c r="G65" i="1" l="1"/>
  <c r="G66" i="1" l="1"/>
  <c r="G67" i="1" l="1"/>
  <c r="G69" i="1" s="1"/>
  <c r="G71" i="1" s="1"/>
  <c r="F69" i="1"/>
  <c r="F71" i="1" s="1"/>
</calcChain>
</file>

<file path=xl/sharedStrings.xml><?xml version="1.0" encoding="utf-8"?>
<sst xmlns="http://schemas.openxmlformats.org/spreadsheetml/2006/main" count="82" uniqueCount="73">
  <si>
    <t>Heures Supplémentaires</t>
  </si>
  <si>
    <t>Heures normales</t>
  </si>
  <si>
    <t>Heures travaillées</t>
  </si>
  <si>
    <t>Heures sup.</t>
  </si>
  <si>
    <t>Heures solidarité</t>
  </si>
  <si>
    <t>Compteur temps</t>
  </si>
  <si>
    <t>Heures payées</t>
  </si>
  <si>
    <t>Semaine 01</t>
  </si>
  <si>
    <t>Semaine 02</t>
  </si>
  <si>
    <t>Semaine 03</t>
  </si>
  <si>
    <t>Semaine 04</t>
  </si>
  <si>
    <t>Semaine 05</t>
  </si>
  <si>
    <t>Semaine 06</t>
  </si>
  <si>
    <t>Semaine 07</t>
  </si>
  <si>
    <t>Semaine 08</t>
  </si>
  <si>
    <t>Semaine 09</t>
  </si>
  <si>
    <t>Semaine 10</t>
  </si>
  <si>
    <t>Semaine 11</t>
  </si>
  <si>
    <t>Semaine 12</t>
  </si>
  <si>
    <t>Semaine 13</t>
  </si>
  <si>
    <t>Semaine 14</t>
  </si>
  <si>
    <t>Semaine 15</t>
  </si>
  <si>
    <t>Semaine 16</t>
  </si>
  <si>
    <t>Semaine 17</t>
  </si>
  <si>
    <t>Semaine 18</t>
  </si>
  <si>
    <t>Semaine 19</t>
  </si>
  <si>
    <t>Semaine 20</t>
  </si>
  <si>
    <t>Semaine 21</t>
  </si>
  <si>
    <t>Semaine 22</t>
  </si>
  <si>
    <t>Semaine 23</t>
  </si>
  <si>
    <t>Semaine 24</t>
  </si>
  <si>
    <t>Semaine 25</t>
  </si>
  <si>
    <t>Semaine 26</t>
  </si>
  <si>
    <r>
      <t>Total 1</t>
    </r>
    <r>
      <rPr>
        <b/>
        <sz val="8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semestre </t>
    </r>
  </si>
  <si>
    <t>Semaine 27</t>
  </si>
  <si>
    <t>Semaine 28</t>
  </si>
  <si>
    <t>Semaine 29</t>
  </si>
  <si>
    <t>Semaine 30</t>
  </si>
  <si>
    <t>Semaine 31</t>
  </si>
  <si>
    <t>Semaine 32</t>
  </si>
  <si>
    <t>Semaine 33</t>
  </si>
  <si>
    <t>Semaine 34</t>
  </si>
  <si>
    <t>Semaine 35</t>
  </si>
  <si>
    <t>Semaine 36</t>
  </si>
  <si>
    <t>Semaine 37</t>
  </si>
  <si>
    <t>Semaine 38</t>
  </si>
  <si>
    <t>Semaine 39</t>
  </si>
  <si>
    <t>Semaine 40</t>
  </si>
  <si>
    <t>Semaine 41</t>
  </si>
  <si>
    <t>Semaine 42</t>
  </si>
  <si>
    <t>Semaine 43</t>
  </si>
  <si>
    <t>Semaine 44</t>
  </si>
  <si>
    <t>Semaine 45</t>
  </si>
  <si>
    <t>Semaine 46</t>
  </si>
  <si>
    <t>Semaine 47</t>
  </si>
  <si>
    <t>Semaine 48</t>
  </si>
  <si>
    <t>Semaine 49</t>
  </si>
  <si>
    <t>Semaine 50</t>
  </si>
  <si>
    <t>Semaine 51</t>
  </si>
  <si>
    <t>Semaine 52</t>
  </si>
  <si>
    <r>
      <t>Total 2</t>
    </r>
    <r>
      <rPr>
        <b/>
        <sz val="8"/>
        <color theme="1"/>
        <rFont val="Calibri"/>
        <family val="2"/>
        <scheme val="minor"/>
      </rPr>
      <t xml:space="preserve">e </t>
    </r>
    <r>
      <rPr>
        <b/>
        <sz val="11"/>
        <color theme="1"/>
        <rFont val="Calibri"/>
        <family val="2"/>
        <scheme val="minor"/>
      </rPr>
      <t>semestre</t>
    </r>
  </si>
  <si>
    <t>Total annuel</t>
  </si>
  <si>
    <t>Heures prises</t>
  </si>
  <si>
    <t>35,00 - 3,00</t>
  </si>
  <si>
    <t>comment le recredité jusqu'à 35,00</t>
  </si>
  <si>
    <t>Heures négatives</t>
  </si>
  <si>
    <t>Négatif restant</t>
  </si>
  <si>
    <t>1 heure déduite des heures supp reste donc 2 à récupérer</t>
  </si>
  <si>
    <t>2h récupérées sur les heures supp - total à à récupéere repasse à 0</t>
  </si>
  <si>
    <t>Les 1,75 sont déduits des heures supp de la colonne D, le total à récupérer passe à 0</t>
  </si>
  <si>
    <t>1,5 h récupérées sur les heures sup reste 1,5 à récupérer en fin de 1er semestre</t>
  </si>
  <si>
    <t>1 heure négative, le total à récupérer passe à 2,5</t>
  </si>
  <si>
    <t>Les 2,5 sont récupérées sur les heures supp. Nouveau total à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</si>
</sst>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2" fontId="0" fillId="0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/>
    <xf numFmtId="0" fontId="0" fillId="0" borderId="7" xfId="0" applyBorder="1"/>
    <xf numFmtId="2" fontId="1" fillId="0" borderId="5" xfId="0" applyNumberFormat="1" applyFont="1" applyFill="1" applyBorder="1" applyAlignment="1">
      <alignment horizontal="center" vertical="center"/>
    </xf>
    <xf numFmtId="0" fontId="0" fillId="0" borderId="0" xfId="0" applyFont="1"/>
    <xf numFmtId="2" fontId="0" fillId="0" borderId="0" xfId="0" applyNumberFormat="1"/>
    <xf numFmtId="2" fontId="0" fillId="2" borderId="5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2" fontId="0" fillId="0" borderId="8" xfId="0" applyNumberFormat="1" applyBorder="1"/>
    <xf numFmtId="2" fontId="0" fillId="2" borderId="8" xfId="0" applyNumberForma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70</xdr:row>
      <xdr:rowOff>200025</xdr:rowOff>
    </xdr:from>
    <xdr:to>
      <xdr:col>8</xdr:col>
      <xdr:colOff>742950</xdr:colOff>
      <xdr:row>70</xdr:row>
      <xdr:rowOff>295275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 flipV="1">
          <a:off x="4400550" y="16878300"/>
          <a:ext cx="2381250" cy="952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685800</xdr:colOff>
      <xdr:row>70</xdr:row>
      <xdr:rowOff>304800</xdr:rowOff>
    </xdr:from>
    <xdr:to>
      <xdr:col>8</xdr:col>
      <xdr:colOff>676275</xdr:colOff>
      <xdr:row>72</xdr:row>
      <xdr:rowOff>142875</xdr:rowOff>
    </xdr:to>
    <xdr:cxnSp macro="">
      <xdr:nvCxnSpPr>
        <xdr:cNvPr id="13" name="Connecteur droit avec flèch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 flipV="1">
          <a:off x="4438650" y="16983075"/>
          <a:ext cx="2276475" cy="4095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K73"/>
  <sheetViews>
    <sheetView showZeros="0" tabSelected="1" topLeftCell="A25" zoomScaleNormal="100" workbookViewId="0">
      <selection activeCell="M51" sqref="M51"/>
    </sheetView>
  </sheetViews>
  <sheetFormatPr baseColWidth="10" defaultRowHeight="15" x14ac:dyDescent="0.25"/>
  <cols>
    <col min="1" max="1" width="12.7109375" customWidth="1"/>
    <col min="2" max="4" width="10.7109375" customWidth="1"/>
    <col min="6" max="6" width="11.42578125" customWidth="1"/>
    <col min="8" max="9" width="11.42578125" style="36"/>
  </cols>
  <sheetData>
    <row r="1" spans="1:10" ht="30" customHeight="1" thickBot="1" x14ac:dyDescent="0.3">
      <c r="A1" s="23" t="s">
        <v>0</v>
      </c>
      <c r="B1" s="24"/>
      <c r="C1" s="24"/>
      <c r="D1" s="24"/>
      <c r="E1" s="24"/>
      <c r="F1" s="24"/>
      <c r="G1" s="25"/>
    </row>
    <row r="2" spans="1:10" ht="30" customHeight="1" thickBot="1" x14ac:dyDescent="0.3">
      <c r="A2" s="1"/>
      <c r="B2" s="1"/>
      <c r="C2" s="1"/>
      <c r="D2" s="1"/>
    </row>
    <row r="3" spans="1:10" ht="39.950000000000003" customHeight="1" thickBot="1" x14ac:dyDescent="0.3">
      <c r="A3" s="2"/>
      <c r="B3" s="3" t="s">
        <v>1</v>
      </c>
      <c r="C3" s="3" t="s">
        <v>2</v>
      </c>
      <c r="D3" s="3" t="s">
        <v>3</v>
      </c>
      <c r="E3" s="4" t="s">
        <v>4</v>
      </c>
      <c r="F3" s="3" t="s">
        <v>5</v>
      </c>
      <c r="G3" s="27" t="s">
        <v>6</v>
      </c>
      <c r="H3" s="30" t="s">
        <v>62</v>
      </c>
      <c r="I3" s="40" t="s">
        <v>65</v>
      </c>
      <c r="J3" s="41" t="s">
        <v>66</v>
      </c>
    </row>
    <row r="4" spans="1:10" ht="17.100000000000001" customHeight="1" thickBot="1" x14ac:dyDescent="0.3">
      <c r="A4" s="5" t="s">
        <v>7</v>
      </c>
      <c r="B4" s="6"/>
      <c r="C4" s="7"/>
      <c r="D4" s="8" t="str">
        <f t="shared" ref="D4:D17" si="0">IF($C4&gt;$B4,$C4-$B4-MIN(J3,$C4-$B4),"")</f>
        <v/>
      </c>
      <c r="E4" s="9" t="str">
        <f>IF(SUM(D$3:D3)&gt;=7,0,IF(SUM(D$3:D4)&gt;7,7-SUM(D$3:D3),D4))</f>
        <v/>
      </c>
      <c r="F4" s="10">
        <f>IF(OR(D4=E4,SUM(F$3:F3)=35),0,MIN(35-(SUM(F$3:F3)+SUM(H$4:H4)),D4-E4,2))</f>
        <v>0</v>
      </c>
      <c r="G4" s="28">
        <f>IFERROR(D4-SUM(E4:F4),0)</f>
        <v>0</v>
      </c>
      <c r="H4" s="31"/>
      <c r="I4" s="37">
        <f>IF(B4&gt;C4,B4-C4,0)</f>
        <v>0</v>
      </c>
      <c r="J4" s="33">
        <f>I4</f>
        <v>0</v>
      </c>
    </row>
    <row r="5" spans="1:10" ht="17.100000000000001" customHeight="1" thickBot="1" x14ac:dyDescent="0.3">
      <c r="A5" s="5" t="s">
        <v>8</v>
      </c>
      <c r="B5" s="6">
        <v>35</v>
      </c>
      <c r="C5" s="7">
        <v>35.25</v>
      </c>
      <c r="D5" s="8">
        <f t="shared" si="0"/>
        <v>0.25</v>
      </c>
      <c r="E5" s="9">
        <f>IF(SUM(D$3:D4)&gt;=7,0,IF(SUM(D$3:D5)&gt;7,7-SUM(D$3:D4),D5))</f>
        <v>0.25</v>
      </c>
      <c r="F5" s="10">
        <f>IF(OR(D5=E5,SUM(F$3:F4)=35),0,MIN(35-(SUM(F$3:F4)+SUM(H$4:H5)),D5-E5,2))</f>
        <v>0</v>
      </c>
      <c r="G5" s="28">
        <f t="shared" ref="G5:G29" si="1">IFERROR(D5-SUM(E5:F5),0)</f>
        <v>0</v>
      </c>
      <c r="H5" s="31"/>
      <c r="I5" s="37">
        <f t="shared" ref="I5:I29" si="2">IF(B5&gt;C5,B5-C5,0)</f>
        <v>0</v>
      </c>
      <c r="J5" s="33">
        <f t="shared" ref="J4:J16" si="3">J4+I5-IF(B5&lt;C5,MIN(C5-B5,J4+I5),0)</f>
        <v>0</v>
      </c>
    </row>
    <row r="6" spans="1:10" ht="17.100000000000001" customHeight="1" thickBot="1" x14ac:dyDescent="0.3">
      <c r="A6" s="5" t="s">
        <v>9</v>
      </c>
      <c r="B6" s="6">
        <v>28</v>
      </c>
      <c r="C6" s="7">
        <v>28.25</v>
      </c>
      <c r="D6" s="8">
        <f t="shared" si="0"/>
        <v>0.25</v>
      </c>
      <c r="E6" s="9">
        <f>IF(SUM(D$3:D5)&gt;=7,0,IF(SUM(D$3:D6)&gt;7,7-SUM(D$3:D5),D6))</f>
        <v>0.25</v>
      </c>
      <c r="F6" s="10">
        <f>IF(OR(D6=E6,SUM(F$3:F5)=35),0,MIN(35-(SUM(F$3:F5)+SUM(H$4:H6)),D6-E6,2))</f>
        <v>0</v>
      </c>
      <c r="G6" s="28">
        <f t="shared" si="1"/>
        <v>0</v>
      </c>
      <c r="H6" s="31"/>
      <c r="I6" s="37">
        <f t="shared" si="2"/>
        <v>0</v>
      </c>
      <c r="J6" s="33">
        <f t="shared" si="3"/>
        <v>0</v>
      </c>
    </row>
    <row r="7" spans="1:10" ht="17.100000000000001" customHeight="1" thickBot="1" x14ac:dyDescent="0.3">
      <c r="A7" s="5" t="s">
        <v>10</v>
      </c>
      <c r="B7" s="6">
        <v>35</v>
      </c>
      <c r="C7" s="7">
        <v>36.17</v>
      </c>
      <c r="D7" s="8">
        <f t="shared" si="0"/>
        <v>1.1700000000000017</v>
      </c>
      <c r="E7" s="9">
        <f>IF(SUM(D$3:D6)&gt;=7,0,IF(SUM(D$3:D7)&gt;7,7-SUM(D$3:D6),D7))</f>
        <v>1.1700000000000017</v>
      </c>
      <c r="F7" s="10">
        <f>IF(OR(D7=E7,SUM(F$3:F6)=35),0,MIN(35-(SUM(F$3:F6)+SUM(H$4:H7)),D7-E7,2))</f>
        <v>0</v>
      </c>
      <c r="G7" s="28">
        <f t="shared" si="1"/>
        <v>0</v>
      </c>
      <c r="H7" s="31"/>
      <c r="I7" s="37">
        <f t="shared" si="2"/>
        <v>0</v>
      </c>
      <c r="J7" s="33">
        <f t="shared" si="3"/>
        <v>0</v>
      </c>
    </row>
    <row r="8" spans="1:10" ht="17.100000000000001" customHeight="1" thickBot="1" x14ac:dyDescent="0.3">
      <c r="A8" s="5" t="s">
        <v>11</v>
      </c>
      <c r="B8" s="6"/>
      <c r="C8" s="7"/>
      <c r="D8" s="8" t="str">
        <f t="shared" si="0"/>
        <v/>
      </c>
      <c r="E8" s="9" t="str">
        <f>IF(SUM(D$3:D7)&gt;=7,0,IF(SUM(D$3:D8)&gt;7,7-SUM(D$3:D7),D8))</f>
        <v/>
      </c>
      <c r="F8" s="10">
        <f>IF(OR(D8=E8,SUM(F$3:F7)=35),0,MIN(35-(SUM(F$3:F7)+SUM(H$4:H8)),D8-E8,2))</f>
        <v>0</v>
      </c>
      <c r="G8" s="28">
        <f t="shared" si="1"/>
        <v>0</v>
      </c>
      <c r="H8" s="31"/>
      <c r="I8" s="37">
        <f t="shared" si="2"/>
        <v>0</v>
      </c>
      <c r="J8" s="33">
        <f t="shared" si="3"/>
        <v>0</v>
      </c>
    </row>
    <row r="9" spans="1:10" ht="17.100000000000001" customHeight="1" thickBot="1" x14ac:dyDescent="0.3">
      <c r="A9" s="5" t="s">
        <v>12</v>
      </c>
      <c r="B9" s="6">
        <v>35</v>
      </c>
      <c r="C9" s="7">
        <v>36.33</v>
      </c>
      <c r="D9" s="8">
        <f t="shared" si="0"/>
        <v>1.3299999999999983</v>
      </c>
      <c r="E9" s="9">
        <f>IF(SUM(D$3:D8)&gt;=7,0,IF(SUM(D$3:D9)&gt;7,7-SUM(D$3:D8),D9))</f>
        <v>1.3299999999999983</v>
      </c>
      <c r="F9" s="10">
        <f>IF(OR(D9=E9,SUM(F$3:F8)=35),0,MIN(35-(SUM(F$3:F8)+SUM(H$4:H9)),D9-E9,2))</f>
        <v>0</v>
      </c>
      <c r="G9" s="28">
        <f t="shared" si="1"/>
        <v>0</v>
      </c>
      <c r="H9" s="31"/>
      <c r="I9" s="37">
        <f t="shared" si="2"/>
        <v>0</v>
      </c>
      <c r="J9" s="33">
        <f t="shared" si="3"/>
        <v>0</v>
      </c>
    </row>
    <row r="10" spans="1:10" ht="17.100000000000001" customHeight="1" thickBot="1" x14ac:dyDescent="0.3">
      <c r="A10" s="5" t="s">
        <v>13</v>
      </c>
      <c r="B10" s="6">
        <v>35</v>
      </c>
      <c r="C10" s="7">
        <v>37.33</v>
      </c>
      <c r="D10" s="8">
        <f t="shared" si="0"/>
        <v>2.3299999999999983</v>
      </c>
      <c r="E10" s="9">
        <f>IF(SUM(D$3:D9)&gt;=7,0,IF(SUM(D$3:D10)&gt;7,7-SUM(D$3:D9),D10))</f>
        <v>2.3299999999999983</v>
      </c>
      <c r="F10" s="10">
        <f>IF(OR(D10=E10,SUM(F$3:F9)=35),0,MIN(35-(SUM(F$3:F9)+SUM(H$4:H10)),D10-E10,2))</f>
        <v>0</v>
      </c>
      <c r="G10" s="28">
        <f t="shared" si="1"/>
        <v>0</v>
      </c>
      <c r="H10" s="31"/>
      <c r="I10" s="37">
        <f t="shared" si="2"/>
        <v>0</v>
      </c>
      <c r="J10" s="33">
        <f t="shared" si="3"/>
        <v>0</v>
      </c>
    </row>
    <row r="11" spans="1:10" ht="17.100000000000001" customHeight="1" thickBot="1" x14ac:dyDescent="0.3">
      <c r="A11" s="5" t="s">
        <v>14</v>
      </c>
      <c r="B11" s="6">
        <v>35</v>
      </c>
      <c r="C11" s="7">
        <v>37.42</v>
      </c>
      <c r="D11" s="8">
        <f t="shared" si="0"/>
        <v>2.4200000000000017</v>
      </c>
      <c r="E11" s="9">
        <f>IF(SUM(D$3:D10)&gt;=7,0,IF(SUM(D$3:D11)&gt;7,7-SUM(D$3:D10),D11))</f>
        <v>1.6700000000000017</v>
      </c>
      <c r="F11" s="10">
        <f>IF(OR(D11=E11,SUM(F$3:F10)=35),0,MIN(35-(SUM(F$3:F10)+SUM(H$4:H11)),D11-E11,2))</f>
        <v>0.75</v>
      </c>
      <c r="G11" s="28">
        <f t="shared" si="1"/>
        <v>0</v>
      </c>
      <c r="H11" s="31"/>
      <c r="I11" s="37">
        <f t="shared" si="2"/>
        <v>0</v>
      </c>
      <c r="J11" s="33">
        <f t="shared" si="3"/>
        <v>0</v>
      </c>
    </row>
    <row r="12" spans="1:10" ht="17.100000000000001" customHeight="1" thickBot="1" x14ac:dyDescent="0.3">
      <c r="A12" s="5" t="s">
        <v>15</v>
      </c>
      <c r="B12" s="6">
        <v>35</v>
      </c>
      <c r="C12" s="7">
        <v>42.08</v>
      </c>
      <c r="D12" s="8">
        <f t="shared" si="0"/>
        <v>7.0799999999999983</v>
      </c>
      <c r="E12" s="9"/>
      <c r="F12" s="10">
        <f>IF(OR(D12=E12,SUM(F$3:F11)=35),0,MIN(35-(SUM(F$3:F11)+SUM(H$4:H12)),D12-E12,2))</f>
        <v>2</v>
      </c>
      <c r="G12" s="28">
        <f t="shared" si="1"/>
        <v>5.0799999999999983</v>
      </c>
      <c r="H12" s="31"/>
      <c r="I12" s="37">
        <f t="shared" si="2"/>
        <v>0</v>
      </c>
      <c r="J12" s="33">
        <f t="shared" si="3"/>
        <v>0</v>
      </c>
    </row>
    <row r="13" spans="1:10" ht="17.100000000000001" customHeight="1" thickBot="1" x14ac:dyDescent="0.3">
      <c r="A13" s="5" t="s">
        <v>16</v>
      </c>
      <c r="B13" s="6"/>
      <c r="C13" s="7"/>
      <c r="D13" s="8" t="str">
        <f t="shared" si="0"/>
        <v/>
      </c>
      <c r="E13" s="9"/>
      <c r="F13" s="10">
        <f>IF(OR(D13=E13,SUM(F$3:F12)=35),0,MIN(35-(SUM(F$3:F12)+SUM(H$4:H13)),D13-E13,2))</f>
        <v>0</v>
      </c>
      <c r="G13" s="28">
        <f t="shared" si="1"/>
        <v>0</v>
      </c>
      <c r="H13" s="31"/>
      <c r="I13" s="37">
        <f t="shared" si="2"/>
        <v>0</v>
      </c>
      <c r="J13" s="33">
        <f t="shared" si="3"/>
        <v>0</v>
      </c>
    </row>
    <row r="14" spans="1:10" ht="17.100000000000001" customHeight="1" thickBot="1" x14ac:dyDescent="0.3">
      <c r="A14" s="5" t="s">
        <v>17</v>
      </c>
      <c r="B14" s="6">
        <v>35</v>
      </c>
      <c r="C14" s="7">
        <v>40.5</v>
      </c>
      <c r="D14" s="8">
        <f t="shared" si="0"/>
        <v>5.5</v>
      </c>
      <c r="E14" s="9"/>
      <c r="F14" s="10">
        <f>IF(OR(D14=E14,SUM(F$3:F13)=35),0,MIN(35-(SUM(F$3:F13)+SUM(H$4:H14)),D14-E14,2))</f>
        <v>2</v>
      </c>
      <c r="G14" s="28">
        <f t="shared" si="1"/>
        <v>3.5</v>
      </c>
      <c r="H14" s="31"/>
      <c r="I14" s="37">
        <f t="shared" si="2"/>
        <v>0</v>
      </c>
      <c r="J14" s="33">
        <f t="shared" si="3"/>
        <v>0</v>
      </c>
    </row>
    <row r="15" spans="1:10" ht="17.100000000000001" customHeight="1" thickBot="1" x14ac:dyDescent="0.3">
      <c r="A15" s="5" t="s">
        <v>18</v>
      </c>
      <c r="B15" s="6">
        <v>35</v>
      </c>
      <c r="C15" s="7">
        <v>41.92</v>
      </c>
      <c r="D15" s="8">
        <f t="shared" si="0"/>
        <v>6.9200000000000017</v>
      </c>
      <c r="E15" s="9"/>
      <c r="F15" s="10">
        <f>IF(OR(D15=E15,SUM(F$3:F14)=35),0,MIN(35-(SUM(F$3:F14)+SUM(H$4:H15)),D15-E15,2))</f>
        <v>2</v>
      </c>
      <c r="G15" s="28">
        <f t="shared" si="1"/>
        <v>4.9200000000000017</v>
      </c>
      <c r="H15" s="31"/>
      <c r="I15" s="37">
        <f t="shared" si="2"/>
        <v>0</v>
      </c>
      <c r="J15" s="33">
        <f t="shared" si="3"/>
        <v>0</v>
      </c>
    </row>
    <row r="16" spans="1:10" ht="17.100000000000001" customHeight="1" thickBot="1" x14ac:dyDescent="0.3">
      <c r="A16" s="5" t="s">
        <v>19</v>
      </c>
      <c r="B16" s="6">
        <v>35</v>
      </c>
      <c r="C16" s="7">
        <v>40.92</v>
      </c>
      <c r="D16" s="8">
        <f t="shared" si="0"/>
        <v>5.9200000000000017</v>
      </c>
      <c r="E16" s="9"/>
      <c r="F16" s="10">
        <f>IF(OR(D16=E16,SUM(F$3:F15)=35),0,MIN(35-(SUM(F$3:F15)+SUM(H$4:H16)),D16-E16,2))</f>
        <v>2</v>
      </c>
      <c r="G16" s="28">
        <f t="shared" si="1"/>
        <v>3.9200000000000017</v>
      </c>
      <c r="H16" s="31"/>
      <c r="I16" s="37">
        <f t="shared" si="2"/>
        <v>0</v>
      </c>
      <c r="J16" s="33">
        <f t="shared" si="3"/>
        <v>0</v>
      </c>
    </row>
    <row r="17" spans="1:11" ht="17.100000000000001" customHeight="1" thickBot="1" x14ac:dyDescent="0.3">
      <c r="A17" s="5" t="s">
        <v>20</v>
      </c>
      <c r="B17" s="6">
        <v>28</v>
      </c>
      <c r="C17" s="7">
        <v>26.25</v>
      </c>
      <c r="D17" s="8" t="str">
        <f t="shared" si="0"/>
        <v/>
      </c>
      <c r="E17" s="9"/>
      <c r="F17" s="10">
        <f>IF(OR(D17=E17,SUM(F$3:F16)=35),0,MIN(35-(SUM(F$3:F16)+SUM(H$4:H17)),D17-E17,2))</f>
        <v>0</v>
      </c>
      <c r="G17" s="28">
        <f t="shared" si="1"/>
        <v>0</v>
      </c>
      <c r="H17" s="31"/>
      <c r="I17" s="37">
        <f t="shared" si="2"/>
        <v>1.75</v>
      </c>
      <c r="J17" s="33">
        <f>J16+I17-IF(B17&lt;C17,MIN(C17-B17,J16+I17),0)</f>
        <v>1.75</v>
      </c>
    </row>
    <row r="18" spans="1:11" ht="17.100000000000001" customHeight="1" thickBot="1" x14ac:dyDescent="0.3">
      <c r="A18" s="5" t="s">
        <v>21</v>
      </c>
      <c r="B18" s="6">
        <v>35</v>
      </c>
      <c r="C18" s="7">
        <v>37.42</v>
      </c>
      <c r="D18" s="8">
        <f>IF($C18&gt;$B18,$C18-$B18-MIN(J17,$C18-$B18),"")</f>
        <v>0.67000000000000171</v>
      </c>
      <c r="E18" s="9"/>
      <c r="F18" s="10">
        <f>IF(OR(D18=E18,SUM(F$3:F17)=35),0,MIN(35-(SUM(F$3:F17)+SUM(H$4:H18)),D18-E18,2))</f>
        <v>0.67000000000000171</v>
      </c>
      <c r="G18" s="28">
        <f t="shared" si="1"/>
        <v>0</v>
      </c>
      <c r="H18" s="31"/>
      <c r="I18" s="37">
        <f t="shared" si="2"/>
        <v>0</v>
      </c>
      <c r="J18" s="33">
        <f>J17+I18-IF(B18&lt;C18,MIN(C18-B18,J17+I18),0)</f>
        <v>0</v>
      </c>
      <c r="K18" s="42" t="s">
        <v>69</v>
      </c>
    </row>
    <row r="19" spans="1:11" ht="17.100000000000001" customHeight="1" thickBot="1" x14ac:dyDescent="0.3">
      <c r="A19" s="5" t="s">
        <v>22</v>
      </c>
      <c r="B19" s="6">
        <v>35</v>
      </c>
      <c r="C19" s="7">
        <v>32</v>
      </c>
      <c r="D19" s="8" t="str">
        <f t="shared" ref="D19:D29" si="4">IF($C19&gt;$B19,$C19-$B19-MIN(J18,$C19-$B19),"")</f>
        <v/>
      </c>
      <c r="E19" s="9"/>
      <c r="F19" s="10">
        <f>IF(OR(D19=E19,SUM(F$3:F18)=35),0,MIN(35-(SUM(F$3:F18)+SUM(H$4:H19)),D19-E19,2))</f>
        <v>0</v>
      </c>
      <c r="G19" s="28">
        <f t="shared" si="1"/>
        <v>0</v>
      </c>
      <c r="H19" s="31"/>
      <c r="I19" s="37">
        <f t="shared" si="2"/>
        <v>3</v>
      </c>
      <c r="J19" s="33">
        <f t="shared" ref="J19:J29" si="5">J18+I19-IF(B19&lt;C19,MIN(C19-B19,J18+I19),0)</f>
        <v>3</v>
      </c>
      <c r="K19" s="42"/>
    </row>
    <row r="20" spans="1:11" ht="17.100000000000001" customHeight="1" thickBot="1" x14ac:dyDescent="0.3">
      <c r="A20" s="5" t="s">
        <v>23</v>
      </c>
      <c r="B20" s="6">
        <v>28</v>
      </c>
      <c r="C20" s="7">
        <v>28</v>
      </c>
      <c r="D20" s="8" t="str">
        <f t="shared" si="4"/>
        <v/>
      </c>
      <c r="E20" s="9"/>
      <c r="F20" s="10">
        <f>IF(OR(D20=E20,SUM(F$3:F19)=35),0,MIN(35-(SUM(F$3:F19)+SUM(H$4:H20)),D20-E20,2))</f>
        <v>0</v>
      </c>
      <c r="G20" s="28">
        <f t="shared" si="1"/>
        <v>0</v>
      </c>
      <c r="H20" s="31"/>
      <c r="I20" s="37">
        <f t="shared" si="2"/>
        <v>0</v>
      </c>
      <c r="J20" s="33">
        <f t="shared" si="5"/>
        <v>3</v>
      </c>
      <c r="K20" s="42"/>
    </row>
    <row r="21" spans="1:11" ht="17.100000000000001" customHeight="1" thickBot="1" x14ac:dyDescent="0.3">
      <c r="A21" s="5" t="s">
        <v>24</v>
      </c>
      <c r="B21" s="6">
        <v>28</v>
      </c>
      <c r="C21" s="7">
        <v>29</v>
      </c>
      <c r="D21" s="8">
        <f t="shared" si="4"/>
        <v>0</v>
      </c>
      <c r="E21" s="9"/>
      <c r="F21" s="10">
        <f>IF(OR(D21=E21,SUM(F$3:F20)=35),0,MIN(35-(SUM(F$3:F20)+SUM(H$4:H21)),D21-E21,2))</f>
        <v>0</v>
      </c>
      <c r="G21" s="28">
        <f t="shared" si="1"/>
        <v>0</v>
      </c>
      <c r="H21" s="31"/>
      <c r="I21" s="37">
        <f t="shared" si="2"/>
        <v>0</v>
      </c>
      <c r="J21" s="33">
        <f t="shared" si="5"/>
        <v>2</v>
      </c>
      <c r="K21" s="42" t="s">
        <v>67</v>
      </c>
    </row>
    <row r="22" spans="1:11" ht="17.100000000000001" customHeight="1" thickBot="1" x14ac:dyDescent="0.3">
      <c r="A22" s="5" t="s">
        <v>25</v>
      </c>
      <c r="B22" s="6">
        <v>28</v>
      </c>
      <c r="C22" s="7">
        <v>30.83</v>
      </c>
      <c r="D22" s="8">
        <f t="shared" si="4"/>
        <v>0.82999999999999829</v>
      </c>
      <c r="E22" s="9"/>
      <c r="F22" s="10">
        <f>IF(OR(D22=E22,SUM(F$3:F21)=35),0,MIN(35-(SUM(F$3:F21)+SUM(H$4:H22)),D22-E22,2))</f>
        <v>0.82999999999999829</v>
      </c>
      <c r="G22" s="28">
        <f t="shared" si="1"/>
        <v>0</v>
      </c>
      <c r="H22" s="31"/>
      <c r="I22" s="37">
        <f t="shared" si="2"/>
        <v>0</v>
      </c>
      <c r="J22" s="33">
        <f t="shared" si="5"/>
        <v>0</v>
      </c>
      <c r="K22" s="42" t="s">
        <v>68</v>
      </c>
    </row>
    <row r="23" spans="1:11" ht="17.100000000000001" customHeight="1" thickBot="1" x14ac:dyDescent="0.3">
      <c r="A23" s="5" t="s">
        <v>26</v>
      </c>
      <c r="B23" s="6">
        <v>35</v>
      </c>
      <c r="C23" s="7">
        <v>42.58</v>
      </c>
      <c r="D23" s="8">
        <f t="shared" si="4"/>
        <v>7.5799999999999983</v>
      </c>
      <c r="E23" s="9"/>
      <c r="F23" s="10">
        <f>IF(OR(D23=E23,SUM(F$3:F22)=35),0,MIN(35-(SUM(F$3:F22)+SUM(H$4:H23)),D23-E23,2))</f>
        <v>2</v>
      </c>
      <c r="G23" s="28">
        <f t="shared" si="1"/>
        <v>5.5799999999999983</v>
      </c>
      <c r="H23" s="31"/>
      <c r="I23" s="37">
        <f t="shared" si="2"/>
        <v>0</v>
      </c>
      <c r="J23" s="33">
        <f t="shared" si="5"/>
        <v>0</v>
      </c>
    </row>
    <row r="24" spans="1:11" ht="17.100000000000001" customHeight="1" thickBot="1" x14ac:dyDescent="0.3">
      <c r="A24" s="5" t="s">
        <v>27</v>
      </c>
      <c r="B24" s="6">
        <v>35</v>
      </c>
      <c r="C24" s="7">
        <v>37.33</v>
      </c>
      <c r="D24" s="8">
        <f t="shared" si="4"/>
        <v>2.3299999999999983</v>
      </c>
      <c r="E24" s="9"/>
      <c r="F24" s="10">
        <f>IF(OR(D24=E24,SUM(F$3:F23)=35),0,MIN(35-(SUM(F$3:F23)+SUM(H$4:H24)),D24-E24,2))</f>
        <v>2</v>
      </c>
      <c r="G24" s="28">
        <f t="shared" si="1"/>
        <v>0.32999999999999829</v>
      </c>
      <c r="H24" s="31"/>
      <c r="I24" s="37">
        <f t="shared" si="2"/>
        <v>0</v>
      </c>
      <c r="J24" s="33">
        <f t="shared" si="5"/>
        <v>0</v>
      </c>
      <c r="K24" s="42"/>
    </row>
    <row r="25" spans="1:11" ht="17.100000000000001" customHeight="1" thickBot="1" x14ac:dyDescent="0.3">
      <c r="A25" s="5" t="s">
        <v>28</v>
      </c>
      <c r="B25" s="6">
        <v>35</v>
      </c>
      <c r="C25" s="7">
        <v>45</v>
      </c>
      <c r="D25" s="8">
        <f t="shared" si="4"/>
        <v>10</v>
      </c>
      <c r="E25" s="9"/>
      <c r="F25" s="10">
        <f>IF(OR(D25=E25,SUM(F$3:F24)=35),0,MIN(35-(SUM(F$3:F24)+SUM(H$4:H25)),D25-E25,2))</f>
        <v>2</v>
      </c>
      <c r="G25" s="29">
        <f t="shared" si="1"/>
        <v>8</v>
      </c>
      <c r="H25" s="31"/>
      <c r="I25" s="37">
        <f t="shared" si="2"/>
        <v>0</v>
      </c>
      <c r="J25" s="33">
        <f t="shared" si="5"/>
        <v>0</v>
      </c>
      <c r="K25" s="42"/>
    </row>
    <row r="26" spans="1:11" ht="17.100000000000001" customHeight="1" thickBot="1" x14ac:dyDescent="0.3">
      <c r="A26" s="5" t="s">
        <v>29</v>
      </c>
      <c r="B26" s="6">
        <v>35</v>
      </c>
      <c r="C26" s="7">
        <v>45</v>
      </c>
      <c r="D26" s="8">
        <f t="shared" si="4"/>
        <v>10</v>
      </c>
      <c r="E26" s="9"/>
      <c r="F26" s="10">
        <f>IF(OR(D26=E26,SUM(F$3:F25)=35),0,MIN(35-(SUM(F$3:F25)+SUM(H$4:H26)),D26-E26,2))</f>
        <v>2</v>
      </c>
      <c r="G26" s="29">
        <f t="shared" si="1"/>
        <v>8</v>
      </c>
      <c r="H26" s="31"/>
      <c r="I26" s="37">
        <f t="shared" si="2"/>
        <v>0</v>
      </c>
      <c r="J26" s="33">
        <f t="shared" si="5"/>
        <v>0</v>
      </c>
      <c r="K26" s="42"/>
    </row>
    <row r="27" spans="1:11" ht="17.100000000000001" customHeight="1" thickBot="1" x14ac:dyDescent="0.3">
      <c r="A27" s="5" t="s">
        <v>30</v>
      </c>
      <c r="B27" s="6">
        <v>35</v>
      </c>
      <c r="C27" s="7">
        <v>45</v>
      </c>
      <c r="D27" s="8">
        <f t="shared" si="4"/>
        <v>10</v>
      </c>
      <c r="E27" s="9"/>
      <c r="F27" s="10">
        <f>IF(OR(D27=E27,SUM(F$3:F26)=35),0,MIN(35-(SUM(F$3:F26)+SUM(H$4:H27)),D27-E27,2))</f>
        <v>2</v>
      </c>
      <c r="G27" s="29">
        <f t="shared" si="1"/>
        <v>8</v>
      </c>
      <c r="H27" s="31"/>
      <c r="I27" s="37">
        <f t="shared" si="2"/>
        <v>0</v>
      </c>
      <c r="J27" s="33">
        <f t="shared" si="5"/>
        <v>0</v>
      </c>
      <c r="K27" s="42"/>
    </row>
    <row r="28" spans="1:11" ht="17.100000000000001" customHeight="1" thickBot="1" x14ac:dyDescent="0.3">
      <c r="A28" s="5" t="s">
        <v>31</v>
      </c>
      <c r="B28" s="6">
        <v>35</v>
      </c>
      <c r="C28" s="7">
        <v>32</v>
      </c>
      <c r="D28" s="8" t="str">
        <f t="shared" si="4"/>
        <v/>
      </c>
      <c r="E28" s="9"/>
      <c r="F28" s="10">
        <f>IF(OR(D28=E28,SUM(F$3:F27)=35),0,MIN(35-(SUM(F$3:F27)+SUM(H$4:H28)),D28-E28,2))</f>
        <v>0</v>
      </c>
      <c r="G28" s="29">
        <f t="shared" si="1"/>
        <v>0</v>
      </c>
      <c r="H28" s="31"/>
      <c r="I28" s="37">
        <f t="shared" si="2"/>
        <v>3</v>
      </c>
      <c r="J28" s="33">
        <f t="shared" si="5"/>
        <v>3</v>
      </c>
      <c r="K28" s="42"/>
    </row>
    <row r="29" spans="1:11" ht="17.100000000000001" customHeight="1" thickBot="1" x14ac:dyDescent="0.3">
      <c r="A29" s="5" t="s">
        <v>32</v>
      </c>
      <c r="B29" s="6">
        <v>35</v>
      </c>
      <c r="C29" s="7">
        <v>36.5</v>
      </c>
      <c r="D29" s="8">
        <f>IF($C29&gt;$B29,$C29-$B29-MIN(J28,$C29-$B29),"")</f>
        <v>0</v>
      </c>
      <c r="E29" s="9"/>
      <c r="F29" s="10">
        <f>IF(OR(D29=E29,SUM(F$3:F28)=35),0,MIN(35-(SUM(F$3:F28)+SUM(H$4:H29)),D29-E29,2))</f>
        <v>0</v>
      </c>
      <c r="G29" s="29">
        <f t="shared" si="1"/>
        <v>0</v>
      </c>
      <c r="H29" s="31"/>
      <c r="I29" s="37">
        <f t="shared" si="2"/>
        <v>0</v>
      </c>
      <c r="J29" s="33">
        <f t="shared" si="5"/>
        <v>1.5</v>
      </c>
      <c r="K29" s="42" t="s">
        <v>70</v>
      </c>
    </row>
    <row r="30" spans="1:11" ht="30" customHeight="1" thickBot="1" x14ac:dyDescent="0.3">
      <c r="A30" s="1"/>
      <c r="B30" s="11"/>
      <c r="C30" s="12"/>
      <c r="D30" s="12"/>
      <c r="J30" s="21"/>
      <c r="K30" s="42"/>
    </row>
    <row r="31" spans="1:11" ht="30" customHeight="1" thickBot="1" x14ac:dyDescent="0.3">
      <c r="A31" s="26" t="s">
        <v>33</v>
      </c>
      <c r="B31" s="26"/>
      <c r="C31" s="13">
        <f t="shared" ref="C31" si="6">SUM(C4:C29)</f>
        <v>843.08000000000015</v>
      </c>
      <c r="D31" s="13">
        <f>SUM(D4:D29)</f>
        <v>74.58</v>
      </c>
      <c r="E31" s="14">
        <f>SUM(E4:E29)</f>
        <v>7</v>
      </c>
      <c r="F31" s="15">
        <f>SUM(F4:F29)</f>
        <v>20.25</v>
      </c>
      <c r="G31" s="14">
        <f>SUM(G4:G29)</f>
        <v>47.33</v>
      </c>
      <c r="H31" s="14">
        <f>SUM(H4:H29)</f>
        <v>0</v>
      </c>
      <c r="I31" s="14">
        <f>SUM(I4:I29)</f>
        <v>7.75</v>
      </c>
      <c r="J31" s="21"/>
      <c r="K31" s="42"/>
    </row>
    <row r="32" spans="1:11" x14ac:dyDescent="0.25">
      <c r="K32" s="42"/>
    </row>
    <row r="33" spans="1:11" x14ac:dyDescent="0.25">
      <c r="K33" s="42"/>
    </row>
    <row r="34" spans="1:11" x14ac:dyDescent="0.25">
      <c r="K34" s="42"/>
    </row>
    <row r="35" spans="1:11" x14ac:dyDescent="0.25">
      <c r="K35" s="42"/>
    </row>
    <row r="36" spans="1:11" x14ac:dyDescent="0.25">
      <c r="K36" s="42"/>
    </row>
    <row r="37" spans="1:11" x14ac:dyDescent="0.25">
      <c r="K37" s="42"/>
    </row>
    <row r="38" spans="1:11" ht="15.75" thickBot="1" x14ac:dyDescent="0.3">
      <c r="K38" s="42"/>
    </row>
    <row r="39" spans="1:11" ht="30" customHeight="1" thickBot="1" x14ac:dyDescent="0.3">
      <c r="A39" s="23" t="s">
        <v>0</v>
      </c>
      <c r="B39" s="24"/>
      <c r="C39" s="24"/>
      <c r="D39" s="24"/>
      <c r="E39" s="24"/>
      <c r="F39" s="24"/>
      <c r="G39" s="25"/>
      <c r="K39" s="42"/>
    </row>
    <row r="40" spans="1:11" ht="30" customHeight="1" thickBot="1" x14ac:dyDescent="0.3">
      <c r="A40" s="1"/>
      <c r="B40" s="1"/>
      <c r="C40" s="1"/>
      <c r="D40" s="1"/>
      <c r="K40" s="42"/>
    </row>
    <row r="41" spans="1:11" ht="39.950000000000003" customHeight="1" thickBot="1" x14ac:dyDescent="0.3">
      <c r="A41" s="2"/>
      <c r="B41" s="3" t="s">
        <v>1</v>
      </c>
      <c r="C41" s="3" t="s">
        <v>2</v>
      </c>
      <c r="D41" s="3" t="s">
        <v>3</v>
      </c>
      <c r="E41" s="17"/>
      <c r="F41" s="3" t="s">
        <v>5</v>
      </c>
      <c r="G41" s="3" t="s">
        <v>6</v>
      </c>
      <c r="H41" s="30" t="s">
        <v>62</v>
      </c>
      <c r="I41" s="35" t="s">
        <v>65</v>
      </c>
      <c r="J41" s="41" t="s">
        <v>66</v>
      </c>
      <c r="K41" s="42"/>
    </row>
    <row r="42" spans="1:11" ht="17.100000000000001" customHeight="1" thickBot="1" x14ac:dyDescent="0.3">
      <c r="A42" s="5" t="s">
        <v>34</v>
      </c>
      <c r="B42" s="6">
        <v>35</v>
      </c>
      <c r="C42" s="7">
        <v>34</v>
      </c>
      <c r="D42" s="8" t="str">
        <f>IF($C42&gt;$B42,$C42-$B42-MIN(J29,$C42-$B42),"")</f>
        <v/>
      </c>
      <c r="E42" s="18"/>
      <c r="F42" s="10">
        <f>IF(OR(D42=E42,SUM(F$31:F41)=35),0,MIN(35-(SUM(F$31:F41)+-SUM(H$31:H42)),D42-E42,2))</f>
        <v>0</v>
      </c>
      <c r="G42" s="29">
        <f t="shared" ref="G42:G67" si="7">IFERROR(D42-SUM(E42:F42),0)</f>
        <v>0</v>
      </c>
      <c r="H42" s="32"/>
      <c r="I42" s="37">
        <f>IF(B42&gt;C42,B42-C42,0)</f>
        <v>1</v>
      </c>
      <c r="J42" s="33">
        <f>J29+I42-IF(B42&lt;C42,MIN(C42-B42,J29+I42),0)</f>
        <v>2.5</v>
      </c>
      <c r="K42" s="42" t="s">
        <v>71</v>
      </c>
    </row>
    <row r="43" spans="1:11" ht="17.100000000000001" customHeight="1" thickBot="1" x14ac:dyDescent="0.3">
      <c r="A43" s="5" t="s">
        <v>35</v>
      </c>
      <c r="B43" s="6">
        <v>35</v>
      </c>
      <c r="C43" s="7">
        <v>45</v>
      </c>
      <c r="D43" s="8">
        <f>IF($C43&gt;$B43,$C43-$B43-MIN(J42,$C43-$B43),"")</f>
        <v>7.5</v>
      </c>
      <c r="E43" s="18"/>
      <c r="F43" s="10">
        <f>IF(OR(D43=E43,SUM(F$31:F42)=35),0,MIN(35-(SUM(F$31:F42)+-SUM(H$31:H43)),D43-E43,2))</f>
        <v>2</v>
      </c>
      <c r="G43" s="29">
        <f t="shared" si="7"/>
        <v>5.5</v>
      </c>
      <c r="H43" s="38"/>
      <c r="I43" s="37">
        <f t="shared" ref="I43:I67" si="8">IF(B43&gt;C43,B43-C43,0)</f>
        <v>0</v>
      </c>
      <c r="J43" s="33">
        <f t="shared" ref="J42:J66" si="9">J42+I43-IF(B43&lt;C43,MIN(C43-B43,J42+I43),0)</f>
        <v>0</v>
      </c>
      <c r="K43" s="42" t="s">
        <v>72</v>
      </c>
    </row>
    <row r="44" spans="1:11" ht="17.100000000000001" customHeight="1" thickBot="1" x14ac:dyDescent="0.3">
      <c r="A44" s="5" t="s">
        <v>36</v>
      </c>
      <c r="B44" s="6">
        <v>35</v>
      </c>
      <c r="C44" s="7">
        <v>45</v>
      </c>
      <c r="D44" s="8">
        <f t="shared" ref="D44:D67" si="10">IF($C44&gt;$B44,$C44-$B44-MIN(J43,$C44-$B44),"")</f>
        <v>10</v>
      </c>
      <c r="E44" s="18"/>
      <c r="F44" s="10">
        <f>IF(OR(D44=E44,SUM(F$31:F43)=35),0,MIN(35-(SUM(F$31:F43)+-SUM(H$31:H44)),D44-E44,2))</f>
        <v>2</v>
      </c>
      <c r="G44" s="29">
        <f t="shared" si="7"/>
        <v>8</v>
      </c>
      <c r="H44" s="34">
        <v>3</v>
      </c>
      <c r="I44" s="37">
        <f t="shared" si="8"/>
        <v>0</v>
      </c>
      <c r="J44" s="33">
        <f t="shared" si="9"/>
        <v>0</v>
      </c>
      <c r="K44" s="42"/>
    </row>
    <row r="45" spans="1:11" ht="17.100000000000001" customHeight="1" thickBot="1" x14ac:dyDescent="0.3">
      <c r="A45" s="5" t="s">
        <v>37</v>
      </c>
      <c r="B45" s="6">
        <v>35</v>
      </c>
      <c r="C45" s="7">
        <v>45</v>
      </c>
      <c r="D45" s="8">
        <f t="shared" si="10"/>
        <v>10</v>
      </c>
      <c r="E45" s="18"/>
      <c r="F45" s="10">
        <f>IF(OR(D45=E45,SUM(F$31:F44)=35),0,MIN(35-(SUM(F$31:F44)+-SUM(H$31:H45)),D45-E45,2))</f>
        <v>2</v>
      </c>
      <c r="G45" s="29">
        <f t="shared" si="7"/>
        <v>8</v>
      </c>
      <c r="H45" s="38"/>
      <c r="I45" s="37">
        <f t="shared" si="8"/>
        <v>0</v>
      </c>
      <c r="J45" s="33">
        <f t="shared" si="9"/>
        <v>0</v>
      </c>
      <c r="K45" s="42"/>
    </row>
    <row r="46" spans="1:11" ht="17.100000000000001" customHeight="1" thickBot="1" x14ac:dyDescent="0.3">
      <c r="A46" s="5" t="s">
        <v>38</v>
      </c>
      <c r="B46" s="6">
        <v>35</v>
      </c>
      <c r="C46" s="7">
        <v>45</v>
      </c>
      <c r="D46" s="8">
        <f t="shared" si="10"/>
        <v>10</v>
      </c>
      <c r="E46" s="18"/>
      <c r="F46" s="10">
        <f>IF(OR(D46=E46,SUM(F$31:F45)=35),0,MIN(35-(SUM(F$31:F45)+-SUM(H$31:H46)),D46-E46,2))</f>
        <v>2</v>
      </c>
      <c r="G46" s="29">
        <f t="shared" si="7"/>
        <v>8</v>
      </c>
      <c r="H46" s="38"/>
      <c r="I46" s="37">
        <f t="shared" si="8"/>
        <v>0</v>
      </c>
      <c r="J46" s="33">
        <f t="shared" si="9"/>
        <v>0</v>
      </c>
      <c r="K46" s="42"/>
    </row>
    <row r="47" spans="1:11" ht="17.100000000000001" customHeight="1" thickBot="1" x14ac:dyDescent="0.3">
      <c r="A47" s="5" t="s">
        <v>39</v>
      </c>
      <c r="B47" s="6">
        <v>35</v>
      </c>
      <c r="C47" s="7">
        <v>45</v>
      </c>
      <c r="D47" s="8">
        <f t="shared" si="10"/>
        <v>10</v>
      </c>
      <c r="E47" s="18"/>
      <c r="F47" s="10">
        <f>IF(OR(D47=E47,SUM(F$31:F46)=35),0,MIN(35-(SUM(F$31:F46)+-SUM(H$31:H47)),D47-E47,2))</f>
        <v>2</v>
      </c>
      <c r="G47" s="29">
        <f t="shared" si="7"/>
        <v>8</v>
      </c>
      <c r="H47" s="38"/>
      <c r="I47" s="37">
        <f t="shared" si="8"/>
        <v>0</v>
      </c>
      <c r="J47" s="33">
        <f t="shared" si="9"/>
        <v>0</v>
      </c>
      <c r="K47" s="42"/>
    </row>
    <row r="48" spans="1:11" ht="17.100000000000001" customHeight="1" thickBot="1" x14ac:dyDescent="0.3">
      <c r="A48" s="5" t="s">
        <v>40</v>
      </c>
      <c r="B48" s="6">
        <v>35</v>
      </c>
      <c r="C48" s="7">
        <v>45</v>
      </c>
      <c r="D48" s="8">
        <f t="shared" si="10"/>
        <v>10</v>
      </c>
      <c r="E48" s="18"/>
      <c r="F48" s="10">
        <f>IF(OR(D48=E48,SUM(F$31:F47)=35),0,MIN(35-(SUM(F$31:F47)+-SUM(H$31:H48)),D48-E48,2))</f>
        <v>2</v>
      </c>
      <c r="G48" s="29">
        <f t="shared" si="7"/>
        <v>8</v>
      </c>
      <c r="H48" s="38"/>
      <c r="I48" s="37">
        <f t="shared" si="8"/>
        <v>0</v>
      </c>
      <c r="J48" s="33">
        <f t="shared" si="9"/>
        <v>0</v>
      </c>
    </row>
    <row r="49" spans="1:10" ht="17.100000000000001" customHeight="1" thickBot="1" x14ac:dyDescent="0.3">
      <c r="A49" s="5" t="s">
        <v>41</v>
      </c>
      <c r="B49" s="6">
        <v>35</v>
      </c>
      <c r="C49" s="7">
        <v>45</v>
      </c>
      <c r="D49" s="8">
        <f t="shared" si="10"/>
        <v>10</v>
      </c>
      <c r="E49" s="18"/>
      <c r="F49" s="10">
        <f>IF(OR(D49=E49,SUM(F$31:F48)=35),0,MIN(35-(SUM(F$31:F48)+-SUM(H$31:H49)),D49-E49,2))</f>
        <v>2</v>
      </c>
      <c r="G49" s="29">
        <f t="shared" si="7"/>
        <v>8</v>
      </c>
      <c r="H49" s="38">
        <v>3</v>
      </c>
      <c r="I49" s="37">
        <f t="shared" si="8"/>
        <v>0</v>
      </c>
      <c r="J49" s="33">
        <f t="shared" si="9"/>
        <v>0</v>
      </c>
    </row>
    <row r="50" spans="1:10" ht="17.100000000000001" customHeight="1" thickBot="1" x14ac:dyDescent="0.3">
      <c r="A50" s="5" t="s">
        <v>42</v>
      </c>
      <c r="B50" s="6">
        <v>35</v>
      </c>
      <c r="C50" s="7">
        <v>45</v>
      </c>
      <c r="D50" s="8">
        <f t="shared" si="10"/>
        <v>10</v>
      </c>
      <c r="E50" s="18"/>
      <c r="F50" s="10">
        <f>IF(OR(D50=E50,SUM(F$31:F49)=35),0,MIN(35-(SUM(F$31:F49)+-SUM(H$31:H50)),D50-E50,2))</f>
        <v>2</v>
      </c>
      <c r="G50" s="29">
        <f t="shared" si="7"/>
        <v>8</v>
      </c>
      <c r="H50" s="38"/>
      <c r="I50" s="37">
        <f t="shared" si="8"/>
        <v>0</v>
      </c>
      <c r="J50" s="33">
        <f t="shared" si="9"/>
        <v>0</v>
      </c>
    </row>
    <row r="51" spans="1:10" ht="17.100000000000001" customHeight="1" thickBot="1" x14ac:dyDescent="0.3">
      <c r="A51" s="5" t="s">
        <v>43</v>
      </c>
      <c r="B51" s="6"/>
      <c r="C51" s="7"/>
      <c r="D51" s="8" t="str">
        <f t="shared" si="10"/>
        <v/>
      </c>
      <c r="E51" s="18"/>
      <c r="F51" s="10">
        <f>IF(OR(D51=E51,SUM(F$31:F50)=35),0,MIN(35-(SUM(F$31:F50)+-SUM(H$31:H51)),D51-E51,2))</f>
        <v>0</v>
      </c>
      <c r="G51" s="29">
        <f t="shared" si="7"/>
        <v>0</v>
      </c>
      <c r="H51" s="38"/>
      <c r="I51" s="37">
        <f t="shared" si="8"/>
        <v>0</v>
      </c>
      <c r="J51" s="33">
        <f t="shared" si="9"/>
        <v>0</v>
      </c>
    </row>
    <row r="52" spans="1:10" ht="17.100000000000001" customHeight="1" thickBot="1" x14ac:dyDescent="0.3">
      <c r="A52" s="5" t="s">
        <v>44</v>
      </c>
      <c r="B52" s="6"/>
      <c r="C52" s="7"/>
      <c r="D52" s="8" t="str">
        <f t="shared" si="10"/>
        <v/>
      </c>
      <c r="E52" s="18"/>
      <c r="F52" s="10">
        <f>IF(OR(D52=E52,SUM(F$31:F51)=35),0,MIN(35-(SUM(F$31:F51)+-SUM(H$31:H52)),D52-E52,2))</f>
        <v>0</v>
      </c>
      <c r="G52" s="29">
        <f t="shared" si="7"/>
        <v>0</v>
      </c>
      <c r="H52" s="38"/>
      <c r="I52" s="37">
        <f t="shared" si="8"/>
        <v>0</v>
      </c>
      <c r="J52" s="33">
        <f t="shared" si="9"/>
        <v>0</v>
      </c>
    </row>
    <row r="53" spans="1:10" ht="17.100000000000001" customHeight="1" thickBot="1" x14ac:dyDescent="0.3">
      <c r="A53" s="5" t="s">
        <v>45</v>
      </c>
      <c r="B53" s="6"/>
      <c r="C53" s="7"/>
      <c r="D53" s="8" t="str">
        <f t="shared" si="10"/>
        <v/>
      </c>
      <c r="E53" s="18"/>
      <c r="F53" s="10">
        <f>IF(OR(D53=E53,SUM(F$31:F52)=35),0,MIN(35-(SUM(F$31:F52)+-SUM(H$31:H53)),D53-E53,2))</f>
        <v>0</v>
      </c>
      <c r="G53" s="29">
        <f t="shared" si="7"/>
        <v>0</v>
      </c>
      <c r="H53" s="38"/>
      <c r="I53" s="37">
        <f t="shared" si="8"/>
        <v>0</v>
      </c>
      <c r="J53" s="33">
        <f t="shared" si="9"/>
        <v>0</v>
      </c>
    </row>
    <row r="54" spans="1:10" ht="17.100000000000001" customHeight="1" thickBot="1" x14ac:dyDescent="0.3">
      <c r="A54" s="5" t="s">
        <v>46</v>
      </c>
      <c r="B54" s="6"/>
      <c r="C54" s="7"/>
      <c r="D54" s="8" t="str">
        <f t="shared" si="10"/>
        <v/>
      </c>
      <c r="E54" s="18"/>
      <c r="F54" s="10">
        <f>IF(OR(D54=E54,SUM(F$31:F53)=35),0,MIN(35-(SUM(F$31:F53)+-SUM(H$31:H54)),D54-E54,2))</f>
        <v>0</v>
      </c>
      <c r="G54" s="29">
        <f t="shared" si="7"/>
        <v>0</v>
      </c>
      <c r="H54" s="38"/>
      <c r="I54" s="37">
        <f t="shared" si="8"/>
        <v>0</v>
      </c>
      <c r="J54" s="33">
        <f t="shared" si="9"/>
        <v>0</v>
      </c>
    </row>
    <row r="55" spans="1:10" ht="17.100000000000001" customHeight="1" thickBot="1" x14ac:dyDescent="0.3">
      <c r="A55" s="5" t="s">
        <v>47</v>
      </c>
      <c r="B55" s="6"/>
      <c r="C55" s="7"/>
      <c r="D55" s="8" t="str">
        <f t="shared" si="10"/>
        <v/>
      </c>
      <c r="E55" s="18"/>
      <c r="F55" s="10">
        <f>IF(OR(D55=E55,SUM(F$31:F54)=35),0,MIN(35-(SUM(F$31:F54)+-SUM(H$31:H55)),D55-E55,2))</f>
        <v>0</v>
      </c>
      <c r="G55" s="29">
        <f t="shared" si="7"/>
        <v>0</v>
      </c>
      <c r="H55" s="38"/>
      <c r="I55" s="37">
        <f t="shared" si="8"/>
        <v>0</v>
      </c>
      <c r="J55" s="33">
        <f t="shared" si="9"/>
        <v>0</v>
      </c>
    </row>
    <row r="56" spans="1:10" ht="17.100000000000001" customHeight="1" thickBot="1" x14ac:dyDescent="0.3">
      <c r="A56" s="5" t="s">
        <v>48</v>
      </c>
      <c r="B56" s="6"/>
      <c r="C56" s="7"/>
      <c r="D56" s="8" t="str">
        <f t="shared" si="10"/>
        <v/>
      </c>
      <c r="E56" s="18"/>
      <c r="F56" s="10">
        <f>IF(OR(D56=E56,SUM(F$31:F55)=35),0,MIN(35-(SUM(F$31:F55)+-SUM(H$31:H56)),D56-E56,2))</f>
        <v>0</v>
      </c>
      <c r="G56" s="29">
        <f t="shared" si="7"/>
        <v>0</v>
      </c>
      <c r="H56" s="38"/>
      <c r="I56" s="37">
        <f t="shared" si="8"/>
        <v>0</v>
      </c>
      <c r="J56" s="33">
        <f t="shared" si="9"/>
        <v>0</v>
      </c>
    </row>
    <row r="57" spans="1:10" ht="17.100000000000001" customHeight="1" thickBot="1" x14ac:dyDescent="0.3">
      <c r="A57" s="5" t="s">
        <v>49</v>
      </c>
      <c r="B57" s="6"/>
      <c r="C57" s="7"/>
      <c r="D57" s="8" t="str">
        <f t="shared" si="10"/>
        <v/>
      </c>
      <c r="E57" s="18"/>
      <c r="F57" s="10">
        <f>IF(OR(D57=E57,SUM(F$31:F56)=35),0,MIN(35-(SUM(F$31:F56)+-SUM(H$31:H57)),D57-E57,2))</f>
        <v>0</v>
      </c>
      <c r="G57" s="29">
        <f t="shared" si="7"/>
        <v>0</v>
      </c>
      <c r="H57" s="38"/>
      <c r="I57" s="37">
        <f t="shared" si="8"/>
        <v>0</v>
      </c>
      <c r="J57" s="33">
        <f t="shared" si="9"/>
        <v>0</v>
      </c>
    </row>
    <row r="58" spans="1:10" ht="17.100000000000001" customHeight="1" thickBot="1" x14ac:dyDescent="0.3">
      <c r="A58" s="5" t="s">
        <v>50</v>
      </c>
      <c r="B58" s="6"/>
      <c r="C58" s="7"/>
      <c r="D58" s="8" t="str">
        <f t="shared" si="10"/>
        <v/>
      </c>
      <c r="E58" s="18"/>
      <c r="F58" s="10">
        <f>IF(OR(D58=E58,SUM(F$31:F57)=35),0,MIN(35-(SUM(F$31:F57)+-SUM(H$31:H58)),D58-E58,2))</f>
        <v>0</v>
      </c>
      <c r="G58" s="29">
        <f t="shared" si="7"/>
        <v>0</v>
      </c>
      <c r="H58" s="38"/>
      <c r="I58" s="37">
        <f t="shared" si="8"/>
        <v>0</v>
      </c>
      <c r="J58" s="33">
        <f t="shared" si="9"/>
        <v>0</v>
      </c>
    </row>
    <row r="59" spans="1:10" ht="17.100000000000001" customHeight="1" thickBot="1" x14ac:dyDescent="0.3">
      <c r="A59" s="5" t="s">
        <v>51</v>
      </c>
      <c r="B59" s="6"/>
      <c r="C59" s="7"/>
      <c r="D59" s="8" t="str">
        <f t="shared" si="10"/>
        <v/>
      </c>
      <c r="E59" s="18"/>
      <c r="F59" s="10">
        <f>IF(OR(D59=E59,SUM(F$31:F58)=35),0,MIN(35-(SUM(F$31:F58)+-SUM(H$31:H59)),D59-E59,2))</f>
        <v>0</v>
      </c>
      <c r="G59" s="29">
        <f t="shared" si="7"/>
        <v>0</v>
      </c>
      <c r="H59" s="38"/>
      <c r="I59" s="37">
        <f t="shared" si="8"/>
        <v>0</v>
      </c>
      <c r="J59" s="33">
        <f t="shared" si="9"/>
        <v>0</v>
      </c>
    </row>
    <row r="60" spans="1:10" ht="17.100000000000001" customHeight="1" thickBot="1" x14ac:dyDescent="0.3">
      <c r="A60" s="5" t="s">
        <v>52</v>
      </c>
      <c r="B60" s="6"/>
      <c r="C60" s="7"/>
      <c r="D60" s="8" t="str">
        <f t="shared" si="10"/>
        <v/>
      </c>
      <c r="E60" s="18"/>
      <c r="F60" s="10">
        <f>IF(OR(D60=E60,SUM(F$31:F59)=35),0,MIN(35-(SUM(F$31:F59)+-SUM(H$31:H60)),D60-E60,2))</f>
        <v>0</v>
      </c>
      <c r="G60" s="29">
        <f t="shared" si="7"/>
        <v>0</v>
      </c>
      <c r="H60" s="38"/>
      <c r="I60" s="37">
        <f t="shared" si="8"/>
        <v>0</v>
      </c>
      <c r="J60" s="33">
        <f t="shared" si="9"/>
        <v>0</v>
      </c>
    </row>
    <row r="61" spans="1:10" ht="17.100000000000001" customHeight="1" thickBot="1" x14ac:dyDescent="0.3">
      <c r="A61" s="5" t="s">
        <v>53</v>
      </c>
      <c r="B61" s="6"/>
      <c r="C61" s="7"/>
      <c r="D61" s="8" t="str">
        <f t="shared" si="10"/>
        <v/>
      </c>
      <c r="E61" s="18"/>
      <c r="F61" s="10">
        <f>IF(OR(D61=E61,SUM(F$31:F60)=35),0,MIN(35-(SUM(F$31:F60)+-SUM(H$31:H61)),D61-E61,2))</f>
        <v>0</v>
      </c>
      <c r="G61" s="29">
        <f t="shared" si="7"/>
        <v>0</v>
      </c>
      <c r="H61" s="38"/>
      <c r="I61" s="37">
        <f t="shared" si="8"/>
        <v>0</v>
      </c>
      <c r="J61" s="33">
        <f t="shared" si="9"/>
        <v>0</v>
      </c>
    </row>
    <row r="62" spans="1:10" ht="17.100000000000001" customHeight="1" thickBot="1" x14ac:dyDescent="0.3">
      <c r="A62" s="5" t="s">
        <v>54</v>
      </c>
      <c r="B62" s="6"/>
      <c r="C62" s="7"/>
      <c r="D62" s="8" t="str">
        <f t="shared" si="10"/>
        <v/>
      </c>
      <c r="E62" s="18"/>
      <c r="F62" s="10">
        <f>IF(OR(D62=E62,SUM(F$31:F61)=35),0,MIN(35-(SUM(F$31:F61)+-SUM(H$31:H62)),D62-E62,2))</f>
        <v>0</v>
      </c>
      <c r="G62" s="29">
        <f t="shared" si="7"/>
        <v>0</v>
      </c>
      <c r="H62" s="38"/>
      <c r="I62" s="37">
        <f t="shared" si="8"/>
        <v>0</v>
      </c>
      <c r="J62" s="33">
        <f t="shared" si="9"/>
        <v>0</v>
      </c>
    </row>
    <row r="63" spans="1:10" ht="17.100000000000001" customHeight="1" thickBot="1" x14ac:dyDescent="0.3">
      <c r="A63" s="5" t="s">
        <v>55</v>
      </c>
      <c r="B63" s="6"/>
      <c r="C63" s="7"/>
      <c r="D63" s="8" t="str">
        <f t="shared" si="10"/>
        <v/>
      </c>
      <c r="E63" s="18"/>
      <c r="F63" s="10">
        <f>IF(OR(D63=E63,SUM(F$31:F62)=35),0,MIN(35-(SUM(F$31:F62)+-SUM(H$31:H63)),D63-E63,2))</f>
        <v>0</v>
      </c>
      <c r="G63" s="29">
        <f t="shared" si="7"/>
        <v>0</v>
      </c>
      <c r="H63" s="38"/>
      <c r="I63" s="37">
        <f t="shared" si="8"/>
        <v>0</v>
      </c>
      <c r="J63" s="33">
        <f t="shared" si="9"/>
        <v>0</v>
      </c>
    </row>
    <row r="64" spans="1:10" ht="17.100000000000001" customHeight="1" thickBot="1" x14ac:dyDescent="0.3">
      <c r="A64" s="5" t="s">
        <v>56</v>
      </c>
      <c r="B64" s="6"/>
      <c r="C64" s="7"/>
      <c r="D64" s="8" t="str">
        <f t="shared" si="10"/>
        <v/>
      </c>
      <c r="E64" s="18"/>
      <c r="F64" s="10">
        <f>IF(OR(D64=E64,SUM(F$31:F63)=35),0,MIN(35-(SUM(F$31:F63)+-SUM(H$31:H64)),D64-E64,2))</f>
        <v>0</v>
      </c>
      <c r="G64" s="29">
        <f t="shared" si="7"/>
        <v>0</v>
      </c>
      <c r="H64" s="38"/>
      <c r="I64" s="37">
        <f t="shared" si="8"/>
        <v>0</v>
      </c>
      <c r="J64" s="33">
        <f t="shared" si="9"/>
        <v>0</v>
      </c>
    </row>
    <row r="65" spans="1:10" ht="17.100000000000001" customHeight="1" thickBot="1" x14ac:dyDescent="0.3">
      <c r="A65" s="5" t="s">
        <v>57</v>
      </c>
      <c r="B65" s="6"/>
      <c r="C65" s="7"/>
      <c r="D65" s="8" t="str">
        <f t="shared" si="10"/>
        <v/>
      </c>
      <c r="E65" s="18"/>
      <c r="F65" s="10">
        <f>IF(OR(D65=E65,SUM(F$31:F64)=35),0,MIN(35-(SUM(F$31:F64)+-SUM(H$31:H65)),D65-E65,2))</f>
        <v>0</v>
      </c>
      <c r="G65" s="29">
        <f t="shared" si="7"/>
        <v>0</v>
      </c>
      <c r="H65" s="38"/>
      <c r="I65" s="37">
        <f t="shared" si="8"/>
        <v>0</v>
      </c>
      <c r="J65" s="33">
        <f t="shared" si="9"/>
        <v>0</v>
      </c>
    </row>
    <row r="66" spans="1:10" ht="17.100000000000001" customHeight="1" thickBot="1" x14ac:dyDescent="0.3">
      <c r="A66" s="5" t="s">
        <v>58</v>
      </c>
      <c r="B66" s="6"/>
      <c r="C66" s="7"/>
      <c r="D66" s="8" t="str">
        <f t="shared" si="10"/>
        <v/>
      </c>
      <c r="E66" s="18"/>
      <c r="F66" s="10">
        <f>IF(OR(D66=E66,SUM(F$31:F65)=35),0,MIN(35-(SUM(F$31:F65)+-SUM(H$31:H66)),D66-E66,2))</f>
        <v>0</v>
      </c>
      <c r="G66" s="29">
        <f t="shared" si="7"/>
        <v>0</v>
      </c>
      <c r="H66" s="38"/>
      <c r="I66" s="37">
        <f t="shared" si="8"/>
        <v>0</v>
      </c>
      <c r="J66" s="33">
        <f t="shared" si="9"/>
        <v>0</v>
      </c>
    </row>
    <row r="67" spans="1:10" ht="17.100000000000001" customHeight="1" thickBot="1" x14ac:dyDescent="0.3">
      <c r="A67" s="5" t="s">
        <v>59</v>
      </c>
      <c r="B67" s="6"/>
      <c r="C67" s="7"/>
      <c r="D67" s="8" t="str">
        <f t="shared" si="10"/>
        <v/>
      </c>
      <c r="E67" s="18"/>
      <c r="F67" s="10">
        <f>IF(OR(D67=E67,SUM(F$31:F66)=35),0,MIN(35-(SUM(F$31:F66)+-SUM(H$31:H67)),D67-E67,2))</f>
        <v>0</v>
      </c>
      <c r="G67" s="29">
        <f t="shared" si="7"/>
        <v>0</v>
      </c>
      <c r="H67" s="38"/>
      <c r="I67" s="37">
        <f t="shared" si="8"/>
        <v>0</v>
      </c>
      <c r="J67" s="33">
        <f t="shared" ref="J57:J67" si="11">J66+I67-IF(B67&lt;C67,MIN(C67-B67,J66+I67),0)</f>
        <v>0</v>
      </c>
    </row>
    <row r="68" spans="1:10" ht="30" customHeight="1" thickBot="1" x14ac:dyDescent="0.3">
      <c r="A68" s="1"/>
      <c r="B68" s="11"/>
      <c r="C68" s="12"/>
      <c r="D68" s="12"/>
    </row>
    <row r="69" spans="1:10" ht="30" customHeight="1" thickBot="1" x14ac:dyDescent="0.3">
      <c r="A69" s="26" t="s">
        <v>60</v>
      </c>
      <c r="B69" s="26"/>
      <c r="C69" s="19">
        <f t="shared" ref="C69" si="12">SUM(C42:C67)</f>
        <v>394</v>
      </c>
      <c r="D69" s="19">
        <f>SUM(D42:D67)</f>
        <v>77.5</v>
      </c>
      <c r="E69" s="16"/>
      <c r="F69" s="15">
        <f>SUM(F42:F67)</f>
        <v>16</v>
      </c>
      <c r="G69" s="14">
        <f>SUM(G42:G67)</f>
        <v>61.5</v>
      </c>
      <c r="H69" s="14">
        <f>SUM(H42:H67)</f>
        <v>6</v>
      </c>
      <c r="I69" s="14">
        <f>SUM(I42:I67)</f>
        <v>1</v>
      </c>
    </row>
    <row r="70" spans="1:10" ht="30" customHeight="1" thickBot="1" x14ac:dyDescent="0.3">
      <c r="C70" s="20"/>
      <c r="D70" s="20"/>
    </row>
    <row r="71" spans="1:10" ht="30" customHeight="1" thickBot="1" x14ac:dyDescent="0.3">
      <c r="A71" s="26" t="s">
        <v>61</v>
      </c>
      <c r="B71" s="26"/>
      <c r="C71" s="19">
        <f>SUM(C31,C69)</f>
        <v>1237.0800000000002</v>
      </c>
      <c r="D71" s="19">
        <f>SUM(D31,D69)</f>
        <v>152.07999999999998</v>
      </c>
      <c r="E71" s="14">
        <f>SUM(E31,E69)</f>
        <v>7</v>
      </c>
      <c r="F71" s="22">
        <f>SUM(F31,F69)-SUM(H4:H29,H42:H67)</f>
        <v>30.25</v>
      </c>
      <c r="G71" s="14">
        <f>SUM(G31,G69)</f>
        <v>108.83</v>
      </c>
      <c r="H71" s="39"/>
      <c r="J71" s="21" t="s">
        <v>63</v>
      </c>
    </row>
    <row r="73" spans="1:10" x14ac:dyDescent="0.25">
      <c r="J73" t="s">
        <v>64</v>
      </c>
    </row>
  </sheetData>
  <mergeCells count="5">
    <mergeCell ref="A1:G1"/>
    <mergeCell ref="A31:B31"/>
    <mergeCell ref="A39:G39"/>
    <mergeCell ref="A69:B69"/>
    <mergeCell ref="A71:B71"/>
  </mergeCells>
  <pageMargins left="1" right="1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2019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</dc:creator>
  <cp:lastModifiedBy>TISSOT</cp:lastModifiedBy>
  <dcterms:created xsi:type="dcterms:W3CDTF">2019-05-30T14:19:25Z</dcterms:created>
  <dcterms:modified xsi:type="dcterms:W3CDTF">2019-06-02T21:04:05Z</dcterms:modified>
</cp:coreProperties>
</file>